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activeX/activeX7.xml" ContentType="application/vnd.ms-office.activeX+xml"/>
  <Override PartName="/xl/activeX/activeX7.bin" ContentType="application/vnd.ms-office.activeX"/>
  <Override PartName="/xl/activeX/activeX8.xml" ContentType="application/vnd.ms-office.activeX+xml"/>
  <Override PartName="/xl/activeX/activeX8.bin" ContentType="application/vnd.ms-office.activeX"/>
  <Override PartName="/xl/activeX/activeX9.xml" ContentType="application/vnd.ms-office.activeX+xml"/>
  <Override PartName="/xl/activeX/activeX9.bin" ContentType="application/vnd.ms-office.activeX"/>
  <Override PartName="/xl/activeX/activeX10.xml" ContentType="application/vnd.ms-office.activeX+xml"/>
  <Override PartName="/xl/activeX/activeX10.bin" ContentType="application/vnd.ms-office.activeX"/>
  <Override PartName="/xl/activeX/activeX11.xml" ContentType="application/vnd.ms-office.activeX+xml"/>
  <Override PartName="/xl/activeX/activeX11.bin" ContentType="application/vnd.ms-office.activeX"/>
  <Override PartName="/xl/activeX/activeX12.xml" ContentType="application/vnd.ms-office.activeX+xml"/>
  <Override PartName="/xl/activeX/activeX12.bin" ContentType="application/vnd.ms-office.activeX"/>
  <Override PartName="/xl/activeX/activeX13.xml" ContentType="application/vnd.ms-office.activeX+xml"/>
  <Override PartName="/xl/activeX/activeX13.bin" ContentType="application/vnd.ms-office.activeX"/>
  <Override PartName="/xl/activeX/activeX14.xml" ContentType="application/vnd.ms-office.activeX+xml"/>
  <Override PartName="/xl/activeX/activeX14.bin" ContentType="application/vnd.ms-office.activeX"/>
  <Override PartName="/xl/drawings/drawing2.xml" ContentType="application/vnd.openxmlformats-officedocument.drawing+xml"/>
  <Override PartName="/xl/activeX/activeX15.xml" ContentType="application/vnd.ms-office.activeX+xml"/>
  <Override PartName="/xl/activeX/activeX15.bin" ContentType="application/vnd.ms-office.activeX"/>
  <Override PartName="/xl/activeX/activeX16.xml" ContentType="application/vnd.ms-office.activeX+xml"/>
  <Override PartName="/xl/activeX/activeX16.bin" ContentType="application/vnd.ms-office.activeX"/>
  <Override PartName="/xl/activeX/activeX17.xml" ContentType="application/vnd.ms-office.activeX+xml"/>
  <Override PartName="/xl/activeX/activeX17.bin" ContentType="application/vnd.ms-office.activeX"/>
  <Override PartName="/xl/activeX/activeX18.xml" ContentType="application/vnd.ms-office.activeX+xml"/>
  <Override PartName="/xl/activeX/activeX18.bin" ContentType="application/vnd.ms-office.activeX"/>
  <Override PartName="/xl/activeX/activeX19.xml" ContentType="application/vnd.ms-office.activeX+xml"/>
  <Override PartName="/xl/activeX/activeX19.bin" ContentType="application/vnd.ms-office.activeX"/>
  <Override PartName="/xl/activeX/activeX20.xml" ContentType="application/vnd.ms-office.activeX+xml"/>
  <Override PartName="/xl/activeX/activeX20.bin" ContentType="application/vnd.ms-office.activeX"/>
  <Override PartName="/xl/activeX/activeX21.xml" ContentType="application/vnd.ms-office.activeX+xml"/>
  <Override PartName="/xl/activeX/activeX21.bin" ContentType="application/vnd.ms-office.activeX"/>
  <Override PartName="/xl/activeX/activeX22.xml" ContentType="application/vnd.ms-office.activeX+xml"/>
  <Override PartName="/xl/activeX/activeX22.bin" ContentType="application/vnd.ms-office.activeX"/>
  <Override PartName="/xl/activeX/activeX23.xml" ContentType="application/vnd.ms-office.activeX+xml"/>
  <Override PartName="/xl/activeX/activeX23.bin" ContentType="application/vnd.ms-office.activeX"/>
  <Override PartName="/xl/activeX/activeX24.xml" ContentType="application/vnd.ms-office.activeX+xml"/>
  <Override PartName="/xl/activeX/activeX24.bin" ContentType="application/vnd.ms-office.activeX"/>
  <Override PartName="/xl/activeX/activeX25.xml" ContentType="application/vnd.ms-office.activeX+xml"/>
  <Override PartName="/xl/activeX/activeX25.bin" ContentType="application/vnd.ms-office.activeX"/>
  <Override PartName="/xl/activeX/activeX26.xml" ContentType="application/vnd.ms-office.activeX+xml"/>
  <Override PartName="/xl/activeX/activeX26.bin" ContentType="application/vnd.ms-office.activeX"/>
  <Override PartName="/xl/activeX/activeX27.xml" ContentType="application/vnd.ms-office.activeX+xml"/>
  <Override PartName="/xl/activeX/activeX27.bin" ContentType="application/vnd.ms-office.activeX"/>
  <Override PartName="/xl/activeX/activeX28.xml" ContentType="application/vnd.ms-office.activeX+xml"/>
  <Override PartName="/xl/activeX/activeX28.bin" ContentType="application/vnd.ms-office.activeX"/>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activeX/activeX29.xml" ContentType="application/vnd.ms-office.activeX+xml"/>
  <Override PartName="/xl/activeX/activeX29.bin" ContentType="application/vnd.ms-office.activeX"/>
  <Override PartName="/xl/activeX/activeX30.xml" ContentType="application/vnd.ms-office.activeX+xml"/>
  <Override PartName="/xl/activeX/activeX30.bin" ContentType="application/vnd.ms-office.activeX"/>
  <Override PartName="/xl/activeX/activeX31.xml" ContentType="application/vnd.ms-office.activeX+xml"/>
  <Override PartName="/xl/activeX/activeX31.bin" ContentType="application/vnd.ms-office.activeX"/>
  <Override PartName="/xl/activeX/activeX32.xml" ContentType="application/vnd.ms-office.activeX+xml"/>
  <Override PartName="/xl/activeX/activeX32.bin" ContentType="application/vnd.ms-office.activeX"/>
  <Override PartName="/xl/activeX/activeX33.xml" ContentType="application/vnd.ms-office.activeX+xml"/>
  <Override PartName="/xl/activeX/activeX33.bin" ContentType="application/vnd.ms-office.activeX"/>
  <Override PartName="/xl/activeX/activeX34.xml" ContentType="application/vnd.ms-office.activeX+xml"/>
  <Override PartName="/xl/activeX/activeX34.bin" ContentType="application/vnd.ms-office.activeX"/>
  <Override PartName="/xl/activeX/activeX35.xml" ContentType="application/vnd.ms-office.activeX+xml"/>
  <Override PartName="/xl/activeX/activeX35.bin" ContentType="application/vnd.ms-office.activeX"/>
  <Override PartName="/xl/activeX/activeX36.xml" ContentType="application/vnd.ms-office.activeX+xml"/>
  <Override PartName="/xl/activeX/activeX36.bin" ContentType="application/vnd.ms-office.activeX"/>
  <Override PartName="/xl/activeX/activeX37.xml" ContentType="application/vnd.ms-office.activeX+xml"/>
  <Override PartName="/xl/activeX/activeX37.bin" ContentType="application/vnd.ms-office.activeX"/>
  <Override PartName="/xl/activeX/activeX38.xml" ContentType="application/vnd.ms-office.activeX+xml"/>
  <Override PartName="/xl/activeX/activeX38.bin" ContentType="application/vnd.ms-office.activeX"/>
  <Override PartName="/xl/activeX/activeX39.xml" ContentType="application/vnd.ms-office.activeX+xml"/>
  <Override PartName="/xl/activeX/activeX39.bin" ContentType="application/vnd.ms-office.activeX"/>
  <Override PartName="/xl/activeX/activeX40.xml" ContentType="application/vnd.ms-office.activeX+xml"/>
  <Override PartName="/xl/activeX/activeX40.bin" ContentType="application/vnd.ms-office.activeX"/>
  <Override PartName="/xl/activeX/activeX41.xml" ContentType="application/vnd.ms-office.activeX+xml"/>
  <Override PartName="/xl/activeX/activeX41.bin" ContentType="application/vnd.ms-office.activeX"/>
  <Override PartName="/xl/activeX/activeX42.xml" ContentType="application/vnd.ms-office.activeX+xml"/>
  <Override PartName="/xl/activeX/activeX42.bin" ContentType="application/vnd.ms-office.activeX"/>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227"/>
  <workbookPr updateLinks="always" codeName="ThisWorkbook"/>
  <mc:AlternateContent xmlns:mc="http://schemas.openxmlformats.org/markup-compatibility/2006">
    <mc:Choice Requires="x15">
      <x15ac:absPath xmlns:x15ac="http://schemas.microsoft.com/office/spreadsheetml/2010/11/ac" url="https://cadmhc-my.sharepoint.com/personal/john_huang_dmhc_ca_gov/Documents/Documents/AB 731 Large Group Methodology Filings/2024 Rates/0 Model Change/LG/"/>
    </mc:Choice>
  </mc:AlternateContent>
  <xr:revisionPtr revIDLastSave="21" documentId="13_ncr:1_{54F4729A-868C-42BF-95FC-3C50578E4AC7}" xr6:coauthVersionLast="47" xr6:coauthVersionMax="47" xr10:uidLastSave="{76A8DE0D-0CD1-41DE-A85A-C8A1D75BD7BD}"/>
  <bookViews>
    <workbookView xWindow="-108" yWindow="-108" windowWidth="23256" windowHeight="12576" tabRatio="893" xr2:uid="{00000000-000D-0000-FFFF-FFFF00000000}"/>
  </bookViews>
  <sheets>
    <sheet name="Cover-Input Page" sheetId="2" r:id="rId1"/>
    <sheet name="New_Product" sheetId="3" r:id="rId2"/>
    <sheet name="Existing_Product" sheetId="4" r:id="rId3"/>
    <sheet name="CA Rate Filing Spreadsheet" sheetId="1" r:id="rId4"/>
    <sheet name="CA Plain-Language Spreadsheet" sheetId="9" r:id="rId5"/>
    <sheet name="CA Plain-Language Rate Filing" sheetId="10" r:id="rId6"/>
    <sheet name="Geo_Region" sheetId="5" r:id="rId7"/>
    <sheet name="Price_Inflation" sheetId="6" r:id="rId8"/>
    <sheet name="Amt_spent_util" sheetId="7" r:id="rId9"/>
    <sheet name="Avg Rate Changes" sheetId="19" r:id="rId10"/>
    <sheet name="Experience" sheetId="13" r:id="rId11"/>
    <sheet name="Rating Factors" sheetId="12" r:id="rId12"/>
    <sheet name="Methodology" sheetId="8" r:id="rId13"/>
    <sheet name="Checklist" sheetId="16" r:id="rId14"/>
    <sheet name="Appendix" sheetId="17" r:id="rId15"/>
  </sheets>
  <definedNames>
    <definedName name="_xlnm._FilterDatabase" localSheetId="0" hidden="1">'Cover-Input Page'!$A$7:$C$14</definedName>
    <definedName name="_Hlk20133366" localSheetId="2">Existing_Product!$A$262</definedName>
    <definedName name="_xlnm.Print_Area" localSheetId="14">Appendix!$A$1:$D$64</definedName>
    <definedName name="_xlnm.Print_Area" localSheetId="9">'Avg Rate Changes'!$A$1:$Q$96</definedName>
    <definedName name="_xlnm.Print_Area" localSheetId="5">'CA Plain-Language Rate Filing'!$A$1:$E$55</definedName>
    <definedName name="_xlnm.Print_Area" localSheetId="4">'CA Plain-Language Spreadsheet'!$A$1:$N$58</definedName>
    <definedName name="_xlnm.Print_Area" localSheetId="3">'CA Rate Filing Spreadsheet'!$A$1:$K$54</definedName>
    <definedName name="_xlnm.Print_Area" localSheetId="13">Checklist!$A$1:$G$59</definedName>
    <definedName name="_xlnm.Print_Area" localSheetId="0">'Cover-Input Page'!$A$1:$C$39</definedName>
    <definedName name="_xlnm.Print_Area" localSheetId="2">Existing_Product!$A$1:$E$222</definedName>
    <definedName name="_xlnm.Print_Area" localSheetId="12">Methodology!$A$1:$C$31</definedName>
    <definedName name="_xlnm.Print_Area" localSheetId="1">New_Product!$A$1:$C$67</definedName>
    <definedName name="_xlnm.Print_Area" localSheetId="11">'Rating Factors'!$A$1:$D$51</definedName>
    <definedName name="_xlnm.Print_Titles" localSheetId="8">Amt_spent_util!$A:$A</definedName>
    <definedName name="_xlnm.Print_Titles" localSheetId="14">Appendix!$1:$6</definedName>
    <definedName name="_xlnm.Print_Titles" localSheetId="10">Experience!$A:$A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13" i="8" l="1"/>
  <c r="D10" i="8"/>
  <c r="D8" i="8"/>
  <c r="E12" i="12"/>
  <c r="E11" i="12"/>
  <c r="E10" i="12"/>
  <c r="E9" i="12"/>
  <c r="H35" i="16"/>
  <c r="H32" i="16"/>
  <c r="H29" i="16"/>
  <c r="H27" i="16"/>
  <c r="H24" i="16"/>
  <c r="H23" i="16"/>
  <c r="H22" i="16"/>
  <c r="H21" i="16"/>
  <c r="H18" i="16"/>
  <c r="H17" i="16"/>
  <c r="H16" i="16"/>
  <c r="H14" i="16"/>
  <c r="H13" i="16"/>
  <c r="H12" i="16"/>
  <c r="H9" i="16"/>
  <c r="H8" i="16"/>
  <c r="H24" i="5" a="1"/>
  <c r="H24" i="5" s="1"/>
  <c r="G24" i="5" a="1"/>
  <c r="G24" i="5" s="1"/>
  <c r="F24" i="5" a="1"/>
  <c r="F24" i="5" s="1"/>
  <c r="E24" i="5" a="1"/>
  <c r="E24" i="5" s="1"/>
  <c r="D24" i="5" a="1"/>
  <c r="D24" i="5" s="1"/>
  <c r="C24" i="5" a="1"/>
  <c r="C24" i="5" s="1"/>
  <c r="B24" i="5" a="1"/>
  <c r="B24" i="5" s="1"/>
  <c r="D30" i="9" l="1"/>
  <c r="C30" i="9"/>
  <c r="E30" i="9" l="1"/>
  <c r="M30" i="9" s="1"/>
  <c r="F30" i="9"/>
  <c r="N30" i="9" s="1"/>
  <c r="I30" i="1"/>
  <c r="H30" i="1"/>
  <c r="K30" i="1" s="1"/>
  <c r="E30" i="1"/>
  <c r="J30" i="1" s="1"/>
  <c r="D30" i="1"/>
  <c r="B3" i="17"/>
  <c r="B2" i="17"/>
  <c r="B3" i="16"/>
  <c r="B2" i="16"/>
  <c r="B3" i="8"/>
  <c r="B2" i="8"/>
  <c r="B3" i="12"/>
  <c r="B2" i="12"/>
  <c r="B3" i="13"/>
  <c r="B2" i="13"/>
  <c r="B3" i="19"/>
  <c r="B2" i="19"/>
  <c r="B3" i="7"/>
  <c r="B2" i="7"/>
  <c r="B3" i="6"/>
  <c r="B2" i="6"/>
  <c r="B3" i="5"/>
  <c r="B2" i="5"/>
  <c r="B3" i="10"/>
  <c r="B2" i="10"/>
  <c r="B3" i="9"/>
  <c r="B2" i="9"/>
  <c r="B3" i="1"/>
  <c r="B2" i="1"/>
  <c r="C24" i="4"/>
  <c r="C20" i="3"/>
  <c r="J30" i="9" l="1"/>
  <c r="L30" i="9"/>
  <c r="H30" i="9"/>
  <c r="G30" i="9"/>
  <c r="K30" i="9"/>
  <c r="I30" i="9"/>
  <c r="E156" i="4"/>
  <c r="D156" i="4"/>
  <c r="E155" i="4"/>
  <c r="D155" i="4"/>
  <c r="E154" i="4"/>
  <c r="D154" i="4"/>
  <c r="E153" i="4"/>
  <c r="D153" i="4"/>
  <c r="E152" i="4"/>
  <c r="D152" i="4"/>
  <c r="E151" i="4"/>
  <c r="D151" i="4"/>
  <c r="E150" i="4"/>
  <c r="D150" i="4"/>
  <c r="E149" i="4"/>
  <c r="D149" i="4"/>
  <c r="E148" i="4"/>
  <c r="D148" i="4"/>
  <c r="E147" i="4"/>
  <c r="D147" i="4"/>
  <c r="E146" i="4"/>
  <c r="D146" i="4"/>
  <c r="E145" i="4"/>
  <c r="D145" i="4"/>
  <c r="C156" i="4"/>
  <c r="C155" i="4"/>
  <c r="C154" i="4"/>
  <c r="C153" i="4"/>
  <c r="C152" i="4"/>
  <c r="C151" i="4"/>
  <c r="C150" i="4"/>
  <c r="C149" i="4"/>
  <c r="C148" i="4"/>
  <c r="C147" i="4"/>
  <c r="C146" i="4"/>
  <c r="C145" i="4"/>
  <c r="B116" i="4"/>
  <c r="AK105" i="5" l="1"/>
  <c r="AJ105" i="5"/>
  <c r="AI105" i="5"/>
  <c r="AK103" i="5"/>
  <c r="AJ103" i="5"/>
  <c r="AI103" i="5"/>
  <c r="AK102" i="5"/>
  <c r="AJ102" i="5"/>
  <c r="AI102" i="5"/>
  <c r="AK101" i="5"/>
  <c r="AJ101" i="5"/>
  <c r="AI101" i="5"/>
  <c r="AK100" i="5"/>
  <c r="AJ100" i="5"/>
  <c r="AI100" i="5"/>
  <c r="AK99" i="5"/>
  <c r="AJ99" i="5"/>
  <c r="AI99" i="5"/>
  <c r="AK98" i="5"/>
  <c r="AJ98" i="5"/>
  <c r="AI98" i="5"/>
  <c r="AK97" i="5"/>
  <c r="AJ97" i="5"/>
  <c r="AI97" i="5"/>
  <c r="AK96" i="5"/>
  <c r="AJ96" i="5"/>
  <c r="AI96" i="5"/>
  <c r="AK95" i="5"/>
  <c r="AJ95" i="5"/>
  <c r="AI95" i="5"/>
  <c r="T46" i="13" l="1"/>
  <c r="T45" i="13"/>
  <c r="T44" i="13"/>
  <c r="T43" i="13"/>
  <c r="T42" i="13"/>
  <c r="T41" i="13"/>
  <c r="T40" i="13"/>
  <c r="T39" i="13"/>
  <c r="T38" i="13"/>
  <c r="T37" i="13"/>
  <c r="T36" i="13"/>
  <c r="T35" i="13"/>
  <c r="T34" i="13"/>
  <c r="T33" i="13"/>
  <c r="T32" i="13"/>
  <c r="T31" i="13"/>
  <c r="T30" i="13"/>
  <c r="T29" i="13"/>
  <c r="T28" i="13"/>
  <c r="T27" i="13"/>
  <c r="T26" i="13"/>
  <c r="T25" i="13"/>
  <c r="T24" i="13"/>
  <c r="T23" i="13"/>
  <c r="T22" i="13"/>
  <c r="T21" i="13"/>
  <c r="T20" i="13"/>
  <c r="T19" i="13"/>
  <c r="T18" i="13"/>
  <c r="T17" i="13"/>
  <c r="T16" i="13"/>
  <c r="T15" i="13"/>
  <c r="T14" i="13"/>
  <c r="T13" i="13"/>
  <c r="T12" i="13"/>
  <c r="T11" i="13"/>
  <c r="S46" i="13"/>
  <c r="R46" i="13"/>
  <c r="Q46" i="13"/>
  <c r="P46" i="13"/>
  <c r="O46" i="13"/>
  <c r="S45" i="13"/>
  <c r="R45" i="13"/>
  <c r="Q45" i="13"/>
  <c r="P45" i="13"/>
  <c r="O45" i="13"/>
  <c r="S44" i="13"/>
  <c r="R44" i="13"/>
  <c r="Q44" i="13"/>
  <c r="P44" i="13"/>
  <c r="O44" i="13"/>
  <c r="S43" i="13"/>
  <c r="R43" i="13"/>
  <c r="Q43" i="13"/>
  <c r="P43" i="13"/>
  <c r="O43" i="13"/>
  <c r="S42" i="13"/>
  <c r="R42" i="13"/>
  <c r="Q42" i="13"/>
  <c r="P42" i="13"/>
  <c r="O42" i="13"/>
  <c r="S41" i="13"/>
  <c r="R41" i="13"/>
  <c r="Q41" i="13"/>
  <c r="P41" i="13"/>
  <c r="O41" i="13"/>
  <c r="S40" i="13"/>
  <c r="R40" i="13"/>
  <c r="Q40" i="13"/>
  <c r="P40" i="13"/>
  <c r="O40" i="13"/>
  <c r="S39" i="13"/>
  <c r="R39" i="13"/>
  <c r="Q39" i="13"/>
  <c r="P39" i="13"/>
  <c r="O39" i="13"/>
  <c r="S38" i="13"/>
  <c r="R38" i="13"/>
  <c r="Q38" i="13"/>
  <c r="P38" i="13"/>
  <c r="O38" i="13"/>
  <c r="S37" i="13"/>
  <c r="R37" i="13"/>
  <c r="Q37" i="13"/>
  <c r="P37" i="13"/>
  <c r="O37" i="13"/>
  <c r="S36" i="13"/>
  <c r="R36" i="13"/>
  <c r="Q36" i="13"/>
  <c r="P36" i="13"/>
  <c r="O36" i="13"/>
  <c r="S35" i="13"/>
  <c r="R35" i="13"/>
  <c r="Q35" i="13"/>
  <c r="P35" i="13"/>
  <c r="O35" i="13"/>
  <c r="S34" i="13"/>
  <c r="R34" i="13"/>
  <c r="Q34" i="13"/>
  <c r="P34" i="13"/>
  <c r="O34" i="13"/>
  <c r="S33" i="13"/>
  <c r="R33" i="13"/>
  <c r="Q33" i="13"/>
  <c r="P33" i="13"/>
  <c r="O33" i="13"/>
  <c r="S32" i="13"/>
  <c r="R32" i="13"/>
  <c r="Q32" i="13"/>
  <c r="P32" i="13"/>
  <c r="O32" i="13"/>
  <c r="S31" i="13"/>
  <c r="R31" i="13"/>
  <c r="Q31" i="13"/>
  <c r="P31" i="13"/>
  <c r="O31" i="13"/>
  <c r="S30" i="13"/>
  <c r="R30" i="13"/>
  <c r="Q30" i="13"/>
  <c r="P30" i="13"/>
  <c r="O30" i="13"/>
  <c r="S29" i="13"/>
  <c r="R29" i="13"/>
  <c r="Q29" i="13"/>
  <c r="P29" i="13"/>
  <c r="O29" i="13"/>
  <c r="S28" i="13"/>
  <c r="R28" i="13"/>
  <c r="Q28" i="13"/>
  <c r="P28" i="13"/>
  <c r="O28" i="13"/>
  <c r="S27" i="13"/>
  <c r="R27" i="13"/>
  <c r="Q27" i="13"/>
  <c r="P27" i="13"/>
  <c r="O27" i="13"/>
  <c r="S26" i="13"/>
  <c r="R26" i="13"/>
  <c r="Q26" i="13"/>
  <c r="P26" i="13"/>
  <c r="O26" i="13"/>
  <c r="S25" i="13"/>
  <c r="R25" i="13"/>
  <c r="Q25" i="13"/>
  <c r="P25" i="13"/>
  <c r="O25" i="13"/>
  <c r="S24" i="13"/>
  <c r="R24" i="13"/>
  <c r="Q24" i="13"/>
  <c r="P24" i="13"/>
  <c r="O24" i="13"/>
  <c r="S23" i="13"/>
  <c r="R23" i="13"/>
  <c r="Q23" i="13"/>
  <c r="P23" i="13"/>
  <c r="O23" i="13"/>
  <c r="S22" i="13"/>
  <c r="R22" i="13"/>
  <c r="Q22" i="13"/>
  <c r="P22" i="13"/>
  <c r="O22" i="13"/>
  <c r="S21" i="13"/>
  <c r="R21" i="13"/>
  <c r="Q21" i="13"/>
  <c r="P21" i="13"/>
  <c r="O21" i="13"/>
  <c r="S20" i="13"/>
  <c r="R20" i="13"/>
  <c r="Q20" i="13"/>
  <c r="P20" i="13"/>
  <c r="O20" i="13"/>
  <c r="S19" i="13"/>
  <c r="R19" i="13"/>
  <c r="Q19" i="13"/>
  <c r="P19" i="13"/>
  <c r="O19" i="13"/>
  <c r="S18" i="13"/>
  <c r="R18" i="13"/>
  <c r="Q18" i="13"/>
  <c r="P18" i="13"/>
  <c r="O18" i="13"/>
  <c r="S17" i="13"/>
  <c r="R17" i="13"/>
  <c r="Q17" i="13"/>
  <c r="P17" i="13"/>
  <c r="O17" i="13"/>
  <c r="S16" i="13"/>
  <c r="R16" i="13"/>
  <c r="Q16" i="13"/>
  <c r="P16" i="13"/>
  <c r="O16" i="13"/>
  <c r="S15" i="13"/>
  <c r="R15" i="13"/>
  <c r="Q15" i="13"/>
  <c r="P15" i="13"/>
  <c r="O15" i="13"/>
  <c r="S14" i="13"/>
  <c r="R14" i="13"/>
  <c r="Q14" i="13"/>
  <c r="P14" i="13"/>
  <c r="O14" i="13"/>
  <c r="S13" i="13"/>
  <c r="R13" i="13"/>
  <c r="Q13" i="13"/>
  <c r="P13" i="13"/>
  <c r="O13" i="13"/>
  <c r="S12" i="13"/>
  <c r="R12" i="13"/>
  <c r="Q12" i="13"/>
  <c r="P12" i="13"/>
  <c r="O12" i="13"/>
  <c r="S11" i="13"/>
  <c r="R11" i="13"/>
  <c r="Q11" i="13"/>
  <c r="P11" i="13"/>
  <c r="O11" i="13"/>
  <c r="C77" i="19" l="1"/>
  <c r="I138" i="5"/>
  <c r="I140" i="5" s="1"/>
  <c r="H138" i="5"/>
  <c r="H140" i="5" s="1"/>
  <c r="G138" i="5"/>
  <c r="G140" i="5" s="1"/>
  <c r="F138" i="5"/>
  <c r="F140" i="5" s="1"/>
  <c r="E138" i="5"/>
  <c r="E140" i="5" s="1"/>
  <c r="D138" i="5"/>
  <c r="D140" i="5" s="1"/>
  <c r="C138" i="5"/>
  <c r="C140" i="5" s="1"/>
  <c r="B138" i="5"/>
  <c r="B140" i="5" s="1"/>
  <c r="B18" i="10"/>
  <c r="B16" i="10"/>
  <c r="J139" i="5"/>
  <c r="J137" i="5"/>
  <c r="J133" i="5"/>
  <c r="J132" i="5"/>
  <c r="J131" i="5"/>
  <c r="J130" i="5"/>
  <c r="J129" i="5"/>
  <c r="AG104" i="5"/>
  <c r="AG106" i="5" s="1"/>
  <c r="AF104" i="5"/>
  <c r="AE104" i="5"/>
  <c r="AD104" i="5"/>
  <c r="AC104" i="5"/>
  <c r="AC106" i="5" s="1"/>
  <c r="AB104" i="5"/>
  <c r="AB106" i="5" s="1"/>
  <c r="AA104" i="5"/>
  <c r="AA106" i="5" s="1"/>
  <c r="Z104" i="5"/>
  <c r="Z106" i="5" s="1"/>
  <c r="Y104" i="5"/>
  <c r="Y106" i="5" s="1"/>
  <c r="X104" i="5"/>
  <c r="X106" i="5" s="1"/>
  <c r="W104" i="5"/>
  <c r="W106" i="5" s="1"/>
  <c r="V104" i="5"/>
  <c r="V106" i="5" s="1"/>
  <c r="U104" i="5"/>
  <c r="U106" i="5" s="1"/>
  <c r="T104" i="5"/>
  <c r="T106" i="5" s="1"/>
  <c r="S104" i="5"/>
  <c r="S106" i="5" s="1"/>
  <c r="R104" i="5"/>
  <c r="R106" i="5" s="1"/>
  <c r="Q104" i="5"/>
  <c r="Q106" i="5" s="1"/>
  <c r="P104" i="5"/>
  <c r="P106" i="5" s="1"/>
  <c r="O104" i="5"/>
  <c r="O106" i="5" s="1"/>
  <c r="N104" i="5"/>
  <c r="N106" i="5" s="1"/>
  <c r="M104" i="5"/>
  <c r="M106" i="5" s="1"/>
  <c r="L104" i="5"/>
  <c r="L106" i="5" s="1"/>
  <c r="K104" i="5"/>
  <c r="K106" i="5" s="1"/>
  <c r="J104" i="5"/>
  <c r="J106" i="5" s="1"/>
  <c r="I104" i="5"/>
  <c r="I106" i="5" s="1"/>
  <c r="H104" i="5"/>
  <c r="H106" i="5" s="1"/>
  <c r="G104" i="5"/>
  <c r="G106" i="5" s="1"/>
  <c r="F104" i="5"/>
  <c r="F106" i="5" s="1"/>
  <c r="E104" i="5"/>
  <c r="E106" i="5" s="1"/>
  <c r="D104" i="5"/>
  <c r="D106" i="5" s="1"/>
  <c r="C104" i="5"/>
  <c r="C106" i="5" s="1"/>
  <c r="B104" i="5"/>
  <c r="B106" i="5" s="1"/>
  <c r="H21" i="5"/>
  <c r="G21" i="5"/>
  <c r="F21" i="5"/>
  <c r="E21" i="5"/>
  <c r="D21" i="5"/>
  <c r="C21" i="5"/>
  <c r="B21" i="5"/>
  <c r="I20" i="5"/>
  <c r="H20" i="5"/>
  <c r="G20" i="5"/>
  <c r="F20" i="5"/>
  <c r="E20" i="5"/>
  <c r="D20" i="5"/>
  <c r="C20" i="5"/>
  <c r="B20" i="5"/>
  <c r="H19" i="5"/>
  <c r="G19" i="5"/>
  <c r="F19" i="5"/>
  <c r="E19" i="5"/>
  <c r="D19" i="5"/>
  <c r="C19" i="5"/>
  <c r="B19" i="5"/>
  <c r="AG28" i="7"/>
  <c r="AG30" i="7" s="1"/>
  <c r="AF28" i="7"/>
  <c r="AF30" i="7" s="1"/>
  <c r="AE28" i="7"/>
  <c r="AE30" i="7" s="1"/>
  <c r="AD28" i="7"/>
  <c r="AD30" i="7" s="1"/>
  <c r="AC28" i="7"/>
  <c r="AC30" i="7" s="1"/>
  <c r="AB28" i="7"/>
  <c r="AB30" i="7" s="1"/>
  <c r="AA28" i="7"/>
  <c r="AA30" i="7" s="1"/>
  <c r="Z28" i="7"/>
  <c r="Z30" i="7" s="1"/>
  <c r="Y28" i="7"/>
  <c r="Y30" i="7" s="1"/>
  <c r="X28" i="7"/>
  <c r="X30" i="7" s="1"/>
  <c r="W28" i="7"/>
  <c r="W30" i="7" s="1"/>
  <c r="V28" i="7"/>
  <c r="V30" i="7" s="1"/>
  <c r="U28" i="7"/>
  <c r="U30" i="7" s="1"/>
  <c r="T28" i="7"/>
  <c r="T30" i="7" s="1"/>
  <c r="S28" i="7"/>
  <c r="S30" i="7" s="1"/>
  <c r="R28" i="7"/>
  <c r="R30" i="7" s="1"/>
  <c r="Q28" i="7"/>
  <c r="Q30" i="7" s="1"/>
  <c r="P28" i="7"/>
  <c r="P30" i="7" s="1"/>
  <c r="O28" i="7"/>
  <c r="O30" i="7" s="1"/>
  <c r="N28" i="7"/>
  <c r="N30" i="7" s="1"/>
  <c r="M28" i="7"/>
  <c r="M30" i="7" s="1"/>
  <c r="L28" i="7"/>
  <c r="L30" i="7" s="1"/>
  <c r="K28" i="7"/>
  <c r="K30" i="7" s="1"/>
  <c r="J28" i="7"/>
  <c r="J30" i="7" s="1"/>
  <c r="I28" i="7"/>
  <c r="I30" i="7" s="1"/>
  <c r="H28" i="7"/>
  <c r="H30" i="7" s="1"/>
  <c r="G28" i="7"/>
  <c r="G30" i="7" s="1"/>
  <c r="F28" i="7"/>
  <c r="F30" i="7" s="1"/>
  <c r="E28" i="7"/>
  <c r="E30" i="7" s="1"/>
  <c r="D28" i="7"/>
  <c r="D30" i="7" s="1"/>
  <c r="C28" i="7"/>
  <c r="C30" i="7" s="1"/>
  <c r="B28" i="7"/>
  <c r="B30" i="7" s="1"/>
  <c r="AG119" i="5"/>
  <c r="AF119" i="5"/>
  <c r="AE119" i="5"/>
  <c r="AC119" i="5"/>
  <c r="AB119" i="5"/>
  <c r="AA119" i="5"/>
  <c r="Y119" i="5"/>
  <c r="X119" i="5"/>
  <c r="W119" i="5"/>
  <c r="U119" i="5"/>
  <c r="T119" i="5"/>
  <c r="S119" i="5"/>
  <c r="Q119" i="5"/>
  <c r="P119" i="5"/>
  <c r="O119" i="5"/>
  <c r="M119" i="5"/>
  <c r="L119" i="5"/>
  <c r="K119" i="5"/>
  <c r="I119" i="5"/>
  <c r="H119" i="5"/>
  <c r="G119" i="5"/>
  <c r="E119" i="5"/>
  <c r="D119" i="5"/>
  <c r="C119" i="5"/>
  <c r="AG118" i="5"/>
  <c r="AF118" i="5"/>
  <c r="AE118" i="5"/>
  <c r="AC118" i="5"/>
  <c r="AB118" i="5"/>
  <c r="AA118" i="5"/>
  <c r="Y118" i="5"/>
  <c r="X118" i="5"/>
  <c r="W118" i="5"/>
  <c r="U118" i="5"/>
  <c r="T118" i="5"/>
  <c r="S118" i="5"/>
  <c r="Q118" i="5"/>
  <c r="P118" i="5"/>
  <c r="O118" i="5"/>
  <c r="M118" i="5"/>
  <c r="L118" i="5"/>
  <c r="K118" i="5"/>
  <c r="I118" i="5"/>
  <c r="H118" i="5"/>
  <c r="G118" i="5"/>
  <c r="E118" i="5"/>
  <c r="D118" i="5"/>
  <c r="C118" i="5"/>
  <c r="AG117" i="5"/>
  <c r="AF117" i="5"/>
  <c r="AE117" i="5"/>
  <c r="AC117" i="5"/>
  <c r="AB117" i="5"/>
  <c r="AA117" i="5"/>
  <c r="Y117" i="5"/>
  <c r="X117" i="5"/>
  <c r="W117" i="5"/>
  <c r="U117" i="5"/>
  <c r="T117" i="5"/>
  <c r="S117" i="5"/>
  <c r="Q117" i="5"/>
  <c r="P117" i="5"/>
  <c r="O117" i="5"/>
  <c r="M117" i="5"/>
  <c r="L117" i="5"/>
  <c r="K117" i="5"/>
  <c r="I117" i="5"/>
  <c r="H117" i="5"/>
  <c r="G117" i="5"/>
  <c r="E117" i="5"/>
  <c r="D117" i="5"/>
  <c r="C117" i="5"/>
  <c r="AG116" i="5"/>
  <c r="AF116" i="5"/>
  <c r="AE116" i="5"/>
  <c r="AC116" i="5"/>
  <c r="AB116" i="5"/>
  <c r="AA116" i="5"/>
  <c r="Y116" i="5"/>
  <c r="X116" i="5"/>
  <c r="W116" i="5"/>
  <c r="U116" i="5"/>
  <c r="T116" i="5"/>
  <c r="S116" i="5"/>
  <c r="Q116" i="5"/>
  <c r="P116" i="5"/>
  <c r="O116" i="5"/>
  <c r="M116" i="5"/>
  <c r="L116" i="5"/>
  <c r="K116" i="5"/>
  <c r="I116" i="5"/>
  <c r="H116" i="5"/>
  <c r="G116" i="5"/>
  <c r="E116" i="5"/>
  <c r="D116" i="5"/>
  <c r="C116" i="5"/>
  <c r="AG89" i="5"/>
  <c r="AF89" i="5"/>
  <c r="AE89" i="5"/>
  <c r="AD89" i="5"/>
  <c r="AC89" i="5"/>
  <c r="AB89" i="5"/>
  <c r="AA89" i="5"/>
  <c r="Z89" i="5"/>
  <c r="Y89" i="5"/>
  <c r="X89" i="5"/>
  <c r="W89" i="5"/>
  <c r="V89" i="5"/>
  <c r="U89" i="5"/>
  <c r="T89" i="5"/>
  <c r="S89" i="5"/>
  <c r="R89" i="5"/>
  <c r="Q89" i="5"/>
  <c r="P89" i="5"/>
  <c r="O89" i="5"/>
  <c r="N89" i="5"/>
  <c r="M89" i="5"/>
  <c r="L89" i="5"/>
  <c r="K89" i="5"/>
  <c r="J89" i="5"/>
  <c r="I89" i="5"/>
  <c r="H89" i="5"/>
  <c r="G89" i="5"/>
  <c r="F89" i="5"/>
  <c r="E89" i="5"/>
  <c r="D89" i="5"/>
  <c r="C89" i="5"/>
  <c r="B89" i="5"/>
  <c r="D202" i="4"/>
  <c r="C202" i="4"/>
  <c r="I19" i="5"/>
  <c r="I21" i="5"/>
  <c r="D39" i="10"/>
  <c r="C39" i="10"/>
  <c r="B39" i="10"/>
  <c r="D38" i="10"/>
  <c r="C38" i="10"/>
  <c r="B38" i="10"/>
  <c r="D37" i="10"/>
  <c r="C37" i="10"/>
  <c r="B37" i="10"/>
  <c r="E37" i="10" s="1"/>
  <c r="C138" i="4"/>
  <c r="C116" i="4" s="1"/>
  <c r="C137" i="4"/>
  <c r="C136" i="4"/>
  <c r="C135" i="4"/>
  <c r="AG121" i="5" l="1"/>
  <c r="Q121" i="5"/>
  <c r="I121" i="5"/>
  <c r="E202" i="4"/>
  <c r="F202" i="4" s="1"/>
  <c r="E38" i="10"/>
  <c r="E39" i="10"/>
  <c r="C121" i="5"/>
  <c r="K121" i="5"/>
  <c r="S121" i="5"/>
  <c r="AA121" i="5"/>
  <c r="AD106" i="5"/>
  <c r="AI106" i="5" s="1"/>
  <c r="AI104" i="5"/>
  <c r="AE106" i="5"/>
  <c r="AJ106" i="5" s="1"/>
  <c r="AJ104" i="5"/>
  <c r="AF106" i="5"/>
  <c r="AK106" i="5" s="1"/>
  <c r="AK104" i="5"/>
  <c r="G121" i="5"/>
  <c r="O121" i="5"/>
  <c r="W121" i="5"/>
  <c r="AE121" i="5"/>
  <c r="AB121" i="5"/>
  <c r="E121" i="5"/>
  <c r="M121" i="5"/>
  <c r="U121" i="5"/>
  <c r="AC121" i="5"/>
  <c r="H121" i="5"/>
  <c r="AF121" i="5"/>
  <c r="Y121" i="5"/>
  <c r="D121" i="5"/>
  <c r="L121" i="5"/>
  <c r="T121" i="5"/>
  <c r="P121" i="5"/>
  <c r="X121" i="5"/>
  <c r="E204" i="4"/>
  <c r="F204" i="4" s="1"/>
  <c r="E203" i="4"/>
  <c r="F203" i="4" s="1"/>
  <c r="E201" i="4"/>
  <c r="F201" i="4" s="1"/>
  <c r="E200" i="4"/>
  <c r="F200" i="4" s="1"/>
  <c r="E199" i="4"/>
  <c r="F199" i="4" s="1"/>
  <c r="E198" i="4"/>
  <c r="F198" i="4" s="1"/>
  <c r="C28" i="10"/>
  <c r="A58" i="19"/>
  <c r="A59" i="19" s="1"/>
  <c r="A60" i="19" s="1"/>
  <c r="A61" i="19" s="1"/>
  <c r="A62" i="19" s="1"/>
  <c r="A63" i="19" s="1"/>
  <c r="A64" i="19" s="1"/>
  <c r="A65" i="19" s="1"/>
  <c r="A66" i="19" s="1"/>
  <c r="A67" i="19" s="1"/>
  <c r="A68" i="19" s="1"/>
  <c r="A69" i="19" s="1"/>
  <c r="A70" i="19" s="1"/>
  <c r="A71" i="19" s="1"/>
  <c r="A72" i="19" s="1"/>
  <c r="A73" i="19" s="1"/>
  <c r="A74" i="19" s="1"/>
  <c r="A75" i="19" s="1"/>
  <c r="A76" i="19" s="1"/>
  <c r="B83" i="5" l="1"/>
  <c r="D36" i="10" l="1"/>
  <c r="AG83" i="5"/>
  <c r="AF83" i="5"/>
  <c r="AE83" i="5"/>
  <c r="AD83" i="5"/>
  <c r="AC83" i="5"/>
  <c r="AB83" i="5"/>
  <c r="AA83" i="5"/>
  <c r="Z83" i="5"/>
  <c r="Y83" i="5"/>
  <c r="X83" i="5"/>
  <c r="W83" i="5"/>
  <c r="V83" i="5"/>
  <c r="U83" i="5"/>
  <c r="T83" i="5"/>
  <c r="S83" i="5"/>
  <c r="R83" i="5"/>
  <c r="Q83" i="5"/>
  <c r="P83" i="5"/>
  <c r="O83" i="5"/>
  <c r="N83" i="5"/>
  <c r="M83" i="5"/>
  <c r="L83" i="5"/>
  <c r="K83" i="5"/>
  <c r="J83" i="5"/>
  <c r="I83" i="5"/>
  <c r="H83" i="5"/>
  <c r="G83" i="5"/>
  <c r="F83" i="5"/>
  <c r="E83" i="5"/>
  <c r="D83" i="5"/>
  <c r="C83" i="5"/>
  <c r="C115" i="5" s="1"/>
  <c r="AG82" i="5"/>
  <c r="AF82" i="5"/>
  <c r="AE82" i="5"/>
  <c r="AD82" i="5"/>
  <c r="AC82" i="5"/>
  <c r="AB82" i="5"/>
  <c r="AA82" i="5"/>
  <c r="Z82" i="5"/>
  <c r="Y82" i="5"/>
  <c r="X82" i="5"/>
  <c r="W82" i="5"/>
  <c r="V82" i="5"/>
  <c r="U82" i="5"/>
  <c r="T82" i="5"/>
  <c r="S82" i="5"/>
  <c r="R82" i="5"/>
  <c r="Q82" i="5"/>
  <c r="P82" i="5"/>
  <c r="O82" i="5"/>
  <c r="N82" i="5"/>
  <c r="M82" i="5"/>
  <c r="L82" i="5"/>
  <c r="K82" i="5"/>
  <c r="J82" i="5"/>
  <c r="I82" i="5"/>
  <c r="H82" i="5"/>
  <c r="G82" i="5"/>
  <c r="F82" i="5"/>
  <c r="E82" i="5"/>
  <c r="D82" i="5"/>
  <c r="C82" i="5"/>
  <c r="AG81" i="5"/>
  <c r="AF81" i="5"/>
  <c r="AE81" i="5"/>
  <c r="AD81" i="5"/>
  <c r="AC81" i="5"/>
  <c r="AB81" i="5"/>
  <c r="AA81" i="5"/>
  <c r="Z81" i="5"/>
  <c r="Y81" i="5"/>
  <c r="X81" i="5"/>
  <c r="W81" i="5"/>
  <c r="V81" i="5"/>
  <c r="U81" i="5"/>
  <c r="T81" i="5"/>
  <c r="S81" i="5"/>
  <c r="R81" i="5"/>
  <c r="Q81" i="5"/>
  <c r="P81" i="5"/>
  <c r="O81" i="5"/>
  <c r="N81" i="5"/>
  <c r="M81" i="5"/>
  <c r="L81" i="5"/>
  <c r="K81" i="5"/>
  <c r="J81" i="5"/>
  <c r="I81" i="5"/>
  <c r="H81" i="5"/>
  <c r="G81" i="5"/>
  <c r="F81" i="5"/>
  <c r="E81" i="5"/>
  <c r="D81" i="5"/>
  <c r="C81" i="5"/>
  <c r="AG80" i="5"/>
  <c r="AF80" i="5"/>
  <c r="AE80" i="5"/>
  <c r="AD80" i="5"/>
  <c r="AC80" i="5"/>
  <c r="AB80" i="5"/>
  <c r="AA80" i="5"/>
  <c r="Z80" i="5"/>
  <c r="Y80" i="5"/>
  <c r="X80" i="5"/>
  <c r="W80" i="5"/>
  <c r="V80" i="5"/>
  <c r="U80" i="5"/>
  <c r="T80" i="5"/>
  <c r="S80" i="5"/>
  <c r="R80" i="5"/>
  <c r="Q80" i="5"/>
  <c r="P80" i="5"/>
  <c r="O80" i="5"/>
  <c r="N80" i="5"/>
  <c r="M80" i="5"/>
  <c r="L80" i="5"/>
  <c r="K80" i="5"/>
  <c r="J80" i="5"/>
  <c r="I80" i="5"/>
  <c r="H80" i="5"/>
  <c r="G80" i="5"/>
  <c r="F80" i="5"/>
  <c r="E80" i="5"/>
  <c r="D80" i="5"/>
  <c r="C80" i="5"/>
  <c r="AG79" i="5"/>
  <c r="AF79" i="5"/>
  <c r="AE79" i="5"/>
  <c r="AD79" i="5"/>
  <c r="AC79" i="5"/>
  <c r="AB79" i="5"/>
  <c r="AA79" i="5"/>
  <c r="Z79" i="5"/>
  <c r="Y79" i="5"/>
  <c r="X79" i="5"/>
  <c r="W79" i="5"/>
  <c r="V79" i="5"/>
  <c r="U79" i="5"/>
  <c r="T79" i="5"/>
  <c r="S79" i="5"/>
  <c r="R79" i="5"/>
  <c r="Q79" i="5"/>
  <c r="P79" i="5"/>
  <c r="O79" i="5"/>
  <c r="N79" i="5"/>
  <c r="M79" i="5"/>
  <c r="L79" i="5"/>
  <c r="K79" i="5"/>
  <c r="J79" i="5"/>
  <c r="I79" i="5"/>
  <c r="H79" i="5"/>
  <c r="G79" i="5"/>
  <c r="F79" i="5"/>
  <c r="E79" i="5"/>
  <c r="D79" i="5"/>
  <c r="C79" i="5"/>
  <c r="B82" i="5"/>
  <c r="B81" i="5"/>
  <c r="B80" i="5"/>
  <c r="B79" i="5"/>
  <c r="G112" i="5" l="1"/>
  <c r="W112" i="5"/>
  <c r="P113" i="5"/>
  <c r="C114" i="5"/>
  <c r="O112" i="5"/>
  <c r="H113" i="5"/>
  <c r="D112" i="5"/>
  <c r="L112" i="5"/>
  <c r="AB112" i="5"/>
  <c r="E113" i="5"/>
  <c r="M113" i="5"/>
  <c r="U113" i="5"/>
  <c r="AC113" i="5"/>
  <c r="G115" i="5"/>
  <c r="O115" i="5"/>
  <c r="AE112" i="5"/>
  <c r="T112" i="5"/>
  <c r="P112" i="5"/>
  <c r="I113" i="5"/>
  <c r="Q113" i="5"/>
  <c r="Y113" i="5"/>
  <c r="AG113" i="5"/>
  <c r="K115" i="5"/>
  <c r="S115" i="5"/>
  <c r="AA115" i="5"/>
  <c r="H112" i="5"/>
  <c r="AF112" i="5"/>
  <c r="X112" i="5"/>
  <c r="W115" i="5"/>
  <c r="AE115" i="5"/>
  <c r="Y112" i="5"/>
  <c r="D115" i="5"/>
  <c r="C113" i="5"/>
  <c r="S113" i="5"/>
  <c r="AA113" i="5"/>
  <c r="D114" i="5"/>
  <c r="L114" i="5"/>
  <c r="T114" i="5"/>
  <c r="AB114" i="5"/>
  <c r="E115" i="5"/>
  <c r="M115" i="5"/>
  <c r="U115" i="5"/>
  <c r="AC115" i="5"/>
  <c r="S114" i="5"/>
  <c r="K113" i="5"/>
  <c r="C112" i="5"/>
  <c r="K112" i="5"/>
  <c r="S112" i="5"/>
  <c r="AA112" i="5"/>
  <c r="D113" i="5"/>
  <c r="L113" i="5"/>
  <c r="T113" i="5"/>
  <c r="AB113" i="5"/>
  <c r="E114" i="5"/>
  <c r="M114" i="5"/>
  <c r="U114" i="5"/>
  <c r="AC114" i="5"/>
  <c r="AB115" i="5"/>
  <c r="Q112" i="5"/>
  <c r="K114" i="5"/>
  <c r="T115" i="5"/>
  <c r="E112" i="5"/>
  <c r="M112" i="5"/>
  <c r="U112" i="5"/>
  <c r="AC112" i="5"/>
  <c r="G114" i="5"/>
  <c r="O114" i="5"/>
  <c r="W114" i="5"/>
  <c r="AE114" i="5"/>
  <c r="H115" i="5"/>
  <c r="P115" i="5"/>
  <c r="X115" i="5"/>
  <c r="AF115" i="5"/>
  <c r="AG112" i="5"/>
  <c r="AA114" i="5"/>
  <c r="G113" i="5"/>
  <c r="O113" i="5"/>
  <c r="W113" i="5"/>
  <c r="AE113" i="5"/>
  <c r="H114" i="5"/>
  <c r="P114" i="5"/>
  <c r="X114" i="5"/>
  <c r="AF114" i="5"/>
  <c r="I115" i="5"/>
  <c r="Q115" i="5"/>
  <c r="Y115" i="5"/>
  <c r="AG115" i="5"/>
  <c r="I112" i="5"/>
  <c r="L115" i="5"/>
  <c r="X113" i="5"/>
  <c r="AF113" i="5"/>
  <c r="I114" i="5"/>
  <c r="Q114" i="5"/>
  <c r="Y114" i="5"/>
  <c r="AG114" i="5"/>
  <c r="F88" i="5"/>
  <c r="F90" i="5" s="1"/>
  <c r="N88" i="5"/>
  <c r="N90" i="5" s="1"/>
  <c r="V88" i="5"/>
  <c r="V90" i="5" s="1"/>
  <c r="AD88" i="5"/>
  <c r="AD90" i="5" s="1"/>
  <c r="J88" i="5"/>
  <c r="J90" i="5" s="1"/>
  <c r="Z88" i="5"/>
  <c r="Z90" i="5" s="1"/>
  <c r="R88" i="5"/>
  <c r="R90" i="5" s="1"/>
  <c r="B88" i="5"/>
  <c r="B90" i="5" s="1"/>
  <c r="O88" i="5"/>
  <c r="W88" i="5"/>
  <c r="H88" i="5"/>
  <c r="P88" i="5"/>
  <c r="X88" i="5"/>
  <c r="AF88" i="5"/>
  <c r="G88" i="5"/>
  <c r="AE88" i="5"/>
  <c r="I88" i="5"/>
  <c r="Q88" i="5"/>
  <c r="Y88" i="5"/>
  <c r="AG88" i="5"/>
  <c r="K88" i="5"/>
  <c r="AA88" i="5"/>
  <c r="D88" i="5"/>
  <c r="L88" i="5"/>
  <c r="T88" i="5"/>
  <c r="AB88" i="5"/>
  <c r="C88" i="5"/>
  <c r="S88" i="5"/>
  <c r="E88" i="5"/>
  <c r="M88" i="5"/>
  <c r="U88" i="5"/>
  <c r="AC88" i="5"/>
  <c r="E90" i="5" l="1"/>
  <c r="E120" i="5"/>
  <c r="K90" i="5"/>
  <c r="K122" i="5" s="1"/>
  <c r="K120" i="5"/>
  <c r="X90" i="5"/>
  <c r="X120" i="5"/>
  <c r="S90" i="5"/>
  <c r="S122" i="5" s="1"/>
  <c r="S120" i="5"/>
  <c r="AG90" i="5"/>
  <c r="AG120" i="5"/>
  <c r="P90" i="5"/>
  <c r="P120" i="5"/>
  <c r="U90" i="5"/>
  <c r="U120" i="5"/>
  <c r="Y90" i="5"/>
  <c r="Y120" i="5"/>
  <c r="H90" i="5"/>
  <c r="H120" i="5"/>
  <c r="D90" i="5"/>
  <c r="D120" i="5"/>
  <c r="M90" i="5"/>
  <c r="M120" i="5"/>
  <c r="C90" i="5"/>
  <c r="C122" i="5" s="1"/>
  <c r="C120" i="5"/>
  <c r="AB90" i="5"/>
  <c r="AB120" i="5"/>
  <c r="Q90" i="5"/>
  <c r="Q122" i="5" s="1"/>
  <c r="Q120" i="5"/>
  <c r="W90" i="5"/>
  <c r="W122" i="5" s="1"/>
  <c r="W120" i="5"/>
  <c r="I90" i="5"/>
  <c r="I120" i="5"/>
  <c r="O90" i="5"/>
  <c r="O122" i="5" s="1"/>
  <c r="O120" i="5"/>
  <c r="G90" i="5"/>
  <c r="G122" i="5" s="1"/>
  <c r="G120" i="5"/>
  <c r="AA90" i="5"/>
  <c r="AA122" i="5" s="1"/>
  <c r="AA120" i="5"/>
  <c r="AF90" i="5"/>
  <c r="AF120" i="5"/>
  <c r="T90" i="5"/>
  <c r="T120" i="5"/>
  <c r="AC90" i="5"/>
  <c r="AC120" i="5"/>
  <c r="L90" i="5"/>
  <c r="L120" i="5"/>
  <c r="AE90" i="5"/>
  <c r="AE122" i="5" s="1"/>
  <c r="AE120" i="5"/>
  <c r="C128" i="4"/>
  <c r="L122" i="5" l="1"/>
  <c r="Y122" i="5"/>
  <c r="U122" i="5"/>
  <c r="I122" i="5"/>
  <c r="AC122" i="5"/>
  <c r="P122" i="5"/>
  <c r="X122" i="5"/>
  <c r="M122" i="5"/>
  <c r="D122" i="5"/>
  <c r="AF122" i="5"/>
  <c r="T122" i="5"/>
  <c r="AB122" i="5"/>
  <c r="H122" i="5"/>
  <c r="AG122" i="5"/>
  <c r="E122" i="5"/>
  <c r="B50" i="13"/>
  <c r="G50" i="13"/>
  <c r="F50" i="13"/>
  <c r="H50" i="13"/>
  <c r="E50" i="13"/>
  <c r="D50" i="13"/>
  <c r="C50" i="13"/>
  <c r="B49" i="13"/>
  <c r="G49" i="13"/>
  <c r="F49" i="13"/>
  <c r="H49" i="13"/>
  <c r="E49" i="13"/>
  <c r="D49" i="13"/>
  <c r="C49" i="13"/>
  <c r="B48" i="13"/>
  <c r="G48" i="13"/>
  <c r="F48" i="13"/>
  <c r="H48" i="13"/>
  <c r="E48" i="13"/>
  <c r="D48" i="13"/>
  <c r="C48" i="13"/>
  <c r="F51" i="13" l="1"/>
  <c r="H51" i="13"/>
  <c r="G51" i="13"/>
  <c r="D51" i="13"/>
  <c r="C51" i="13"/>
  <c r="E51" i="13"/>
  <c r="B51" i="13"/>
  <c r="S50" i="13"/>
  <c r="R50" i="13"/>
  <c r="Q50" i="13"/>
  <c r="P50" i="13"/>
  <c r="O50" i="13"/>
  <c r="T50" i="13"/>
  <c r="S49" i="13"/>
  <c r="R49" i="13"/>
  <c r="Q49" i="13"/>
  <c r="P49" i="13"/>
  <c r="O49" i="13"/>
  <c r="T49" i="13"/>
  <c r="S48" i="13"/>
  <c r="R48" i="13"/>
  <c r="Q48" i="13"/>
  <c r="P48" i="13"/>
  <c r="O48" i="13"/>
  <c r="T48" i="13"/>
  <c r="C42" i="5"/>
  <c r="R51" i="13" l="1"/>
  <c r="Q51" i="13"/>
  <c r="S51" i="13"/>
  <c r="T51" i="13"/>
  <c r="O51" i="13"/>
  <c r="P51" i="13"/>
  <c r="A13" i="7"/>
  <c r="I24" i="5"/>
  <c r="I22" i="5"/>
  <c r="A46" i="13" l="1"/>
  <c r="A45" i="13" s="1"/>
  <c r="A44" i="13" s="1"/>
  <c r="A43" i="13" s="1"/>
  <c r="A42" i="13" s="1"/>
  <c r="A41" i="13" s="1"/>
  <c r="A40" i="13" s="1"/>
  <c r="D42" i="5" l="1"/>
  <c r="B94" i="5" l="1"/>
  <c r="R94" i="5"/>
  <c r="AD78" i="5"/>
  <c r="N78" i="5"/>
  <c r="AD64" i="5"/>
  <c r="N64" i="5"/>
  <c r="AD49" i="5"/>
  <c r="AD17" i="7" s="1"/>
  <c r="AD45" i="7" s="1"/>
  <c r="N49" i="5"/>
  <c r="N17" i="7" s="1"/>
  <c r="N45" i="7" s="1"/>
  <c r="F49" i="5"/>
  <c r="F17" i="7" s="1"/>
  <c r="F45" i="7" s="1"/>
  <c r="R78" i="5"/>
  <c r="B64" i="5"/>
  <c r="F94" i="5"/>
  <c r="V94" i="5"/>
  <c r="Z78" i="5"/>
  <c r="J78" i="5"/>
  <c r="Z64" i="5"/>
  <c r="J64" i="5"/>
  <c r="Z49" i="5"/>
  <c r="Z17" i="7" s="1"/>
  <c r="Z45" i="7" s="1"/>
  <c r="J49" i="5"/>
  <c r="J17" i="7" s="1"/>
  <c r="J45" i="7" s="1"/>
  <c r="AD94" i="5"/>
  <c r="R64" i="5"/>
  <c r="B49" i="5"/>
  <c r="B17" i="7" s="1"/>
  <c r="B45" i="7" s="1"/>
  <c r="J94" i="5"/>
  <c r="Z94" i="5"/>
  <c r="V78" i="5"/>
  <c r="F78" i="5"/>
  <c r="V64" i="5"/>
  <c r="F64" i="5"/>
  <c r="V49" i="5"/>
  <c r="V17" i="7" s="1"/>
  <c r="V45" i="7" s="1"/>
  <c r="N94" i="5"/>
  <c r="B78" i="5"/>
  <c r="R49" i="5"/>
  <c r="R17" i="7" s="1"/>
  <c r="R45" i="7" s="1"/>
  <c r="C12" i="7"/>
  <c r="C43" i="5"/>
  <c r="B9" i="7"/>
  <c r="C9" i="7" s="1"/>
  <c r="B10" i="7"/>
  <c r="C10" i="7" s="1"/>
  <c r="D43" i="5" l="1"/>
  <c r="C110" i="5" s="1"/>
  <c r="AA110" i="5"/>
  <c r="K94" i="5"/>
  <c r="AE49" i="5"/>
  <c r="AE17" i="7" s="1"/>
  <c r="AE45" i="7" s="1"/>
  <c r="AA49" i="5"/>
  <c r="AA17" i="7" s="1"/>
  <c r="AA45" i="7" s="1"/>
  <c r="K49" i="5"/>
  <c r="K17" i="7" s="1"/>
  <c r="K45" i="7" s="1"/>
  <c r="K78" i="5"/>
  <c r="AA64" i="5"/>
  <c r="A39" i="13"/>
  <c r="A38" i="13" s="1"/>
  <c r="A37" i="13" s="1"/>
  <c r="A36" i="13" s="1"/>
  <c r="A35" i="13" s="1"/>
  <c r="W49" i="5" l="1"/>
  <c r="W17" i="7" s="1"/>
  <c r="W45" i="7" s="1"/>
  <c r="W94" i="5"/>
  <c r="S64" i="5"/>
  <c r="G78" i="5"/>
  <c r="W110" i="5"/>
  <c r="C94" i="5"/>
  <c r="O64" i="5"/>
  <c r="C78" i="5"/>
  <c r="K110" i="5"/>
  <c r="O49" i="5"/>
  <c r="O17" i="7" s="1"/>
  <c r="O45" i="7" s="1"/>
  <c r="S78" i="5"/>
  <c r="G110" i="5"/>
  <c r="S49" i="5"/>
  <c r="S17" i="7" s="1"/>
  <c r="S45" i="7" s="1"/>
  <c r="G64" i="5"/>
  <c r="AE94" i="5"/>
  <c r="AE78" i="5"/>
  <c r="AE110" i="5"/>
  <c r="AA78" i="5"/>
  <c r="C64" i="5"/>
  <c r="W64" i="5"/>
  <c r="G94" i="5"/>
  <c r="O78" i="5"/>
  <c r="C49" i="5"/>
  <c r="C17" i="7" s="1"/>
  <c r="C45" i="7" s="1"/>
  <c r="W78" i="5"/>
  <c r="K64" i="5"/>
  <c r="AE64" i="5"/>
  <c r="O94" i="5"/>
  <c r="AA94" i="5"/>
  <c r="O110" i="5"/>
  <c r="G49" i="5"/>
  <c r="G17" i="7" s="1"/>
  <c r="G45" i="7" s="1"/>
  <c r="S94" i="5"/>
  <c r="S110" i="5"/>
  <c r="AI94" i="5"/>
  <c r="A34" i="13"/>
  <c r="A33" i="13" s="1"/>
  <c r="A32" i="13" s="1"/>
  <c r="A31" i="13" s="1"/>
  <c r="A30" i="13" s="1"/>
  <c r="A29" i="13" s="1"/>
  <c r="A28" i="13" s="1"/>
  <c r="A27" i="13" s="1"/>
  <c r="A26" i="13" s="1"/>
  <c r="A25" i="13" s="1"/>
  <c r="A24" i="13" s="1"/>
  <c r="A23" i="13" s="1"/>
  <c r="A50" i="13"/>
  <c r="J45" i="13"/>
  <c r="V45" i="13" s="1"/>
  <c r="J46" i="13"/>
  <c r="V46" i="13" s="1"/>
  <c r="I45" i="13"/>
  <c r="I46" i="13"/>
  <c r="K46" i="13" s="1"/>
  <c r="L46" i="13" s="1"/>
  <c r="K45" i="13" l="1"/>
  <c r="L45" i="13" s="1"/>
  <c r="W46" i="13"/>
  <c r="X46" i="13" s="1"/>
  <c r="U45" i="13"/>
  <c r="U46" i="13"/>
  <c r="A22" i="13"/>
  <c r="A21" i="13" s="1"/>
  <c r="A20" i="13" s="1"/>
  <c r="A19" i="13" s="1"/>
  <c r="A18" i="13" s="1"/>
  <c r="A17" i="13" s="1"/>
  <c r="A16" i="13" s="1"/>
  <c r="A15" i="13" s="1"/>
  <c r="A14" i="13" s="1"/>
  <c r="A13" i="13" s="1"/>
  <c r="A12" i="13" s="1"/>
  <c r="A11" i="13" s="1"/>
  <c r="A48" i="13" s="1"/>
  <c r="A49" i="13"/>
  <c r="B12" i="7"/>
  <c r="B11" i="7"/>
  <c r="C45" i="5"/>
  <c r="C44" i="5"/>
  <c r="W45" i="13" l="1"/>
  <c r="X45" i="13" s="1"/>
  <c r="D44" i="5"/>
  <c r="C6" i="9" s="1"/>
  <c r="B6" i="9"/>
  <c r="D45" i="5"/>
  <c r="C5" i="9" s="1"/>
  <c r="B5" i="9"/>
  <c r="C11" i="7"/>
  <c r="AJ94" i="5" l="1"/>
  <c r="AK94" i="5"/>
  <c r="M78" i="5"/>
  <c r="T94" i="5"/>
  <c r="H94" i="5"/>
  <c r="H64" i="5"/>
  <c r="X64" i="5"/>
  <c r="I94" i="5"/>
  <c r="X78" i="5"/>
  <c r="H78" i="5"/>
  <c r="E78" i="5"/>
  <c r="Q49" i="5"/>
  <c r="Q17" i="7" s="1"/>
  <c r="Q45" i="7" s="1"/>
  <c r="P49" i="5"/>
  <c r="P17" i="7" s="1"/>
  <c r="P45" i="7" s="1"/>
  <c r="M49" i="5"/>
  <c r="M17" i="7" s="1"/>
  <c r="M45" i="7" s="1"/>
  <c r="Q64" i="5"/>
  <c r="P64" i="5"/>
  <c r="AB110" i="5"/>
  <c r="AB94" i="5"/>
  <c r="U49" i="5"/>
  <c r="U17" i="7" s="1"/>
  <c r="U45" i="7" s="1"/>
  <c r="L94" i="5"/>
  <c r="AC78" i="5"/>
  <c r="D49" i="5"/>
  <c r="D17" i="7" s="1"/>
  <c r="D45" i="7" s="1"/>
  <c r="AF64" i="5"/>
  <c r="P110" i="5"/>
  <c r="Y49" i="5"/>
  <c r="Y17" i="7" s="1"/>
  <c r="Y45" i="7" s="1"/>
  <c r="U78" i="5"/>
  <c r="AG49" i="5"/>
  <c r="AG17" i="7" s="1"/>
  <c r="AG45" i="7" s="1"/>
  <c r="T110" i="5"/>
  <c r="M64" i="5"/>
  <c r="X110" i="5"/>
  <c r="AG78" i="5"/>
  <c r="AF49" i="5"/>
  <c r="AF17" i="7" s="1"/>
  <c r="AF45" i="7" s="1"/>
  <c r="U94" i="5"/>
  <c r="AC49" i="5"/>
  <c r="AC17" i="7" s="1"/>
  <c r="AC45" i="7" s="1"/>
  <c r="M94" i="5"/>
  <c r="Y94" i="5"/>
  <c r="E94" i="5"/>
  <c r="T49" i="5"/>
  <c r="T17" i="7" s="1"/>
  <c r="T45" i="7" s="1"/>
  <c r="P78" i="5"/>
  <c r="U64" i="5"/>
  <c r="Q94" i="5"/>
  <c r="X94" i="5"/>
  <c r="D64" i="5"/>
  <c r="AF78" i="5"/>
  <c r="T64" i="5"/>
  <c r="D94" i="5"/>
  <c r="L49" i="5"/>
  <c r="L17" i="7" s="1"/>
  <c r="L45" i="7" s="1"/>
  <c r="D78" i="5"/>
  <c r="AB49" i="5"/>
  <c r="AB17" i="7" s="1"/>
  <c r="AB45" i="7" s="1"/>
  <c r="T78" i="5"/>
  <c r="Y64" i="5"/>
  <c r="L64" i="5"/>
  <c r="AF94" i="5"/>
  <c r="D110" i="5"/>
  <c r="AC64" i="5"/>
  <c r="AB64" i="5"/>
  <c r="P94" i="5"/>
  <c r="L110" i="5"/>
  <c r="Q78" i="5"/>
  <c r="L78" i="5"/>
  <c r="H49" i="5"/>
  <c r="H17" i="7" s="1"/>
  <c r="H45" i="7" s="1"/>
  <c r="H110" i="5"/>
  <c r="Y78" i="5"/>
  <c r="AB78" i="5"/>
  <c r="X49" i="5"/>
  <c r="X17" i="7" s="1"/>
  <c r="X45" i="7" s="1"/>
  <c r="AF110" i="5"/>
  <c r="U110" i="5"/>
  <c r="I110" i="5"/>
  <c r="E49" i="5"/>
  <c r="E64" i="5"/>
  <c r="I49" i="5"/>
  <c r="I17" i="7" s="1"/>
  <c r="I45" i="7" s="1"/>
  <c r="I64" i="5"/>
  <c r="I78" i="5"/>
  <c r="AG94" i="5"/>
  <c r="AG64" i="5"/>
  <c r="AC94" i="5"/>
  <c r="E110" i="5"/>
  <c r="Q110" i="5"/>
  <c r="M110" i="5"/>
  <c r="Y110" i="5"/>
  <c r="AC110" i="5"/>
  <c r="AG110" i="5"/>
  <c r="E17" i="7" l="1"/>
  <c r="E45" i="7" s="1"/>
  <c r="C140" i="4"/>
  <c r="B9" i="6"/>
  <c r="I7" i="5" s="1"/>
  <c r="C14" i="5"/>
  <c r="AG111" i="5" l="1"/>
  <c r="AF111" i="5"/>
  <c r="AE111" i="5"/>
  <c r="AC111" i="5"/>
  <c r="AB111" i="5"/>
  <c r="AA111" i="5"/>
  <c r="Y111" i="5"/>
  <c r="X111" i="5"/>
  <c r="W111" i="5"/>
  <c r="U111" i="5"/>
  <c r="T111" i="5"/>
  <c r="S111" i="5"/>
  <c r="Q111" i="5"/>
  <c r="P111" i="5"/>
  <c r="O111" i="5"/>
  <c r="M111" i="5"/>
  <c r="L111" i="5"/>
  <c r="K111" i="5"/>
  <c r="I111" i="5"/>
  <c r="H111" i="5"/>
  <c r="G111" i="5"/>
  <c r="E111" i="5" l="1"/>
  <c r="D111" i="5"/>
  <c r="C111" i="5"/>
  <c r="E48" i="19" l="1"/>
  <c r="D48" i="19"/>
  <c r="G48" i="19" s="1"/>
  <c r="B48" i="19"/>
  <c r="E21" i="19"/>
  <c r="D21" i="19"/>
  <c r="B21" i="19"/>
  <c r="C10" i="19" s="1"/>
  <c r="E34" i="19"/>
  <c r="D34" i="19"/>
  <c r="B34" i="19"/>
  <c r="F48" i="19" l="1"/>
  <c r="F34" i="19"/>
  <c r="G34" i="19"/>
  <c r="C47" i="19"/>
  <c r="C46" i="19"/>
  <c r="C45" i="19"/>
  <c r="C14" i="19"/>
  <c r="C17" i="19"/>
  <c r="C13" i="19"/>
  <c r="C16" i="19"/>
  <c r="C20" i="19"/>
  <c r="C18" i="19"/>
  <c r="C19" i="19"/>
  <c r="C11" i="19"/>
  <c r="C15" i="19"/>
  <c r="C12" i="19"/>
  <c r="C9" i="19"/>
  <c r="C29" i="19"/>
  <c r="C28" i="19"/>
  <c r="C32" i="19"/>
  <c r="C31" i="19"/>
  <c r="C33" i="19"/>
  <c r="C30" i="19"/>
  <c r="G21" i="19"/>
  <c r="F21" i="19"/>
  <c r="C34" i="19" l="1"/>
  <c r="C21" i="19"/>
  <c r="C48" i="19"/>
  <c r="C95" i="4"/>
  <c r="C50" i="3"/>
  <c r="J37" i="13" l="1"/>
  <c r="V37" i="13" s="1"/>
  <c r="J39" i="13" l="1"/>
  <c r="V39" i="13" s="1"/>
  <c r="I11" i="13"/>
  <c r="J38" i="13"/>
  <c r="V38" i="13" s="1"/>
  <c r="U11" i="13" l="1"/>
  <c r="J11" i="13"/>
  <c r="J40" i="13"/>
  <c r="V40" i="13" s="1"/>
  <c r="I12" i="13"/>
  <c r="C39" i="3"/>
  <c r="C44" i="4"/>
  <c r="K11" i="13" l="1"/>
  <c r="L11" i="13" s="1"/>
  <c r="U12" i="13"/>
  <c r="V11" i="13"/>
  <c r="J12" i="13"/>
  <c r="I13" i="13"/>
  <c r="J41" i="13"/>
  <c r="V41" i="13" s="1"/>
  <c r="C42" i="4"/>
  <c r="W11" i="13" l="1"/>
  <c r="X11" i="13" s="1"/>
  <c r="K12" i="13"/>
  <c r="L12" i="13" s="1"/>
  <c r="U13" i="13"/>
  <c r="V12" i="13"/>
  <c r="J42" i="13"/>
  <c r="V42" i="13" s="1"/>
  <c r="I14" i="13"/>
  <c r="J13" i="13"/>
  <c r="K13" i="13" s="1"/>
  <c r="L13" i="13" s="1"/>
  <c r="W12" i="13" l="1"/>
  <c r="X12" i="13" s="1"/>
  <c r="W13" i="13"/>
  <c r="X13" i="13" s="1"/>
  <c r="U14" i="13"/>
  <c r="V13" i="13"/>
  <c r="J14" i="13"/>
  <c r="I15" i="13"/>
  <c r="J43" i="13"/>
  <c r="V43" i="13" s="1"/>
  <c r="J44" i="13"/>
  <c r="V44" i="13" s="1"/>
  <c r="I37" i="13"/>
  <c r="K37" i="13" s="1"/>
  <c r="L37" i="13" s="1"/>
  <c r="B10" i="5"/>
  <c r="K14" i="13" l="1"/>
  <c r="L14" i="13" s="1"/>
  <c r="W37" i="13"/>
  <c r="X37" i="13" s="1"/>
  <c r="U15" i="13"/>
  <c r="U37" i="13"/>
  <c r="V14" i="13"/>
  <c r="I16" i="13"/>
  <c r="J15" i="13"/>
  <c r="K15" i="13" s="1"/>
  <c r="L15" i="13" s="1"/>
  <c r="I38" i="13"/>
  <c r="K38" i="13" s="1"/>
  <c r="L38" i="13" s="1"/>
  <c r="D28" i="10"/>
  <c r="C29" i="10"/>
  <c r="D29" i="10"/>
  <c r="C30" i="10"/>
  <c r="D30" i="10"/>
  <c r="C31" i="10"/>
  <c r="D31" i="10"/>
  <c r="C32" i="10"/>
  <c r="D32" i="10"/>
  <c r="C33" i="10"/>
  <c r="D33" i="10"/>
  <c r="C34" i="10"/>
  <c r="D34" i="10"/>
  <c r="C35" i="10"/>
  <c r="D35" i="10"/>
  <c r="C36" i="10"/>
  <c r="B29" i="10"/>
  <c r="B30" i="10"/>
  <c r="B31" i="10"/>
  <c r="B32" i="10"/>
  <c r="B33" i="10"/>
  <c r="E33" i="10" s="1"/>
  <c r="B34" i="10"/>
  <c r="B35" i="10"/>
  <c r="B36" i="10"/>
  <c r="E36" i="10" s="1"/>
  <c r="B28" i="10"/>
  <c r="E32" i="10" l="1"/>
  <c r="W14" i="13"/>
  <c r="X14" i="13" s="1"/>
  <c r="E28" i="10"/>
  <c r="W15" i="13"/>
  <c r="X15" i="13" s="1"/>
  <c r="W38" i="13"/>
  <c r="X38" i="13" s="1"/>
  <c r="U16" i="13"/>
  <c r="V15" i="13"/>
  <c r="U38" i="13"/>
  <c r="E31" i="10"/>
  <c r="E35" i="10"/>
  <c r="E30" i="10"/>
  <c r="E29" i="10"/>
  <c r="E34" i="10"/>
  <c r="J16" i="13"/>
  <c r="K16" i="13" s="1"/>
  <c r="L16" i="13" s="1"/>
  <c r="I17" i="13"/>
  <c r="I39" i="13"/>
  <c r="K39" i="13" s="1"/>
  <c r="L39" i="13" s="1"/>
  <c r="C10" i="5"/>
  <c r="D10" i="5"/>
  <c r="E10" i="5"/>
  <c r="F10" i="5"/>
  <c r="G10" i="5"/>
  <c r="H10" i="5"/>
  <c r="C11" i="5"/>
  <c r="D11" i="5"/>
  <c r="E11" i="5"/>
  <c r="F11" i="5"/>
  <c r="G11" i="5"/>
  <c r="H11" i="5"/>
  <c r="C12" i="5"/>
  <c r="D12" i="5"/>
  <c r="E12" i="5"/>
  <c r="F12" i="5"/>
  <c r="G12" i="5"/>
  <c r="H12" i="5"/>
  <c r="C13" i="5"/>
  <c r="D13" i="5"/>
  <c r="E13" i="5"/>
  <c r="F13" i="5"/>
  <c r="G13" i="5"/>
  <c r="H13" i="5"/>
  <c r="D14" i="5"/>
  <c r="E14" i="5"/>
  <c r="F14" i="5"/>
  <c r="G14" i="5"/>
  <c r="H14" i="5"/>
  <c r="C15" i="5"/>
  <c r="D15" i="5"/>
  <c r="E15" i="5"/>
  <c r="F15" i="5"/>
  <c r="G15" i="5"/>
  <c r="H15" i="5"/>
  <c r="C16" i="5"/>
  <c r="D16" i="5"/>
  <c r="E16" i="5"/>
  <c r="F16" i="5"/>
  <c r="G16" i="5"/>
  <c r="H16" i="5"/>
  <c r="C17" i="5"/>
  <c r="D17" i="5"/>
  <c r="E17" i="5"/>
  <c r="F17" i="5"/>
  <c r="G17" i="5"/>
  <c r="H17" i="5"/>
  <c r="C18" i="5"/>
  <c r="D18" i="5"/>
  <c r="E18" i="5"/>
  <c r="F18" i="5"/>
  <c r="G18" i="5"/>
  <c r="H18" i="5"/>
  <c r="B18" i="5"/>
  <c r="B17" i="5"/>
  <c r="B16" i="5"/>
  <c r="B15" i="5"/>
  <c r="B14" i="5"/>
  <c r="B13" i="5"/>
  <c r="B12" i="5"/>
  <c r="B11" i="5"/>
  <c r="W39" i="13" l="1"/>
  <c r="X39" i="13" s="1"/>
  <c r="W16" i="13"/>
  <c r="X16" i="13" s="1"/>
  <c r="U17" i="13"/>
  <c r="U39" i="13"/>
  <c r="V16" i="13"/>
  <c r="I18" i="13"/>
  <c r="J17" i="13"/>
  <c r="K17" i="13" s="1"/>
  <c r="L17" i="13" s="1"/>
  <c r="I40" i="13"/>
  <c r="K40" i="13" s="1"/>
  <c r="L40" i="13" s="1"/>
  <c r="W40" i="13" l="1"/>
  <c r="X40" i="13" s="1"/>
  <c r="W17" i="13"/>
  <c r="X17" i="13" s="1"/>
  <c r="U18" i="13"/>
  <c r="U40" i="13"/>
  <c r="V17" i="13"/>
  <c r="J18" i="13"/>
  <c r="K18" i="13" s="1"/>
  <c r="L18" i="13" s="1"/>
  <c r="I19" i="13"/>
  <c r="I41" i="13"/>
  <c r="K41" i="13" s="1"/>
  <c r="L41" i="13" s="1"/>
  <c r="I11" i="5"/>
  <c r="I13" i="5"/>
  <c r="I14" i="5"/>
  <c r="I15" i="5"/>
  <c r="I16" i="5"/>
  <c r="I10" i="5"/>
  <c r="I17" i="5"/>
  <c r="I12" i="5"/>
  <c r="I18" i="5"/>
  <c r="C127" i="4"/>
  <c r="C129" i="4"/>
  <c r="C130" i="4"/>
  <c r="C131" i="4"/>
  <c r="C132" i="4"/>
  <c r="C133" i="4"/>
  <c r="C134" i="4"/>
  <c r="B21" i="10"/>
  <c r="W18" i="13" l="1"/>
  <c r="X18" i="13" s="1"/>
  <c r="W41" i="13"/>
  <c r="X41" i="13" s="1"/>
  <c r="U19" i="13"/>
  <c r="U41" i="13"/>
  <c r="V18" i="13"/>
  <c r="I20" i="13"/>
  <c r="J19" i="13"/>
  <c r="K19" i="13" s="1"/>
  <c r="L19" i="13" s="1"/>
  <c r="I42" i="13"/>
  <c r="K42" i="13" s="1"/>
  <c r="L42" i="13" s="1"/>
  <c r="W42" i="13" l="1"/>
  <c r="X42" i="13" s="1"/>
  <c r="W19" i="13"/>
  <c r="X19" i="13" s="1"/>
  <c r="U20" i="13"/>
  <c r="U42" i="13"/>
  <c r="V19" i="13"/>
  <c r="I21" i="13"/>
  <c r="J20" i="13"/>
  <c r="K20" i="13" s="1"/>
  <c r="L20" i="13" s="1"/>
  <c r="I43" i="13"/>
  <c r="K43" i="13" s="1"/>
  <c r="L43" i="13" s="1"/>
  <c r="I44" i="13"/>
  <c r="K44" i="13" s="1"/>
  <c r="L44" i="13" s="1"/>
  <c r="C37" i="3"/>
  <c r="W44" i="13" l="1"/>
  <c r="X44" i="13" s="1"/>
  <c r="W43" i="13"/>
  <c r="X43" i="13" s="1"/>
  <c r="W20" i="13"/>
  <c r="X20" i="13" s="1"/>
  <c r="U21" i="13"/>
  <c r="U44" i="13"/>
  <c r="U43" i="13"/>
  <c r="V20" i="13"/>
  <c r="J21" i="13"/>
  <c r="K21" i="13" s="1"/>
  <c r="L21" i="13" s="1"/>
  <c r="I22" i="13"/>
  <c r="W21" i="13" l="1"/>
  <c r="X21" i="13" s="1"/>
  <c r="U22" i="13"/>
  <c r="V21" i="13"/>
  <c r="I48" i="13"/>
  <c r="I23" i="13"/>
  <c r="J22" i="13"/>
  <c r="U48" i="13" l="1"/>
  <c r="K22" i="13"/>
  <c r="L22" i="13" s="1"/>
  <c r="U23" i="13"/>
  <c r="J48" i="13"/>
  <c r="V22" i="13"/>
  <c r="J23" i="13"/>
  <c r="I24" i="13"/>
  <c r="B2" i="4"/>
  <c r="W22" i="13" l="1"/>
  <c r="X22" i="13" s="1"/>
  <c r="V48" i="13"/>
  <c r="K48" i="13"/>
  <c r="L48" i="13" s="1"/>
  <c r="K23" i="13"/>
  <c r="L23" i="13" s="1"/>
  <c r="U24" i="13"/>
  <c r="V23" i="13"/>
  <c r="I25" i="13"/>
  <c r="J24" i="13"/>
  <c r="A3" i="1"/>
  <c r="A3" i="9" s="1"/>
  <c r="A3" i="5" s="1"/>
  <c r="A3" i="6" s="1"/>
  <c r="W48" i="13" l="1"/>
  <c r="X48" i="13" s="1"/>
  <c r="W23" i="13"/>
  <c r="X23" i="13" s="1"/>
  <c r="K24" i="13"/>
  <c r="L24" i="13" s="1"/>
  <c r="U25" i="13"/>
  <c r="V24" i="13"/>
  <c r="A3" i="7"/>
  <c r="A3" i="8" s="1"/>
  <c r="A3" i="10" s="1"/>
  <c r="I26" i="13"/>
  <c r="J25" i="13"/>
  <c r="K25" i="13" s="1"/>
  <c r="L25" i="13" s="1"/>
  <c r="W24" i="13" l="1"/>
  <c r="X24" i="13" s="1"/>
  <c r="W25" i="13"/>
  <c r="X25" i="13" s="1"/>
  <c r="U26" i="13"/>
  <c r="V25" i="13"/>
  <c r="A3" i="12"/>
  <c r="A3" i="13"/>
  <c r="A3" i="17"/>
  <c r="J26" i="13"/>
  <c r="K26" i="13" s="1"/>
  <c r="L26" i="13" s="1"/>
  <c r="I27" i="13"/>
  <c r="W26" i="13" l="1"/>
  <c r="X26" i="13" s="1"/>
  <c r="U27" i="13"/>
  <c r="V26" i="13"/>
  <c r="J27" i="13"/>
  <c r="I28" i="13"/>
  <c r="C108" i="4"/>
  <c r="B108" i="4"/>
  <c r="B44" i="4"/>
  <c r="B42" i="4"/>
  <c r="B24" i="4"/>
  <c r="K27" i="13" l="1"/>
  <c r="L27" i="13" s="1"/>
  <c r="U28" i="13"/>
  <c r="V27" i="13"/>
  <c r="J28" i="13"/>
  <c r="K28" i="13" s="1"/>
  <c r="L28" i="13" s="1"/>
  <c r="I29" i="13"/>
  <c r="W27" i="13" l="1"/>
  <c r="X27" i="13" s="1"/>
  <c r="W28" i="13"/>
  <c r="X28" i="13" s="1"/>
  <c r="U29" i="13"/>
  <c r="V28" i="13"/>
  <c r="J29" i="13"/>
  <c r="K29" i="13" s="1"/>
  <c r="L29" i="13" s="1"/>
  <c r="I30" i="13"/>
  <c r="B39" i="3"/>
  <c r="B37" i="3"/>
  <c r="B20" i="3"/>
  <c r="W29" i="13" l="1"/>
  <c r="X29" i="13" s="1"/>
  <c r="U30" i="13"/>
  <c r="V29" i="13"/>
  <c r="I31" i="13"/>
  <c r="J30" i="13"/>
  <c r="K30" i="13" s="1"/>
  <c r="L30" i="13" s="1"/>
  <c r="W30" i="13" l="1"/>
  <c r="X30" i="13" s="1"/>
  <c r="U31" i="13"/>
  <c r="V30" i="13"/>
  <c r="J31" i="13"/>
  <c r="K31" i="13" s="1"/>
  <c r="L31" i="13" s="1"/>
  <c r="I32" i="13"/>
  <c r="W31" i="13" l="1"/>
  <c r="X31" i="13" s="1"/>
  <c r="U32" i="13"/>
  <c r="V31" i="13"/>
  <c r="J32" i="13"/>
  <c r="K32" i="13" s="1"/>
  <c r="L32" i="13" s="1"/>
  <c r="I33" i="13"/>
  <c r="W32" i="13" l="1"/>
  <c r="X32" i="13" s="1"/>
  <c r="U33" i="13"/>
  <c r="V32" i="13"/>
  <c r="I34" i="13"/>
  <c r="J33" i="13"/>
  <c r="K33" i="13" s="1"/>
  <c r="L33" i="13" s="1"/>
  <c r="W33" i="13" l="1"/>
  <c r="X33" i="13" s="1"/>
  <c r="U34" i="13"/>
  <c r="V33" i="13"/>
  <c r="I49" i="13"/>
  <c r="I36" i="13"/>
  <c r="I35" i="13"/>
  <c r="J34" i="13"/>
  <c r="U49" i="13" l="1"/>
  <c r="K34" i="13"/>
  <c r="L34" i="13" s="1"/>
  <c r="U35" i="13"/>
  <c r="U36" i="13"/>
  <c r="J49" i="13"/>
  <c r="V34" i="13"/>
  <c r="I50" i="13"/>
  <c r="U50" i="13" s="1"/>
  <c r="J36" i="13"/>
  <c r="K36" i="13" s="1"/>
  <c r="L36" i="13" s="1"/>
  <c r="J35" i="13"/>
  <c r="V35" i="13" s="1"/>
  <c r="K49" i="13" l="1"/>
  <c r="L49" i="13" s="1"/>
  <c r="W34" i="13"/>
  <c r="X34" i="13" s="1"/>
  <c r="V49" i="13"/>
  <c r="I51" i="13"/>
  <c r="U51" i="13" s="1"/>
  <c r="K35" i="13"/>
  <c r="L35" i="13" s="1"/>
  <c r="W36" i="13"/>
  <c r="X36" i="13" s="1"/>
  <c r="W49" i="13"/>
  <c r="X49" i="13" s="1"/>
  <c r="V36" i="13"/>
  <c r="J50" i="13"/>
  <c r="J51" i="13" s="1"/>
  <c r="V51" i="13" s="1"/>
  <c r="W35" i="13" l="1"/>
  <c r="X35" i="13" s="1"/>
  <c r="K50" i="13"/>
  <c r="L50" i="13" s="1"/>
  <c r="V50" i="13"/>
  <c r="K51" i="13" l="1"/>
  <c r="L51" i="13" s="1"/>
  <c r="W50" i="13"/>
  <c r="X50" i="13" s="1"/>
  <c r="W51" i="13" l="1"/>
  <c r="X51" i="1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<sst xmlns="http://schemas.openxmlformats.org/spreadsheetml/2006/main" count="1008" uniqueCount="536">
  <si>
    <t>DMHC Health Plan ID/CDI NAIC No.</t>
  </si>
  <si>
    <t>Product Types Covered by this Filing:</t>
  </si>
  <si>
    <t>Health Maintenance Organization (HMO)</t>
  </si>
  <si>
    <t>Preferred Provider Organization (PPO)</t>
  </si>
  <si>
    <t>Point of Service (POS)</t>
  </si>
  <si>
    <t>Fee For Service (FFS)</t>
  </si>
  <si>
    <t>Tab Name</t>
  </si>
  <si>
    <t>Worksheet</t>
  </si>
  <si>
    <t xml:space="preserve">New Product </t>
  </si>
  <si>
    <t xml:space="preserve">The rate filing submission for new product rates should include: </t>
  </si>
  <si>
    <t>1) This form</t>
  </si>
  <si>
    <t>Company Name</t>
  </si>
  <si>
    <t xml:space="preserve"> 7)</t>
  </si>
  <si>
    <t>Annual Rate</t>
  </si>
  <si>
    <t xml:space="preserve"> 8)</t>
  </si>
  <si>
    <t xml:space="preserve"> 1)</t>
  </si>
  <si>
    <t xml:space="preserve"> 2)</t>
  </si>
  <si>
    <t xml:space="preserve"> 3)</t>
  </si>
  <si>
    <t xml:space="preserve"> 4)</t>
  </si>
  <si>
    <t xml:space="preserve"> 5)</t>
  </si>
  <si>
    <t xml:space="preserve"> 6)</t>
  </si>
  <si>
    <t>Resubmissions should be submitted through SERFF under the same state filing number and SERFF tracking number</t>
  </si>
  <si>
    <t>assigned to the original submission of this filing.  Do not submit resubmissions as a new filing.</t>
  </si>
  <si>
    <t xml:space="preserve"> 9)</t>
  </si>
  <si>
    <t>Submit the required actuarial certification, under the "Supporting Documentation" tab in SERFF.</t>
  </si>
  <si>
    <t>Actuarial Certification Provided via "Supporting Documentation" tab in SERFF?</t>
  </si>
  <si>
    <t>Open or Closed</t>
  </si>
  <si>
    <t>Enrollment:</t>
  </si>
  <si>
    <t>experience period on which the rates are based.</t>
  </si>
  <si>
    <t>10)</t>
  </si>
  <si>
    <t>which the rates are based.</t>
  </si>
  <si>
    <t>11)</t>
  </si>
  <si>
    <t>12)</t>
  </si>
  <si>
    <t>period on which the rates are based.</t>
  </si>
  <si>
    <t>Average rate increase initially requested</t>
  </si>
  <si>
    <t>13)</t>
  </si>
  <si>
    <t>14)</t>
  </si>
  <si>
    <t>15)</t>
  </si>
  <si>
    <t>16)</t>
  </si>
  <si>
    <t>17)</t>
  </si>
  <si>
    <t>Hospital Inpatient</t>
  </si>
  <si>
    <t>Hospital Outpatient (including ER)</t>
  </si>
  <si>
    <t>Laboratory (other than inpatient)</t>
  </si>
  <si>
    <t>Radiology (other than inpatient)</t>
  </si>
  <si>
    <t>Capitation (professional)</t>
  </si>
  <si>
    <t>Capitation (institutional)</t>
  </si>
  <si>
    <t>Capitation (other)</t>
  </si>
  <si>
    <t>Other (describe here)</t>
  </si>
  <si>
    <t>18)</t>
  </si>
  <si>
    <t>19)</t>
  </si>
  <si>
    <t>covered by each product as of the end of the latest month for which the data has been compiled.</t>
  </si>
  <si>
    <t>Trend</t>
  </si>
  <si>
    <t>Trend by Aggregate Benefit Category</t>
  </si>
  <si>
    <t>20)</t>
  </si>
  <si>
    <t>Comparison of claims costs and rate of changes over time</t>
  </si>
  <si>
    <t>21)</t>
  </si>
  <si>
    <t>22)</t>
  </si>
  <si>
    <t>23)</t>
  </si>
  <si>
    <t>Preparer Name:</t>
  </si>
  <si>
    <t>Preparer Phone Number:</t>
  </si>
  <si>
    <t>Preparer Email Address:</t>
  </si>
  <si>
    <t>California Rate Filing Spreadsheet</t>
  </si>
  <si>
    <t>Company Name:</t>
  </si>
  <si>
    <t>Service Category / Region</t>
  </si>
  <si>
    <t>A</t>
  </si>
  <si>
    <t>B</t>
  </si>
  <si>
    <t>C</t>
  </si>
  <si>
    <t>D</t>
  </si>
  <si>
    <t>E</t>
  </si>
  <si>
    <t>F</t>
  </si>
  <si>
    <t>G</t>
  </si>
  <si>
    <t>Statewide</t>
  </si>
  <si>
    <t>Physician/Other Professional Services</t>
  </si>
  <si>
    <t>Integrated Care Management Fees or Other Similar Fees</t>
  </si>
  <si>
    <t>Total</t>
  </si>
  <si>
    <t>See Appendix for Geographic Region Definition.</t>
  </si>
  <si>
    <t>A. Trend attributable to Use of Services</t>
  </si>
  <si>
    <t>B. Trend attributable to Price Inflation</t>
  </si>
  <si>
    <t>C. Trend attributable to Fees and Risk</t>
  </si>
  <si>
    <t>Year</t>
  </si>
  <si>
    <t xml:space="preserve">Additionally, provide detail about any Reclassification of Services from one Benefit Category to another, such as from Inpatient to Outpatient, using the table below. </t>
  </si>
  <si>
    <t>Pre-Service Category</t>
  </si>
  <si>
    <t>Explanation</t>
  </si>
  <si>
    <t>Product Name</t>
  </si>
  <si>
    <t>Open or Closed?</t>
  </si>
  <si>
    <t>Experience Period on Which Rates are Based</t>
  </si>
  <si>
    <t>Period for Which Rates are to be Effective</t>
  </si>
  <si>
    <t>Total Premium Earned During the Experience Period on Which the Rates are Based</t>
  </si>
  <si>
    <t>Total Dollar Amount of Claims Incurred During the Experience Period on Which the Rates are Based</t>
  </si>
  <si>
    <t>Exclusive Provider Organization (EPO)</t>
  </si>
  <si>
    <t>SERFF Tracking Number:</t>
  </si>
  <si>
    <t xml:space="preserve">The rate filing submission for existing product rates should include: </t>
  </si>
  <si>
    <t xml:space="preserve"> 1) This form</t>
  </si>
  <si>
    <t>CA Rate Filing Spreadsheet</t>
  </si>
  <si>
    <t>CA Plain-Language Rate Filing</t>
  </si>
  <si>
    <t>Rated groups, including those groups that are only partially Experience Rated.</t>
  </si>
  <si>
    <t>a) Geographic Regions Used</t>
  </si>
  <si>
    <t>b) Age: Including Age Rating Factors</t>
  </si>
  <si>
    <t>c) Industry or Occupation Adjustments</t>
  </si>
  <si>
    <t>d) Family Composition</t>
  </si>
  <si>
    <t>f) Covered Benefits in Addition to Basic Health Care Services</t>
  </si>
  <si>
    <t>g) Base Rate or Rates and the Factors Used to Determine the Base Rate or Rates</t>
  </si>
  <si>
    <t>h) Whether Benefits, Including Prescription Drugs, Dental and Vision are Separately Contracted</t>
  </si>
  <si>
    <t>i) Variations in Covered Benefits, Including DME, Infertility and Other Similar Benefits</t>
  </si>
  <si>
    <t>j) Cost-Sharing Variations (described with actuarial value ranges and any expected impact on rates)</t>
  </si>
  <si>
    <t>In column "G" of the "CA Rate Filing Spreadsheet" tab, state the period for which rates are to be effective.</t>
  </si>
  <si>
    <t>In column "H" of the "CA Rate Filing Spreadsheet" tab, state the total premium earned for the experience period on</t>
  </si>
  <si>
    <t>In column "I" of the "CA Rate Filing Spreadsheet" tab, state the total dollar amount of incurred claims for the experience</t>
  </si>
  <si>
    <t>24)</t>
  </si>
  <si>
    <t>Changes in administrative costs</t>
  </si>
  <si>
    <t>25)</t>
  </si>
  <si>
    <t>California Plain-Language Rate Filing Description</t>
  </si>
  <si>
    <t>Use of Services</t>
  </si>
  <si>
    <t>Price Inflation</t>
  </si>
  <si>
    <t>Fees and Risk</t>
  </si>
  <si>
    <t>Trend attributable to:</t>
  </si>
  <si>
    <t xml:space="preserve">For Large Group Experience-Rate, in whole or blended, and Community Rated filings, </t>
  </si>
  <si>
    <t>the plan shall submit the following:</t>
  </si>
  <si>
    <t>b) Describe methodology and assumptions (including credibility criteria) for developing Experience</t>
  </si>
  <si>
    <t>Administrative costs are the costs defined in Sections 158.150, 158.151, 158.160, and 158.161 of 45 Code of Federal Regulations</t>
  </si>
  <si>
    <t>Subtitle A, Subchapter B, in the interim final rule issued by the Department of Health and Human Services on December 1, 2010 at</t>
  </si>
  <si>
    <t>of Code of Federal Regulations listed above in this item. (Does not apply to rates for new products.)</t>
  </si>
  <si>
    <t>included in the filing.</t>
  </si>
  <si>
    <t>The aggregate benefit categories are each of the following - hospital inpatient, hospital outpatient (including emergency room), physician and</t>
  </si>
  <si>
    <t>which the information is provided. Show all claims costs according to the aggregate benefit category.</t>
  </si>
  <si>
    <t>recent 12 month periods.  Also, compare the rate of change of claims costs over all of the projected and historical periods for</t>
  </si>
  <si>
    <t xml:space="preserve">Use of Services </t>
  </si>
  <si>
    <t>incurred claims data into the aggregate benefit categories listed in item 18 below.</t>
  </si>
  <si>
    <t>on number of covered lives, and in column "K" weighted based on the total of premium earned.  The weighted average</t>
  </si>
  <si>
    <t>product (per item 8, above), and weighted based on total premium earned (per item 11, above).</t>
  </si>
  <si>
    <t>A, B, J and K. Also, in the case of a resubmission, update the information under the "Rate/Rule Schedule" tab in SERFF.</t>
  </si>
  <si>
    <t>are open or closed.</t>
  </si>
  <si>
    <t>amendment to the original submission of this filing under the rate/rule form tab.  Submit a revised California Rate Filing Form,</t>
  </si>
  <si>
    <t>used in calculating premium rates in Excel.</t>
  </si>
  <si>
    <t>Large Group</t>
  </si>
  <si>
    <t>Existing Products</t>
  </si>
  <si>
    <t xml:space="preserve"> 2) CA Rate Filing Spreadsheet tab</t>
  </si>
  <si>
    <t xml:space="preserve"> 3) Actuarial certification </t>
  </si>
  <si>
    <t xml:space="preserve"> 5) CA Plain-Language Rate Filing tab</t>
  </si>
  <si>
    <t xml:space="preserve"> 6) CA Plain-Language Spreadsheet tab</t>
  </si>
  <si>
    <t>3) Benefit grid describing the benefits of the new product in a separate document.</t>
  </si>
  <si>
    <t>7) Actuarial certification.</t>
  </si>
  <si>
    <t>Total Incurred Claims</t>
  </si>
  <si>
    <t>Total Earned Premium</t>
  </si>
  <si>
    <t>6) Description of how the new product rates were developed in a separate document.</t>
  </si>
  <si>
    <t>5) Benefit grid describing the benefits of the plan’s existing product with the closest or the most similar benefit structure in a</t>
  </si>
  <si>
    <t xml:space="preserve">        separate document.</t>
  </si>
  <si>
    <t>(including emergency services), physician and other professional services, laboratory services, radiology services, and other benefits,</t>
  </si>
  <si>
    <t>compared to the prior year, associated with the submitted rate filing, and quantify the impact of each change on each of the rate</t>
  </si>
  <si>
    <t>4) Provide the amount of Medical Allowed Trend attributable to the Use of Services, Price Inflation, and/or Fees and Risk</t>
  </si>
  <si>
    <t>Overall</t>
  </si>
  <si>
    <t>k) Other Factors that Affect the Community Rating or/and Adjustments for the Experience Rating</t>
  </si>
  <si>
    <t>8)</t>
  </si>
  <si>
    <t>2) Spreadsheet with rate information responsive to Question 6 below.</t>
  </si>
  <si>
    <t>7)</t>
  </si>
  <si>
    <t>1) Overall Medical Allowed Trend by Aggregate Benefit Category and Fees by Geographic Region</t>
  </si>
  <si>
    <t>Use the same benefit categories in item 18, quantify the sources of trend</t>
  </si>
  <si>
    <t>Member Months</t>
  </si>
  <si>
    <t>Allowed PMPM</t>
  </si>
  <si>
    <t>Paid PMPM</t>
  </si>
  <si>
    <t>Earned Premium</t>
  </si>
  <si>
    <t>Members</t>
  </si>
  <si>
    <t>Actuarial Certification Provided via "Supporting Documentation" tab in SERFF</t>
  </si>
  <si>
    <t>Required</t>
  </si>
  <si>
    <t xml:space="preserve">Segment Type  </t>
  </si>
  <si>
    <t xml:space="preserve">Whether the products are open or closed  </t>
  </si>
  <si>
    <t>segment mix, product mix, any induced utilization/selection and any large claim activity.</t>
  </si>
  <si>
    <t xml:space="preserve">    Experience data on which the trends are calculated should be normalized to remove impact of shift in age/gender, </t>
  </si>
  <si>
    <t>Service Category/ Year-over-Year Allowed Cost PMPM increase %</t>
  </si>
  <si>
    <t>1) In a separate document, describe any changes in factors, assumptions or methodology</t>
  </si>
  <si>
    <t>2) Rating Manual</t>
  </si>
  <si>
    <t>3) Rate Development</t>
  </si>
  <si>
    <t>4) Any rates or factors used not limited to the following items:</t>
  </si>
  <si>
    <t xml:space="preserve">              Statewide</t>
  </si>
  <si>
    <t>4) Spreadsheet with rate information for the plan’s existing product with the closest  or the most similar benefit structure.</t>
  </si>
  <si>
    <t xml:space="preserve"> 4) Spreadsheet with rate information responsive to Questions 10 &amp; 15, below</t>
  </si>
  <si>
    <t>In column "F" of the "CA Rate Filing Spreadsheet" tab, state the experience period on which the rates are based.</t>
  </si>
  <si>
    <t>a revised spreadsheet responsive to Question 10, and a revised California Rate Filing Spreadsheet, completing columns</t>
  </si>
  <si>
    <t>c) Provide rate development formulas, underlying rate/adjustment factors, including credibility factors,</t>
  </si>
  <si>
    <t>In those instances in which there is a revision to the rates requested after initial submission, the revision should be submitted as an</t>
  </si>
  <si>
    <t>California Plain-Language Spreadsheet</t>
  </si>
  <si>
    <t>All Open</t>
  </si>
  <si>
    <t>CA Plain-Language Spreadsheet</t>
  </si>
  <si>
    <t>PMPM - Per Member Per Month</t>
  </si>
  <si>
    <t>PTMPY - Per Thousand Members Per Year</t>
  </si>
  <si>
    <t>Utilization Per Thousand Members Per Year</t>
  </si>
  <si>
    <t>In column "E" of the "CA Rate Filing Spreadsheet" tab, state the number of member months for the</t>
  </si>
  <si>
    <t xml:space="preserve">the period covered by the proposed rate, the historical incurred claims cost per member for the most recent 12 months of </t>
  </si>
  <si>
    <t>Changes in member cost-sharing and benefits exempted from cost-sharing compared to prior year</t>
  </si>
  <si>
    <t>In a separate document, describe any changes in member cost-sharing, compared to the prior year, associated with the submitted</t>
  </si>
  <si>
    <t>Changes in member benefits compared to the prior year</t>
  </si>
  <si>
    <t>In a separate document, describe any changes in member benefits, including but not limited to hospital inpatient, hospital outpatient</t>
  </si>
  <si>
    <t>In column "D" of the "CA Rate Filing Spreadsheet" tab, state the number of members,</t>
  </si>
  <si>
    <t>e) Member Cost Sharing</t>
  </si>
  <si>
    <t>Review Category: Initial or Resubmission</t>
  </si>
  <si>
    <t>9)</t>
  </si>
  <si>
    <t>Review Category:  Initial Filing of New Product or Resubmission</t>
  </si>
  <si>
    <t>Review Category:  Initial Filing of Existing Product or Re-submission</t>
  </si>
  <si>
    <t xml:space="preserve">    Member Months</t>
  </si>
  <si>
    <t>Review Category:  Filing of New Product, Existing Product or Both</t>
  </si>
  <si>
    <t>Both</t>
  </si>
  <si>
    <t>rate filing, including both the absolute amount of the change, and the percentage change, and quantify the impact of each change</t>
  </si>
  <si>
    <t>on each of the rates included the filing.  Also, describe any changes in benefits exempted from cost-sharing, as well as any</t>
  </si>
  <si>
    <t>newly-imposed cost-sharing.</t>
  </si>
  <si>
    <t>Experience</t>
  </si>
  <si>
    <t>California Rate Filing Checklist</t>
  </si>
  <si>
    <t>Filename</t>
  </si>
  <si>
    <t>Rating Manual</t>
  </si>
  <si>
    <t>County Name</t>
  </si>
  <si>
    <t>Alameda</t>
  </si>
  <si>
    <t>Contra Costa</t>
  </si>
  <si>
    <t>Marin</t>
  </si>
  <si>
    <t>Napa</t>
  </si>
  <si>
    <t>San Francisco</t>
  </si>
  <si>
    <t>San Mateo</t>
  </si>
  <si>
    <t>Santa Clara</t>
  </si>
  <si>
    <t>Solano</t>
  </si>
  <si>
    <t>Sonoma</t>
  </si>
  <si>
    <t>Alpine</t>
  </si>
  <si>
    <t>Amador</t>
  </si>
  <si>
    <t>Butte</t>
  </si>
  <si>
    <t>Calaveras</t>
  </si>
  <si>
    <t>Colusa</t>
  </si>
  <si>
    <t>Del Norte</t>
  </si>
  <si>
    <t>El Dorado</t>
  </si>
  <si>
    <t>Glenn</t>
  </si>
  <si>
    <t>Humboldt</t>
  </si>
  <si>
    <t>Lake</t>
  </si>
  <si>
    <t>Lassen</t>
  </si>
  <si>
    <t>Mendocino</t>
  </si>
  <si>
    <t>Modoc</t>
  </si>
  <si>
    <t>Nevada</t>
  </si>
  <si>
    <t>Placer</t>
  </si>
  <si>
    <t>Plumas</t>
  </si>
  <si>
    <t>Sacramento</t>
  </si>
  <si>
    <t>Shasta</t>
  </si>
  <si>
    <t>Sierra</t>
  </si>
  <si>
    <t>Siskiyou</t>
  </si>
  <si>
    <t>Sutter</t>
  </si>
  <si>
    <t>Tehama</t>
  </si>
  <si>
    <t>Trinity</t>
  </si>
  <si>
    <t>Tuolumne</t>
  </si>
  <si>
    <t>Yolo</t>
  </si>
  <si>
    <t>Yuba</t>
  </si>
  <si>
    <t>Monterey</t>
  </si>
  <si>
    <t>San Benito</t>
  </si>
  <si>
    <t>San Luis Obispo</t>
  </si>
  <si>
    <t>Santa Barbara</t>
  </si>
  <si>
    <t>Santa Cruz</t>
  </si>
  <si>
    <t>Ventura</t>
  </si>
  <si>
    <t>Fresno</t>
  </si>
  <si>
    <t>Kern</t>
  </si>
  <si>
    <t>Kings</t>
  </si>
  <si>
    <t>Madera</t>
  </si>
  <si>
    <t>Mariposa</t>
  </si>
  <si>
    <t>Merced</t>
  </si>
  <si>
    <t>San Joaquin</t>
  </si>
  <si>
    <t>Stanislaus</t>
  </si>
  <si>
    <t>Tulare</t>
  </si>
  <si>
    <t>Imperial</t>
  </si>
  <si>
    <t>Inyo</t>
  </si>
  <si>
    <t>Mono</t>
  </si>
  <si>
    <t>Riverside</t>
  </si>
  <si>
    <t>San Bernardino</t>
  </si>
  <si>
    <t>Los Angeles</t>
  </si>
  <si>
    <t>Orange</t>
  </si>
  <si>
    <t>San Diego</t>
  </si>
  <si>
    <t>California Rate Filing - Appendix for Geographic Region Definition</t>
  </si>
  <si>
    <t>California Rate Filing Spreadsheet - Methodology</t>
  </si>
  <si>
    <t>Checklist</t>
  </si>
  <si>
    <t>Appendix</t>
  </si>
  <si>
    <t>Geographic Region description</t>
  </si>
  <si>
    <t>Rate Development</t>
  </si>
  <si>
    <t>1a)</t>
  </si>
  <si>
    <t>1b)</t>
  </si>
  <si>
    <t>Item #</t>
  </si>
  <si>
    <t>compared to prior year</t>
  </si>
  <si>
    <t>Changes in member cost-sharing and benefits exempted from cost-sharing</t>
  </si>
  <si>
    <t>Any rates or factors used; including but not limited to items listed in 1385.03g.</t>
  </si>
  <si>
    <t>Describe methodology and assumptions (including credibility criteria) for developing</t>
  </si>
  <si>
    <t>Experience Rated groups, including those groups that are only partially Experience</t>
  </si>
  <si>
    <t>Rated.</t>
  </si>
  <si>
    <t>Item Description (tab items that should be submit as separate documents)</t>
  </si>
  <si>
    <t>January</t>
  </si>
  <si>
    <t>HMO</t>
  </si>
  <si>
    <t>PPO</t>
  </si>
  <si>
    <t>March</t>
  </si>
  <si>
    <t>EPO</t>
  </si>
  <si>
    <t>April</t>
  </si>
  <si>
    <t>POS</t>
  </si>
  <si>
    <t>May</t>
  </si>
  <si>
    <t>HDHP</t>
  </si>
  <si>
    <t>July</t>
  </si>
  <si>
    <t>August</t>
  </si>
  <si>
    <t>September</t>
  </si>
  <si>
    <t>October</t>
  </si>
  <si>
    <t>November</t>
  </si>
  <si>
    <t>December</t>
  </si>
  <si>
    <t>100% Community</t>
  </si>
  <si>
    <t>Blended</t>
  </si>
  <si>
    <t>I. Summary of Number and Percentage of Rate Changes in Rating Period by Effective Month</t>
  </si>
  <si>
    <t>II. Summary of Number and Percentage of Rate Changes in Rating Period by Product Type</t>
  </si>
  <si>
    <t>III. Summary of Number and Percentage of Rate Changes in Rating Period by Rating Method</t>
  </si>
  <si>
    <t>California Rate Filing - Average Rate Change</t>
  </si>
  <si>
    <t>February</t>
  </si>
  <si>
    <t>June</t>
  </si>
  <si>
    <t>100% Experience</t>
  </si>
  <si>
    <t>the experience period on which the rates were based, and the historical incurred claims cost per member for the prior two most</t>
  </si>
  <si>
    <t>Rating Method: 100% Community, Blended or 100% Experience</t>
  </si>
  <si>
    <t>Blended or 100% Experience</t>
  </si>
  <si>
    <t>Incurred Month</t>
  </si>
  <si>
    <t>1c)</t>
  </si>
  <si>
    <t>the Plan shall:</t>
  </si>
  <si>
    <t>a) Submit the methodology for modifying the rate based on experience</t>
  </si>
  <si>
    <t>Submit the methodology for modifying the rate based on experience</t>
  </si>
  <si>
    <t>Provide rate development formulas, underlying rate/adjustment factors, including</t>
  </si>
  <si>
    <t>credibility factors, used in calculating premium rates in Excel.</t>
  </si>
  <si>
    <t>IV. Key Drivers of Overall Average Rate Change.</t>
  </si>
  <si>
    <t>(e.g. COVID-19 pandemic, new block buster drugs, natural disasters, etc.)</t>
  </si>
  <si>
    <t>Description (specify)</t>
  </si>
  <si>
    <t>HDHP – High Deductible Health Plan with or without Savings Options (HRA, HSA)</t>
  </si>
  <si>
    <t>Provide a detailed breakdown of the Overall Rate Change.</t>
  </si>
  <si>
    <t>List separately the impact of any extraordinary events</t>
  </si>
  <si>
    <t>Overall Rate Change</t>
  </si>
  <si>
    <t>Capitation</t>
  </si>
  <si>
    <t>Large Group Rate Review</t>
  </si>
  <si>
    <t>For Large Group Health Plan</t>
  </si>
  <si>
    <t xml:space="preserve">                       Statewide</t>
  </si>
  <si>
    <r>
      <t xml:space="preserve"> </t>
    </r>
    <r>
      <rPr>
        <b/>
        <u/>
        <sz val="12"/>
        <rFont val="Arial"/>
        <family val="2"/>
      </rPr>
      <t xml:space="preserve">California Product Rate Filing Form </t>
    </r>
  </si>
  <si>
    <t>New_Product</t>
  </si>
  <si>
    <t>Existing_Product</t>
  </si>
  <si>
    <t>Geo_Region</t>
  </si>
  <si>
    <t>Price_Inflation</t>
  </si>
  <si>
    <t>Amt_Spent_Util</t>
  </si>
  <si>
    <t>Avg Rate Changes</t>
  </si>
  <si>
    <t>California Department of Managed Health Care/California Department of Insurance</t>
  </si>
  <si>
    <t xml:space="preserve"> 7) Geo_Region tab</t>
  </si>
  <si>
    <t xml:space="preserve"> 8) Price_Inflation tab</t>
  </si>
  <si>
    <t>10) Rating Factors tab and Methodology tab</t>
  </si>
  <si>
    <t>From</t>
  </si>
  <si>
    <t>To</t>
  </si>
  <si>
    <t xml:space="preserve">4) Other Information </t>
  </si>
  <si>
    <t>1.</t>
  </si>
  <si>
    <t>2.</t>
  </si>
  <si>
    <t>3.</t>
  </si>
  <si>
    <t>4.</t>
  </si>
  <si>
    <t>5.</t>
  </si>
  <si>
    <t>6.</t>
  </si>
  <si>
    <t>7.</t>
  </si>
  <si>
    <t>8.</t>
  </si>
  <si>
    <t>9.</t>
  </si>
  <si>
    <t>10.</t>
  </si>
  <si>
    <t>11.</t>
  </si>
  <si>
    <t>12.</t>
  </si>
  <si>
    <t>13.</t>
  </si>
  <si>
    <t>Average Rate Change (weighted average based on number of members)</t>
  </si>
  <si>
    <t>Average Rate Change (weighted average based on premium)</t>
  </si>
  <si>
    <t>12 Month Rating Period</t>
  </si>
  <si>
    <t>May Include some Projection Months</t>
  </si>
  <si>
    <t>Three Years Prior to Rating Period</t>
  </si>
  <si>
    <t>Two Years Prior to Rating Period</t>
  </si>
  <si>
    <t>Provide the Utilization PTMPY</t>
  </si>
  <si>
    <t>Most Recent Available Month of Claims Experience Data (Populates Experience Tab)</t>
  </si>
  <si>
    <t>In a separate spreadsheet, for each product included in the filing, show the annual premium rates for</t>
  </si>
  <si>
    <t>High Deductible Health Plan (HDHP)</t>
  </si>
  <si>
    <t>Rating Factors and Methodology tabs. (Justify in Comment Section Below if Unable to File)</t>
  </si>
  <si>
    <t xml:space="preserve"> 9) Amt_spent_util tab if a HP is unable to file the information of Geo_Region, Price_Inflation,</t>
  </si>
  <si>
    <t>Year Immediately Prior to Rating Period</t>
  </si>
  <si>
    <t xml:space="preserve">In column "J" of the "CA Rate Filing Spreadsheet" tab, state the average rate change initially requested, weighted based </t>
  </si>
  <si>
    <t>of the proposed rate changes included in the filing, weighting the changes by the number of covered lives for each</t>
  </si>
  <si>
    <t>Average rate change</t>
  </si>
  <si>
    <t>The average rate change is a weighted average, calculated as in item 13, above.</t>
  </si>
  <si>
    <t>The earliest anticipated date that the proposed rate change, or new product rate, will take effect for the subscriber.</t>
  </si>
  <si>
    <t xml:space="preserve">In a separate document, for each proposed rate change, provide the projected annualized incurred claims cost per member for </t>
  </si>
  <si>
    <t>(Every Range Must be 12 Months of Data if Available)</t>
  </si>
  <si>
    <t>If a HP is unable to file the information of Geo_Region, Price_Inflation, Rating Factors and Methodology tabs, it will need to file the Amt_spent_util tab. (Justify in Comment Section Below if Unable to File)</t>
  </si>
  <si>
    <t>Annual Rate (annual premium rates for the Most Common Plan(s) during rating period)</t>
  </si>
  <si>
    <t>After Rate Change</t>
  </si>
  <si>
    <t>Prior to Rate Change</t>
  </si>
  <si>
    <t>Number of members affected by each product type was provided in item 8, above, and need not be repeated.</t>
  </si>
  <si>
    <t xml:space="preserve">                                      New Service   </t>
  </si>
  <si>
    <t>Describe any changes in factors, assumptions or methodology</t>
  </si>
  <si>
    <t>administrative costs, compared to the prior year, associated with the submitted rate filing, and quantify the impact of each change</t>
  </si>
  <si>
    <t>Enrollee Months in each product type</t>
  </si>
  <si>
    <t>Enrollee Months in Each Policy Form (Product Type)</t>
  </si>
  <si>
    <t>Policy Form (Product Type) and Average Rate Increase</t>
  </si>
  <si>
    <t>Plan Contract (Product Type) and Marketing Name (Product Name)</t>
  </si>
  <si>
    <t>Number of Contract Forms (Product Types) Covered by this Filing</t>
  </si>
  <si>
    <t>List all the plan contract form numbers (product types) covered by this filing, and all product names associated with each</t>
  </si>
  <si>
    <t>contract form number (product type), in the spreadsheet submitted in response to Question 6.</t>
  </si>
  <si>
    <t>Health Plan or Insurer Contract Form Numbers (Product Types) Covered by this Filing</t>
  </si>
  <si>
    <t>List each open or closed product by policy form (product type) number.</t>
  </si>
  <si>
    <t>For each policy form (product type) number, indicate in column "C" of the "CA Rate Filing Spreadsheet" tab  whether the products</t>
  </si>
  <si>
    <t>If all policy forms (product types) listed are open, indicate "All Open"</t>
  </si>
  <si>
    <t xml:space="preserve">If all policy forms (product types) listed are closed, indicate "All Closed" </t>
  </si>
  <si>
    <t>If only some policy forms (product types) listed are closed, indicate "Some are Closed"</t>
  </si>
  <si>
    <t>For each policy form (product type):</t>
  </si>
  <si>
    <t>For each plan contract form (product type):</t>
  </si>
  <si>
    <t>plan contract forms (product types) included in this filing for the year prior to the requested rate increase, then also describe any changes in</t>
  </si>
  <si>
    <t>Policy Form Number
(Product Type)</t>
  </si>
  <si>
    <t>Plan Contract Form Numbers 
(Product Type)</t>
  </si>
  <si>
    <t>Marketing Names 
(Product Name)</t>
  </si>
  <si>
    <t>3a) In lieu of the benefit grid, HP or Insurer can submit a screenshot of the Minimum Value.</t>
  </si>
  <si>
    <t>If helpful to understanding the basis for the filed rate changes, the Health Plan or Insurer may, but is not required to, disaggregate</t>
  </si>
  <si>
    <t xml:space="preserve">The HP or Insurer must provide the plan’s overall annual Medical Allowed Trend by Benefit Category and Geographic Region. Aggregate additional data in major Geographic Regions of the state. </t>
  </si>
  <si>
    <t>For Large Group filings that are Experience Rated, either in whole or blended, the HP or Insurer must:</t>
  </si>
  <si>
    <t xml:space="preserve">Allowed Unit Cost </t>
  </si>
  <si>
    <t>Percent of Renewing Groups</t>
  </si>
  <si>
    <t>Number of Enrollees / Covered Lives Offered Renewal During Month Without A Rate Change</t>
  </si>
  <si>
    <t>Number of Enrollees / Covered Lives Affected by Rate Change</t>
  </si>
  <si>
    <t xml:space="preserve">Average Premium PMPM After Renewal      </t>
  </si>
  <si>
    <t xml:space="preserve">Weighted  Average Rate Change       </t>
  </si>
  <si>
    <t>Product Type</t>
  </si>
  <si>
    <t>Rating Method</t>
  </si>
  <si>
    <t>Renewal Month</t>
  </si>
  <si>
    <t>Number of Renewing Groups</t>
  </si>
  <si>
    <t>HMO – Health Maintenance Organization, PPO – Preferred Provider Organization</t>
  </si>
  <si>
    <t>EPO – Exclusive Provider Organization, POS – Point-of-Service</t>
  </si>
  <si>
    <t>The HP or Insurer must provide aggregated data that demonstrates or reasonably estimates year-to-year cost increases per member in specific Benefit Categories by Geographic Region.</t>
  </si>
  <si>
    <t>2) Aggregated Data Showing Year-to-Year Cost Increases</t>
  </si>
  <si>
    <t>3) Allowed PMPMs by HP or Insurer vs. Allowed PMPMs by Medicare (Provide data for the most recently completed calendar year)</t>
  </si>
  <si>
    <t xml:space="preserve">The HP or Insurer must provide information by Benefit Category that demonstrates the Allowed PMPMs by the HP compared to the Allowed PMPMs by the Medicare for the same services.  </t>
  </si>
  <si>
    <t>Service Category/Allowed PMPMs by HP or Insurer</t>
  </si>
  <si>
    <t>Service Category/Allowed PMPMs by Medicare</t>
  </si>
  <si>
    <t>the Most Common plan by expected enrollment during rating period.</t>
  </si>
  <si>
    <t>Notes</t>
  </si>
  <si>
    <t>Allowed Cost PMPM</t>
  </si>
  <si>
    <t>Cost as % of Medicare</t>
  </si>
  <si>
    <t>Service Category</t>
  </si>
  <si>
    <t>Medical Costs Prior to Rate Change</t>
  </si>
  <si>
    <t>Medical Costs After Rate Change</t>
  </si>
  <si>
    <t>List all the plan contract form numbers (product types) covered by this filing in column "A" of the "CA Rate Filing Spreadsheet" tab.</t>
  </si>
  <si>
    <t>List all product names associated with each Health Plan or Insurer contract form (product type) in column "B" of the "CA Rate Filing Spreadsheet" tab.</t>
  </si>
  <si>
    <t>Provide the Allowed Amount Spent PMPM</t>
  </si>
  <si>
    <t>Initial</t>
  </si>
  <si>
    <t>Projected to the 12 Month Rating Period</t>
  </si>
  <si>
    <t>Driver</t>
  </si>
  <si>
    <t>1) Actual Allowed Costs by Aggregate Benefit Category for the most recently completed calendar year in PMPM:</t>
  </si>
  <si>
    <t>Enrollee Months Prior to Rate Change</t>
  </si>
  <si>
    <t>Enrollee Months After Rate Change</t>
  </si>
  <si>
    <t>Premium PMPM Prior to Rate Change</t>
  </si>
  <si>
    <t>Premium PMPM After Rate Change</t>
  </si>
  <si>
    <t>After-tax Profit/Margin Prior to Rate Change</t>
  </si>
  <si>
    <t>After-tax Profit/Margin After Rate Change</t>
  </si>
  <si>
    <t>For-profit</t>
  </si>
  <si>
    <t>California Rate Filing - Historical Experience</t>
  </si>
  <si>
    <r>
      <t>For the expense period on which the rates are based, premium attributed to (</t>
    </r>
    <r>
      <rPr>
        <b/>
        <sz val="12"/>
        <color rgb="FFC00000"/>
        <rFont val="Arial"/>
        <family val="2"/>
      </rPr>
      <t>in percentage</t>
    </r>
    <r>
      <rPr>
        <b/>
        <sz val="12"/>
        <rFont val="Arial"/>
        <family val="2"/>
      </rPr>
      <t>):</t>
    </r>
  </si>
  <si>
    <t>Section 158.150 - Activities to Improve Healthcare Quality</t>
  </si>
  <si>
    <t>Section 158.151 - Expenditures Related to HIT</t>
  </si>
  <si>
    <t>Section 158.160 - Other Non-Claim Costs</t>
  </si>
  <si>
    <t>Section 158.161 - Reporting on Federal and State License and Regulatory Fees</t>
  </si>
  <si>
    <t>Total Member Months</t>
  </si>
  <si>
    <t>Taxes and Fees Prior to Rate Change</t>
  </si>
  <si>
    <t>Taxes and Fees Prior After Rate Change</t>
  </si>
  <si>
    <t>(i) Cost containment and quality improvement expenses - § 158.150 and § 158.151.</t>
  </si>
  <si>
    <t>(ii) Loss adjustment expenses not classified as a cost containment expense.</t>
  </si>
  <si>
    <t>(iii) Direct sales salaries, workforce salaries and benefits.</t>
  </si>
  <si>
    <t>(v) General and administrative expenses.</t>
  </si>
  <si>
    <t>(vi) Community benefit expenditures.</t>
  </si>
  <si>
    <t xml:space="preserve">(vii) Beginning with the 2022 MLR reporting year, prescription drug rebates and other price concessions that are received and retained by an entity providing pharmacy benefit management services to the issuer and are associated with administering the issuer's prescription drug benefits. </t>
  </si>
  <si>
    <t>Total Costs Incurred (PMPM)
(Experience Period)</t>
  </si>
  <si>
    <t>Total Projected Costs (PMPM)
(Rating Period)</t>
  </si>
  <si>
    <t xml:space="preserve">on each of the rates included in the filing. Changes should be shown separately for the costs defined by each of the sections </t>
  </si>
  <si>
    <t>(iv) Agent and brokers fees and commissions.</t>
  </si>
  <si>
    <t>Rating Factors</t>
  </si>
  <si>
    <t>Methodology</t>
  </si>
  <si>
    <t>Gross Change %</t>
  </si>
  <si>
    <t>Annualized Change %</t>
  </si>
  <si>
    <t>SERFF Tracking #:</t>
  </si>
  <si>
    <t>other professional services, laboratory other than hospital inpatient, radiology services, capitation, other (describe),  prescription drugs from pharmacies.</t>
  </si>
  <si>
    <t>Starting Dates of Experience Period and Rating Period</t>
  </si>
  <si>
    <t>Overall Trend</t>
  </si>
  <si>
    <t>Total Admin Costs</t>
  </si>
  <si>
    <r>
      <t>Enrollment</t>
    </r>
    <r>
      <rPr>
        <b/>
        <vertAlign val="superscript"/>
        <sz val="12"/>
        <rFont val="Arial"/>
        <family val="2"/>
      </rPr>
      <t>1</t>
    </r>
  </si>
  <si>
    <r>
      <t>Annual Change %</t>
    </r>
    <r>
      <rPr>
        <b/>
        <vertAlign val="superscript"/>
        <sz val="12"/>
        <rFont val="Arial"/>
        <family val="2"/>
      </rPr>
      <t>1</t>
    </r>
  </si>
  <si>
    <t xml:space="preserve">1) For Large Group filings that are Experience Rated, either in whole or blended, </t>
  </si>
  <si>
    <t>H&amp;S Code 1385.03(b) &amp; CIC 10181.3(b) - Information for New Product only</t>
  </si>
  <si>
    <t>Rx</t>
  </si>
  <si>
    <t>projected trend for each aggregate benefit category by the amount of historical experience claim costs attributable to that category.</t>
  </si>
  <si>
    <r>
      <t xml:space="preserve">75 Federal Register 74924-74926. Using those definitions, in a separate document, </t>
    </r>
    <r>
      <rPr>
        <b/>
        <i/>
        <sz val="12"/>
        <color theme="9"/>
        <rFont val="Arial"/>
        <family val="2"/>
      </rPr>
      <t>provide the completed table below and</t>
    </r>
    <r>
      <rPr>
        <b/>
        <i/>
        <sz val="12"/>
        <rFont val="Arial"/>
        <family val="2"/>
      </rPr>
      <t xml:space="preserve"> describe the administrative costs for the</t>
    </r>
  </si>
  <si>
    <t>Reclassification</t>
  </si>
  <si>
    <t>H&amp;S Code 1385.03(b) &amp; CIC 10181.3(b) - Existing Product Information</t>
  </si>
  <si>
    <t>H&amp;S Code 1385.07(d) &amp; CIC 10181.7(d)</t>
  </si>
  <si>
    <t>H&amp;S Code 1385.03(c) &amp; CIC 10181.3(c) - Geo_Region Trend - Health Plan (HP) or Insurer overall annual Medical Trend</t>
  </si>
  <si>
    <t>H&amp;S Code 1385.03(d) &amp; CIC 10181.3(d) - Trend attributable to the Use of Services, Price Inflation and Fees</t>
  </si>
  <si>
    <t>H&amp;S Code 1385.03(e) - Amount Spent PMPM</t>
  </si>
  <si>
    <t>H&amp;S Code 1385.03(f) &amp; CIC 10181.3(e) - Rate Changes in Rating Period by Effective Month, by Product Type, and by Rating Method</t>
  </si>
  <si>
    <r>
      <t>Administrative Costs Prior to Rate Change</t>
    </r>
    <r>
      <rPr>
        <b/>
        <vertAlign val="superscript"/>
        <sz val="12"/>
        <rFont val="Arial"/>
        <family val="2"/>
      </rPr>
      <t>1</t>
    </r>
  </si>
  <si>
    <r>
      <t>Administrative Costs After Rate Change</t>
    </r>
    <r>
      <rPr>
        <b/>
        <vertAlign val="superscript"/>
        <sz val="12"/>
        <rFont val="Arial"/>
        <family val="2"/>
      </rPr>
      <t>1</t>
    </r>
  </si>
  <si>
    <t>In Dollars</t>
  </si>
  <si>
    <t>In PMPMs</t>
  </si>
  <si>
    <t>Rx Incurred &amp; Paid Claims</t>
  </si>
  <si>
    <t>Rx IBNP</t>
  </si>
  <si>
    <t>Rx Incurred Claims</t>
  </si>
  <si>
    <t>Medical Services</t>
  </si>
  <si>
    <t>Medical Services + Rx</t>
  </si>
  <si>
    <t>Please note: In this file, cells shaded in blue will be updated automatically, there is no need to interact with these cells.</t>
  </si>
  <si>
    <t xml:space="preserve">                       Statewide Paid PMPM % Changes</t>
  </si>
  <si>
    <t>Med Non-Cap Incurred &amp; Paid Claims</t>
  </si>
  <si>
    <t>Med Non-Cap IBNP</t>
  </si>
  <si>
    <t>Med Non-Cap Incurred Claims</t>
  </si>
  <si>
    <t>Provide the Following Information Below:</t>
  </si>
  <si>
    <t>11) Premium Rate Manual</t>
  </si>
  <si>
    <t>Ending Dates of Experience Period and Rating Period</t>
  </si>
  <si>
    <t>Tab name/location</t>
  </si>
  <si>
    <t>12) Any changes in factors, assumptions, or methodology from the prior filing</t>
  </si>
  <si>
    <t>Please provide any needed comments below</t>
  </si>
  <si>
    <t>Grand Total</t>
  </si>
  <si>
    <t>Plan Type:  For-profit, Not-for-profit, or Nonprofit company</t>
  </si>
  <si>
    <t>Incurred Loss Ratio</t>
  </si>
  <si>
    <t>H&amp;S Code 1385.03(g) &amp; CIC 10181.3(f)</t>
  </si>
  <si>
    <t>H&amp;S Code 1385.03(h) &amp; CIC 10181.3(g)</t>
  </si>
  <si>
    <t>Historical Earned Premiums, Medical Claim Costs, and Member Months information</t>
  </si>
  <si>
    <t>The location of the requested information (example: file name, tab #, etc.)</t>
  </si>
  <si>
    <t>Geographic Region</t>
  </si>
  <si>
    <t>For policies subject to Section 1385.03 and 1385.046 of the Health and Safety Code and Section 10181.31 of the Insurance Code</t>
  </si>
  <si>
    <t>Effective Date of the Rate Change (the earliest effective date)</t>
  </si>
  <si>
    <t xml:space="preserve">(Do not use this form for filings of existing product rates) </t>
  </si>
  <si>
    <t xml:space="preserve">(Do not use this form for initial filings of new product rates) </t>
  </si>
  <si>
    <t>Projected Medical Services + Prescription Drugs (Rx) Allowed Trend by aggregate benefit category:</t>
  </si>
  <si>
    <t>"Medical Services" means the weighted average of trend factors used to determine rate changes included in the filing, weighting the</t>
  </si>
  <si>
    <t>Projected Medical Services + Rx Allowed Trend by Aggregate Benefit Category</t>
  </si>
  <si>
    <t>Projected Medical Services + Rx Allowed Trend</t>
  </si>
  <si>
    <t>3) Projected Medical Services + Rx Allowed Trend, by Aggregate Benefit Category, Attributable to Use of Services, Price Inflation, Fees and Risk</t>
  </si>
  <si>
    <t>2) Projected Annual Medical Services + Rx trend assumptions for all benefits</t>
  </si>
  <si>
    <r>
      <rPr>
        <vertAlign val="superscript"/>
        <sz val="12"/>
        <rFont val="Arial"/>
        <family val="2"/>
      </rPr>
      <t>1</t>
    </r>
    <r>
      <rPr>
        <sz val="12"/>
        <rFont val="Arial"/>
        <family val="2"/>
      </rPr>
      <t xml:space="preserve"> Enrollees at the last month of the experience period.</t>
    </r>
  </si>
  <si>
    <r>
      <rPr>
        <vertAlign val="superscript"/>
        <sz val="12"/>
        <rFont val="Arial"/>
        <family val="2"/>
      </rPr>
      <t>1</t>
    </r>
    <r>
      <rPr>
        <sz val="12"/>
        <rFont val="Arial"/>
        <family val="2"/>
      </rPr>
      <t xml:space="preserve"> Please input the rate change as a percentage instead of a factor.</t>
    </r>
  </si>
  <si>
    <r>
      <t>Med Non-Cap</t>
    </r>
    <r>
      <rPr>
        <b/>
        <vertAlign val="superscript"/>
        <sz val="12"/>
        <rFont val="Arial"/>
        <family val="2"/>
      </rPr>
      <t>1</t>
    </r>
    <r>
      <rPr>
        <b/>
        <sz val="12"/>
        <rFont val="Arial"/>
        <family val="2"/>
      </rPr>
      <t xml:space="preserve"> Incurred &amp; Paid Claims</t>
    </r>
  </si>
  <si>
    <r>
      <t>Med Non-Cap IBNP</t>
    </r>
    <r>
      <rPr>
        <b/>
        <vertAlign val="superscript"/>
        <sz val="12"/>
        <rFont val="Arial"/>
        <family val="2"/>
      </rPr>
      <t>2</t>
    </r>
  </si>
  <si>
    <r>
      <t>U/W Margin</t>
    </r>
    <r>
      <rPr>
        <b/>
        <vertAlign val="superscript"/>
        <sz val="12"/>
        <rFont val="Arial"/>
        <family val="2"/>
      </rPr>
      <t>3</t>
    </r>
  </si>
  <si>
    <r>
      <rPr>
        <vertAlign val="superscript"/>
        <sz val="12"/>
        <rFont val="Arial"/>
        <family val="2"/>
      </rPr>
      <t>1</t>
    </r>
    <r>
      <rPr>
        <sz val="12"/>
        <rFont val="Arial"/>
        <family val="2"/>
      </rPr>
      <t>Non-Cap is non-Capitated Services.</t>
    </r>
  </si>
  <si>
    <r>
      <rPr>
        <vertAlign val="superscript"/>
        <sz val="12"/>
        <rFont val="Arial"/>
        <family val="2"/>
      </rPr>
      <t>2</t>
    </r>
    <r>
      <rPr>
        <sz val="12"/>
        <rFont val="Arial"/>
        <family val="2"/>
      </rPr>
      <t>IBNP is incurred but not paid.</t>
    </r>
  </si>
  <si>
    <r>
      <rPr>
        <vertAlign val="superscript"/>
        <sz val="12"/>
        <rFont val="Arial"/>
        <family val="2"/>
      </rPr>
      <t>3</t>
    </r>
    <r>
      <rPr>
        <sz val="12"/>
        <rFont val="Arial"/>
        <family val="2"/>
      </rPr>
      <t>U/W Margin -- Underwriting Margin = Earned Premium - Total Incurred Claims.</t>
    </r>
  </si>
  <si>
    <r>
      <t>Provide underwriting adjustment tracking file</t>
    </r>
    <r>
      <rPr>
        <vertAlign val="superscript"/>
        <sz val="12"/>
        <rFont val="Arial"/>
        <family val="2"/>
      </rPr>
      <t>1</t>
    </r>
  </si>
  <si>
    <r>
      <rPr>
        <vertAlign val="superscript"/>
        <sz val="12"/>
        <rFont val="Arial"/>
        <family val="2"/>
      </rPr>
      <t>1</t>
    </r>
    <r>
      <rPr>
        <sz val="12"/>
        <rFont val="Arial"/>
        <family val="2"/>
      </rPr>
      <t>For the underwriting adjustment tracking file, please put the Efiling number under Tab name/location when submitting it through the Efiling portal.</t>
    </r>
  </si>
  <si>
    <r>
      <rPr>
        <vertAlign val="superscript"/>
        <sz val="12"/>
        <color theme="1"/>
        <rFont val="Arial"/>
        <family val="2"/>
      </rPr>
      <t>1</t>
    </r>
    <r>
      <rPr>
        <sz val="12"/>
        <color theme="1"/>
        <rFont val="Arial"/>
        <family val="2"/>
      </rPr>
      <t>Administrative expenses, i.e., non-claims costs other than taxes and regulatory fees, includes the following: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</si>
</sst>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quot;$&quot;#,##0_);[Red]\(&quot;$&quot;#,##0\)"/>
    <numFmt numFmtId="7" formatCode="&quot;$&quot;#,##0.00_);\(&quot;$&quot;#,##0.00\)"/>
    <numFmt numFmtId="8" formatCode="&quot;$&quot;#,##0.00_);[Red]\(&quot;$&quot;#,##0.00\)"/>
    <numFmt numFmtId="44" formatCode="_(&quot;$&quot;* #,##0.00_);_(&quot;$&quot;* \(#,##0.00\);_(&quot;$&quot;* &quot;-&quot;??_);_(@_)"/>
    <numFmt numFmtId="43" formatCode="_(* #,##0.00_);_(* \(#,##0.00\);_(* &quot;-&quot;??_);_(@_)"/>
    <numFmt numFmtId="164" formatCode="0.0%"/>
    <numFmt numFmtId="165" formatCode="&quot;$&quot;#,##0.00"/>
    <numFmt numFmtId="166" formatCode="0.00_);\(0.00\)"/>
    <numFmt numFmtId="167" formatCode="&quot;$&quot;#,##0"/>
    <numFmt numFmtId="168" formatCode="[$-409]mmm\-yy;@"/>
    <numFmt numFmtId="169" formatCode="mm/yyyy"/>
    <numFmt numFmtId="170" formatCode="m/d/yyyy;@"/>
    <numFmt numFmtId="171" formatCode="m/d/yy;@"/>
  </numFmts>
  <fonts count="23" x14ac:knownFonts="1">
    <font>
      <sz val="12"/>
      <color theme="1"/>
      <name val="Arial"/>
      <family val="2"/>
    </font>
    <font>
      <sz val="11"/>
      <color theme="1"/>
      <name val="Calibri"/>
      <family val="2"/>
      <scheme val="minor"/>
    </font>
    <font>
      <sz val="11"/>
      <color theme="1"/>
      <name val="Calibri"/>
      <family val="2"/>
      <scheme val="minor"/>
    </font>
    <font>
      <sz val="12"/>
      <color theme="1"/>
      <name val="Arial"/>
      <family val="2"/>
    </font>
    <font>
      <sz val="11"/>
      <color theme="1"/>
      <name val="Calibri"/>
      <family val="2"/>
      <scheme val="minor"/>
    </font>
    <font>
      <b/>
      <sz val="12"/>
      <name val="Arial"/>
      <family val="2"/>
    </font>
    <font>
      <sz val="10"/>
      <name val="Arial"/>
      <family val="2"/>
    </font>
    <font>
      <sz val="12"/>
      <name val="Arial"/>
      <family val="2"/>
    </font>
    <font>
      <b/>
      <i/>
      <sz val="12"/>
      <name val="Arial"/>
      <family val="2"/>
    </font>
    <font>
      <u/>
      <sz val="12"/>
      <color theme="10"/>
      <name val="Arial"/>
      <family val="2"/>
    </font>
    <font>
      <u/>
      <sz val="12"/>
      <name val="Arial"/>
      <family val="2"/>
    </font>
    <font>
      <b/>
      <u/>
      <sz val="12"/>
      <name val="Arial"/>
      <family val="2"/>
    </font>
    <font>
      <i/>
      <sz val="12"/>
      <name val="Arial"/>
      <family val="2"/>
    </font>
    <font>
      <b/>
      <sz val="12"/>
      <color rgb="FFC00000"/>
      <name val="Arial"/>
      <family val="2"/>
    </font>
    <font>
      <sz val="12"/>
      <color rgb="FF000000"/>
      <name val="Arial"/>
      <family val="2"/>
    </font>
    <font>
      <b/>
      <sz val="12"/>
      <color rgb="FFFF0000"/>
      <name val="Arial"/>
      <family val="2"/>
    </font>
    <font>
      <b/>
      <sz val="12"/>
      <color rgb="FF0070C0"/>
      <name val="Arial"/>
      <family val="2"/>
    </font>
    <font>
      <b/>
      <vertAlign val="superscript"/>
      <sz val="12"/>
      <name val="Arial"/>
      <family val="2"/>
    </font>
    <font>
      <b/>
      <i/>
      <sz val="12"/>
      <color theme="9"/>
      <name val="Arial"/>
      <family val="2"/>
    </font>
    <font>
      <sz val="12"/>
      <color rgb="FFFF0000"/>
      <name val="Arial"/>
      <family val="2"/>
    </font>
    <font>
      <b/>
      <sz val="12"/>
      <color rgb="FF000000"/>
      <name val="Arial"/>
      <family val="2"/>
    </font>
    <font>
      <vertAlign val="superscript"/>
      <sz val="12"/>
      <name val="Arial"/>
      <family val="2"/>
    </font>
    <font>
      <vertAlign val="superscript"/>
      <sz val="12"/>
      <color theme="1"/>
      <name val="Arial"/>
      <family val="2"/>
    </font>
  </fonts>
  <fills count="10">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0.499984740745262"/>
        <bgColor indexed="64"/>
      </patternFill>
    </fill>
    <fill>
      <patternFill patternType="solid">
        <fgColor rgb="FFFFFFFF"/>
        <bgColor indexed="64"/>
      </patternFill>
    </fill>
    <fill>
      <patternFill patternType="solid">
        <fgColor theme="5" tint="0.59999389629810485"/>
        <bgColor indexed="64"/>
      </patternFill>
    </fill>
    <fill>
      <patternFill patternType="solid">
        <fgColor theme="7" tint="0.59999389629810485"/>
        <bgColor indexed="64"/>
      </patternFill>
    </fill>
  </fills>
  <borders count="17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diagonal/>
    </border>
    <border>
      <left style="thin">
        <color auto="1"/>
      </left>
      <right style="thin">
        <color auto="1"/>
      </right>
      <top/>
      <bottom style="thin">
        <color auto="1"/>
      </bottom>
      <diagonal/>
    </border>
    <border>
      <left/>
      <right/>
      <top style="thin">
        <color indexed="64"/>
      </top>
      <bottom/>
      <diagonal/>
    </border>
    <border>
      <left style="thin">
        <color indexed="64"/>
      </left>
      <right style="thin">
        <color theme="0"/>
      </right>
      <top style="thin">
        <color indexed="64"/>
      </top>
      <bottom style="thin">
        <color indexed="64"/>
      </bottom>
      <diagonal/>
    </border>
    <border>
      <left style="thin">
        <color theme="0"/>
      </left>
      <right style="thin">
        <color theme="0"/>
      </right>
      <top style="thin">
        <color indexed="64"/>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style="thin">
        <color theme="1"/>
      </left>
      <right/>
      <top/>
      <bottom/>
      <diagonal/>
    </border>
    <border>
      <left style="medium">
        <color indexed="64"/>
      </left>
      <right style="thin">
        <color theme="0"/>
      </right>
      <top style="medium">
        <color indexed="64"/>
      </top>
      <bottom style="thin">
        <color indexed="64"/>
      </bottom>
      <diagonal/>
    </border>
    <border>
      <left style="thin">
        <color theme="0"/>
      </left>
      <right style="thin">
        <color theme="0"/>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right style="thin">
        <color theme="0"/>
      </right>
      <top style="medium">
        <color indexed="64"/>
      </top>
      <bottom style="thin">
        <color indexed="64"/>
      </bottom>
      <diagonal/>
    </border>
    <border>
      <left style="thin">
        <color indexed="64"/>
      </left>
      <right/>
      <top/>
      <bottom/>
      <diagonal/>
    </border>
    <border>
      <left style="thin">
        <color auto="1"/>
      </left>
      <right/>
      <top/>
      <bottom style="thin">
        <color auto="1"/>
      </bottom>
      <diagonal/>
    </border>
    <border>
      <left style="thin">
        <color theme="0"/>
      </left>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theme="0"/>
      </left>
      <right style="medium">
        <color indexed="64"/>
      </right>
      <top style="medium">
        <color indexed="64"/>
      </top>
      <bottom style="thin">
        <color indexed="64"/>
      </bottom>
      <diagonal/>
    </border>
    <border>
      <left style="thin">
        <color theme="1"/>
      </left>
      <right style="thin">
        <color theme="0"/>
      </right>
      <top style="thin">
        <color theme="1"/>
      </top>
      <bottom style="thin">
        <color theme="1"/>
      </bottom>
      <diagonal/>
    </border>
    <border>
      <left/>
      <right style="thin">
        <color theme="1"/>
      </right>
      <top style="thin">
        <color theme="1"/>
      </top>
      <bottom style="thin">
        <color theme="1"/>
      </bottom>
      <diagonal/>
    </border>
    <border>
      <left style="medium">
        <color theme="1"/>
      </left>
      <right style="thin">
        <color theme="0"/>
      </right>
      <top style="medium">
        <color theme="1"/>
      </top>
      <bottom style="thin">
        <color indexed="64"/>
      </bottom>
      <diagonal/>
    </border>
    <border>
      <left style="thin">
        <color theme="0"/>
      </left>
      <right style="thin">
        <color theme="0"/>
      </right>
      <top style="medium">
        <color theme="1"/>
      </top>
      <bottom style="thin">
        <color indexed="64"/>
      </bottom>
      <diagonal/>
    </border>
    <border>
      <left/>
      <right style="medium">
        <color theme="1"/>
      </right>
      <top style="medium">
        <color theme="1"/>
      </top>
      <bottom style="thin">
        <color indexed="64"/>
      </bottom>
      <diagonal/>
    </border>
    <border>
      <left style="medium">
        <color theme="1"/>
      </left>
      <right style="thin">
        <color indexed="64"/>
      </right>
      <top style="thin">
        <color indexed="64"/>
      </top>
      <bottom style="thin">
        <color indexed="64"/>
      </bottom>
      <diagonal/>
    </border>
    <border>
      <left style="medium">
        <color theme="1"/>
      </left>
      <right/>
      <top style="medium">
        <color theme="1"/>
      </top>
      <bottom style="thin">
        <color indexed="64"/>
      </bottom>
      <diagonal/>
    </border>
    <border>
      <left/>
      <right/>
      <top style="medium">
        <color theme="1"/>
      </top>
      <bottom style="thin">
        <color indexed="64"/>
      </bottom>
      <diagonal/>
    </border>
    <border>
      <left style="thin">
        <color theme="0"/>
      </left>
      <right style="medium">
        <color theme="1"/>
      </right>
      <top style="medium">
        <color theme="1"/>
      </top>
      <bottom style="thin">
        <color indexed="64"/>
      </bottom>
      <diagonal/>
    </border>
    <border>
      <left/>
      <right style="thin">
        <color theme="0"/>
      </right>
      <top style="medium">
        <color theme="1"/>
      </top>
      <bottom style="thin">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theme="1"/>
      </left>
      <right/>
      <top style="thin">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hair">
        <color indexed="64"/>
      </left>
      <right style="hair">
        <color indexed="64"/>
      </right>
      <top style="thin">
        <color indexed="64"/>
      </top>
      <bottom style="thin">
        <color auto="1"/>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diagonal/>
    </border>
    <border>
      <left style="hair">
        <color indexed="64"/>
      </left>
      <right style="hair">
        <color indexed="64"/>
      </right>
      <top/>
      <bottom style="thin">
        <color auto="1"/>
      </bottom>
      <diagonal/>
    </border>
    <border>
      <left style="medium">
        <color indexed="64"/>
      </left>
      <right style="medium">
        <color indexed="64"/>
      </right>
      <top style="hair">
        <color indexed="64"/>
      </top>
      <bottom style="hair">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hair">
        <color indexed="64"/>
      </top>
      <bottom style="hair">
        <color indexed="64"/>
      </bottom>
      <diagonal/>
    </border>
    <border>
      <left style="medium">
        <color indexed="64"/>
      </left>
      <right/>
      <top style="thin">
        <color indexed="64"/>
      </top>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auto="1"/>
      </left>
      <right style="thin">
        <color auto="1"/>
      </right>
      <top style="medium">
        <color auto="1"/>
      </top>
      <bottom style="thin">
        <color auto="1"/>
      </bottom>
      <diagonal/>
    </border>
    <border>
      <left style="thin">
        <color indexed="64"/>
      </left>
      <right style="medium">
        <color indexed="64"/>
      </right>
      <top/>
      <bottom style="hair">
        <color indexed="64"/>
      </bottom>
      <diagonal/>
    </border>
    <border>
      <left style="medium">
        <color indexed="64"/>
      </left>
      <right style="medium">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style="medium">
        <color indexed="64"/>
      </right>
      <top/>
      <bottom style="hair">
        <color indexed="64"/>
      </bottom>
      <diagonal/>
    </border>
    <border>
      <left style="medium">
        <color indexed="64"/>
      </left>
      <right style="medium">
        <color indexed="64"/>
      </right>
      <top style="thin">
        <color indexed="64"/>
      </top>
      <bottom style="hair">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hair">
        <color indexed="64"/>
      </left>
      <right style="hair">
        <color indexed="64"/>
      </right>
      <top style="thin">
        <color indexed="64"/>
      </top>
      <bottom style="medium">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hair">
        <color indexed="64"/>
      </left>
      <right style="hair">
        <color indexed="64"/>
      </right>
      <top style="thin">
        <color indexed="64"/>
      </top>
      <bottom/>
      <diagonal/>
    </border>
    <border>
      <left/>
      <right style="medium">
        <color indexed="64"/>
      </right>
      <top style="thin">
        <color indexed="64"/>
      </top>
      <bottom style="thin">
        <color indexed="64"/>
      </bottom>
      <diagonal/>
    </border>
    <border>
      <left style="hair">
        <color indexed="64"/>
      </left>
      <right style="hair">
        <color indexed="64"/>
      </right>
      <top/>
      <bottom style="hair">
        <color indexed="64"/>
      </bottom>
      <diagonal/>
    </border>
    <border>
      <left style="medium">
        <color theme="1"/>
      </left>
      <right/>
      <top style="thin">
        <color indexed="64"/>
      </top>
      <bottom/>
      <diagonal/>
    </border>
    <border>
      <left style="medium">
        <color theme="1"/>
      </left>
      <right/>
      <top style="hair">
        <color theme="1"/>
      </top>
      <bottom style="hair">
        <color theme="1"/>
      </bottom>
      <diagonal/>
    </border>
    <border>
      <left style="medium">
        <color theme="1"/>
      </left>
      <right/>
      <top/>
      <bottom/>
      <diagonal/>
    </border>
    <border>
      <left/>
      <right style="medium">
        <color theme="1"/>
      </right>
      <top style="thin">
        <color indexed="64"/>
      </top>
      <bottom/>
      <diagonal/>
    </border>
    <border>
      <left/>
      <right style="medium">
        <color theme="1"/>
      </right>
      <top style="hair">
        <color theme="1"/>
      </top>
      <bottom style="hair">
        <color theme="1"/>
      </bottom>
      <diagonal/>
    </border>
    <border>
      <left/>
      <right style="medium">
        <color theme="1"/>
      </right>
      <top/>
      <bottom/>
      <diagonal/>
    </border>
    <border>
      <left style="hair">
        <color indexed="64"/>
      </left>
      <right style="hair">
        <color indexed="64"/>
      </right>
      <top style="hair">
        <color theme="1"/>
      </top>
      <bottom style="hair">
        <color theme="1"/>
      </bottom>
      <diagonal/>
    </border>
    <border>
      <left style="thin">
        <color indexed="64"/>
      </left>
      <right style="medium">
        <color theme="1"/>
      </right>
      <top style="thin">
        <color indexed="64"/>
      </top>
      <bottom style="thin">
        <color theme="1"/>
      </bottom>
      <diagonal/>
    </border>
    <border>
      <left/>
      <right style="thin">
        <color indexed="64"/>
      </right>
      <top style="thin">
        <color indexed="64"/>
      </top>
      <bottom/>
      <diagonal/>
    </border>
    <border>
      <left/>
      <right/>
      <top style="hair">
        <color indexed="64"/>
      </top>
      <bottom style="hair">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style="thin">
        <color indexed="64"/>
      </bottom>
      <diagonal/>
    </border>
    <border>
      <left/>
      <right style="hair">
        <color indexed="64"/>
      </right>
      <top/>
      <bottom style="thin">
        <color indexed="64"/>
      </bottom>
      <diagonal/>
    </border>
    <border>
      <left style="thin">
        <color theme="1"/>
      </left>
      <right/>
      <top/>
      <bottom style="thin">
        <color theme="1"/>
      </bottom>
      <diagonal/>
    </border>
    <border>
      <left style="medium">
        <color indexed="64"/>
      </left>
      <right/>
      <top style="hair">
        <color indexed="64"/>
      </top>
      <bottom style="thin">
        <color theme="1"/>
      </bottom>
      <diagonal/>
    </border>
    <border>
      <left/>
      <right style="medium">
        <color indexed="64"/>
      </right>
      <top style="hair">
        <color indexed="64"/>
      </top>
      <bottom style="thin">
        <color theme="1"/>
      </bottom>
      <diagonal/>
    </border>
    <border>
      <left style="hair">
        <color indexed="64"/>
      </left>
      <right style="hair">
        <color indexed="64"/>
      </right>
      <top style="hair">
        <color indexed="64"/>
      </top>
      <bottom style="thin">
        <color theme="1"/>
      </bottom>
      <diagonal/>
    </border>
    <border>
      <left style="hair">
        <color indexed="64"/>
      </left>
      <right style="hair">
        <color indexed="64"/>
      </right>
      <top/>
      <bottom style="medium">
        <color indexed="64"/>
      </bottom>
      <diagonal/>
    </border>
    <border>
      <left style="medium">
        <color indexed="64"/>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right style="thin">
        <color theme="0"/>
      </right>
      <top style="thin">
        <color theme="1"/>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style="medium">
        <color indexed="64"/>
      </left>
      <right style="hair">
        <color indexed="64"/>
      </right>
      <top style="thin">
        <color indexed="64"/>
      </top>
      <bottom style="thin">
        <color auto="1"/>
      </bottom>
      <diagonal/>
    </border>
    <border>
      <left style="medium">
        <color indexed="64"/>
      </left>
      <right style="hair">
        <color indexed="64"/>
      </right>
      <top style="thin">
        <color indexed="64"/>
      </top>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bottom/>
      <diagonal/>
    </border>
    <border>
      <left style="medium">
        <color indexed="64"/>
      </left>
      <right style="hair">
        <color indexed="64"/>
      </right>
      <top style="thin">
        <color indexed="64"/>
      </top>
      <bottom style="hair">
        <color indexed="64"/>
      </bottom>
      <diagonal/>
    </border>
    <border>
      <left style="medium">
        <color indexed="64"/>
      </left>
      <right style="hair">
        <color indexed="64"/>
      </right>
      <top/>
      <bottom style="thin">
        <color auto="1"/>
      </bottom>
      <diagonal/>
    </border>
    <border>
      <left style="medium">
        <color indexed="64"/>
      </left>
      <right style="hair">
        <color indexed="64"/>
      </right>
      <top style="thin">
        <color indexed="64"/>
      </top>
      <bottom style="medium">
        <color indexed="64"/>
      </bottom>
      <diagonal/>
    </border>
    <border>
      <left style="hair">
        <color indexed="64"/>
      </left>
      <right/>
      <top/>
      <bottom style="hair">
        <color indexed="64"/>
      </bottom>
      <diagonal/>
    </border>
    <border>
      <left style="medium">
        <color indexed="64"/>
      </left>
      <right/>
      <top style="thin">
        <color theme="1"/>
      </top>
      <bottom style="thin">
        <color indexed="64"/>
      </bottom>
      <diagonal/>
    </border>
    <border>
      <left style="hair">
        <color indexed="64"/>
      </left>
      <right style="hair">
        <color indexed="64"/>
      </right>
      <top style="thin">
        <color theme="1"/>
      </top>
      <bottom style="thin">
        <color indexed="64"/>
      </bottom>
      <diagonal/>
    </border>
    <border>
      <left/>
      <right style="medium">
        <color indexed="64"/>
      </right>
      <top style="thin">
        <color theme="1"/>
      </top>
      <bottom style="thin">
        <color indexed="64"/>
      </bottom>
      <diagonal/>
    </border>
    <border>
      <left style="medium">
        <color theme="1"/>
      </left>
      <right/>
      <top/>
      <bottom style="medium">
        <color theme="1"/>
      </bottom>
      <diagonal/>
    </border>
    <border>
      <left style="hair">
        <color indexed="64"/>
      </left>
      <right style="hair">
        <color indexed="64"/>
      </right>
      <top/>
      <bottom style="medium">
        <color theme="1"/>
      </bottom>
      <diagonal/>
    </border>
    <border>
      <left/>
      <right style="medium">
        <color theme="1"/>
      </right>
      <top/>
      <bottom style="medium">
        <color theme="1"/>
      </bottom>
      <diagonal/>
    </border>
    <border>
      <left style="medium">
        <color theme="1"/>
      </left>
      <right/>
      <top style="thin">
        <color indexed="64"/>
      </top>
      <bottom style="thin">
        <color theme="1"/>
      </bottom>
      <diagonal/>
    </border>
    <border>
      <left style="hair">
        <color indexed="64"/>
      </left>
      <right style="hair">
        <color indexed="64"/>
      </right>
      <top style="thin">
        <color indexed="64"/>
      </top>
      <bottom style="thin">
        <color theme="1"/>
      </bottom>
      <diagonal/>
    </border>
    <border>
      <left/>
      <right style="medium">
        <color theme="1"/>
      </right>
      <top style="thin">
        <color indexed="64"/>
      </top>
      <bottom style="thin">
        <color theme="1"/>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auto="1"/>
      </left>
      <right/>
      <top style="medium">
        <color auto="1"/>
      </top>
      <bottom style="thin">
        <color auto="1"/>
      </bottom>
      <diagonal/>
    </border>
    <border>
      <left style="thin">
        <color indexed="64"/>
      </left>
      <right/>
      <top/>
      <bottom style="medium">
        <color indexed="64"/>
      </bottom>
      <diagonal/>
    </border>
    <border>
      <left style="medium">
        <color auto="1"/>
      </left>
      <right style="thin">
        <color auto="1"/>
      </right>
      <top style="hair">
        <color indexed="64"/>
      </top>
      <bottom style="hair">
        <color indexed="64"/>
      </bottom>
      <diagonal/>
    </border>
    <border>
      <left style="medium">
        <color auto="1"/>
      </left>
      <right style="thin">
        <color auto="1"/>
      </right>
      <top style="hair">
        <color indexed="64"/>
      </top>
      <bottom style="thin">
        <color indexed="64"/>
      </bottom>
      <diagonal/>
    </border>
    <border>
      <left style="medium">
        <color auto="1"/>
      </left>
      <right style="thin">
        <color auto="1"/>
      </right>
      <top/>
      <bottom style="hair">
        <color indexed="64"/>
      </bottom>
      <diagonal/>
    </border>
  </borders>
  <cellStyleXfs count="13">
    <xf numFmtId="0" fontId="0" fillId="0" borderId="0"/>
    <xf numFmtId="0" fontId="4" fillId="0" borderId="0"/>
    <xf numFmtId="0" fontId="6" fillId="0" borderId="0"/>
    <xf numFmtId="9" fontId="3" fillId="0" borderId="0" applyFont="0" applyFill="0" applyBorder="0" applyAlignment="0" applyProtection="0"/>
    <xf numFmtId="0" fontId="9" fillId="0" borderId="0" applyNumberFormat="0" applyFill="0" applyBorder="0" applyAlignment="0" applyProtection="0"/>
    <xf numFmtId="0" fontId="6" fillId="0" borderId="0"/>
    <xf numFmtId="9" fontId="4" fillId="0" borderId="0" applyFont="0" applyFill="0" applyBorder="0" applyAlignment="0" applyProtection="0"/>
    <xf numFmtId="44" fontId="4" fillId="0" borderId="0" applyFont="0" applyFill="0" applyBorder="0" applyAlignment="0" applyProtection="0"/>
    <xf numFmtId="44" fontId="3" fillId="0" borderId="0" applyFont="0" applyFill="0" applyBorder="0" applyAlignment="0" applyProtection="0"/>
    <xf numFmtId="0" fontId="2" fillId="0" borderId="0"/>
    <xf numFmtId="43" fontId="3" fillId="0" borderId="0" applyFont="0" applyFill="0" applyBorder="0" applyAlignment="0" applyProtection="0"/>
    <xf numFmtId="0" fontId="1" fillId="0" borderId="0"/>
    <xf numFmtId="9" fontId="1" fillId="0" borderId="0" applyFont="0" applyFill="0" applyBorder="0" applyAlignment="0" applyProtection="0"/>
  </cellStyleXfs>
  <cellXfs count="811">
    <xf numFmtId="0" fontId="0" fillId="0" borderId="0" xfId="0"/>
    <xf numFmtId="0" fontId="5" fillId="0" borderId="0" xfId="1" applyFont="1"/>
    <xf numFmtId="49" fontId="7" fillId="0" borderId="1" xfId="2" applyNumberFormat="1" applyFont="1" applyBorder="1" applyAlignment="1" applyProtection="1">
      <alignment horizontal="right" vertical="center"/>
      <protection locked="0"/>
    </xf>
    <xf numFmtId="49" fontId="7" fillId="0" borderId="0" xfId="2" applyNumberFormat="1" applyFont="1" applyAlignment="1" applyProtection="1">
      <alignment horizontal="right" vertical="center"/>
      <protection locked="0"/>
    </xf>
    <xf numFmtId="0" fontId="5" fillId="0" borderId="0" xfId="1" applyFont="1" applyAlignment="1" applyProtection="1">
      <alignment horizontal="center" vertical="center"/>
      <protection locked="0"/>
    </xf>
    <xf numFmtId="0" fontId="7" fillId="0" borderId="0" xfId="1" applyFont="1" applyAlignment="1" applyProtection="1">
      <alignment horizontal="center" vertical="center"/>
      <protection locked="0"/>
    </xf>
    <xf numFmtId="0" fontId="7" fillId="0" borderId="0" xfId="1" applyFont="1" applyProtection="1">
      <protection locked="0"/>
    </xf>
    <xf numFmtId="0" fontId="7" fillId="0" borderId="0" xfId="1" applyFont="1" applyAlignment="1" applyProtection="1">
      <alignment vertical="center"/>
      <protection locked="0"/>
    </xf>
    <xf numFmtId="0" fontId="7" fillId="0" borderId="0" xfId="1" applyFont="1" applyAlignment="1" applyProtection="1">
      <alignment horizontal="left" vertical="center" indent="5"/>
      <protection locked="0"/>
    </xf>
    <xf numFmtId="0" fontId="7" fillId="0" borderId="0" xfId="1" quotePrefix="1" applyFont="1" applyAlignment="1" applyProtection="1">
      <alignment vertical="center"/>
      <protection locked="0"/>
    </xf>
    <xf numFmtId="0" fontId="7" fillId="0" borderId="0" xfId="1" applyFont="1" applyAlignment="1" applyProtection="1">
      <alignment horizontal="right"/>
      <protection locked="0"/>
    </xf>
    <xf numFmtId="49" fontId="7" fillId="0" borderId="0" xfId="1" applyNumberFormat="1" applyFont="1" applyAlignment="1" applyProtection="1">
      <alignment horizontal="right"/>
      <protection locked="0"/>
    </xf>
    <xf numFmtId="0" fontId="7" fillId="0" borderId="0" xfId="1" quotePrefix="1" applyFont="1" applyProtection="1">
      <protection locked="0"/>
    </xf>
    <xf numFmtId="0" fontId="8" fillId="0" borderId="0" xfId="1" applyFont="1" applyAlignment="1" applyProtection="1">
      <alignment vertical="center"/>
      <protection locked="0"/>
    </xf>
    <xf numFmtId="0" fontId="5" fillId="0" borderId="0" xfId="1" applyFont="1" applyProtection="1">
      <protection locked="0"/>
    </xf>
    <xf numFmtId="0" fontId="7" fillId="0" borderId="0" xfId="0" applyFont="1" applyProtection="1">
      <protection locked="0"/>
    </xf>
    <xf numFmtId="0" fontId="7" fillId="0" borderId="0" xfId="1" quotePrefix="1" applyFont="1" applyAlignment="1" applyProtection="1">
      <alignment horizontal="left" vertical="center" indent="5"/>
      <protection locked="0"/>
    </xf>
    <xf numFmtId="0" fontId="7" fillId="0" borderId="0" xfId="1" applyFont="1" applyAlignment="1" applyProtection="1">
      <alignment horizontal="left" vertical="top"/>
      <protection locked="0"/>
    </xf>
    <xf numFmtId="0" fontId="5" fillId="0" borderId="0" xfId="1" applyFont="1" applyAlignment="1" applyProtection="1">
      <alignment vertical="center"/>
      <protection locked="0"/>
    </xf>
    <xf numFmtId="0" fontId="8" fillId="0" borderId="0" xfId="1" applyFont="1" applyProtection="1">
      <protection locked="0"/>
    </xf>
    <xf numFmtId="0" fontId="7" fillId="3" borderId="4" xfId="1" applyFont="1" applyFill="1" applyBorder="1" applyAlignment="1">
      <alignment horizontal="center" vertical="center"/>
    </xf>
    <xf numFmtId="0" fontId="5" fillId="0" borderId="0" xfId="0" applyFont="1" applyProtection="1">
      <protection locked="0"/>
    </xf>
    <xf numFmtId="0" fontId="7" fillId="0" borderId="0" xfId="0" applyFont="1" applyAlignment="1" applyProtection="1">
      <alignment horizontal="left" wrapText="1"/>
      <protection locked="0"/>
    </xf>
    <xf numFmtId="0" fontId="7" fillId="0" borderId="0" xfId="0" applyFont="1" applyAlignment="1" applyProtection="1">
      <alignment wrapText="1"/>
      <protection locked="0"/>
    </xf>
    <xf numFmtId="0" fontId="5" fillId="0" borderId="0" xfId="0" applyFont="1" applyAlignment="1" applyProtection="1">
      <alignment wrapText="1"/>
      <protection locked="0"/>
    </xf>
    <xf numFmtId="0" fontId="7" fillId="0" borderId="1" xfId="0" applyFont="1" applyBorder="1" applyAlignment="1" applyProtection="1">
      <alignment wrapText="1"/>
      <protection locked="0"/>
    </xf>
    <xf numFmtId="0" fontId="5" fillId="0" borderId="0" xfId="5" applyFont="1" applyAlignment="1" applyProtection="1">
      <alignment horizontal="left"/>
      <protection locked="0"/>
    </xf>
    <xf numFmtId="0" fontId="7" fillId="0" borderId="0" xfId="0" applyFont="1" applyAlignment="1" applyProtection="1">
      <alignment horizontal="left" vertical="top"/>
      <protection locked="0"/>
    </xf>
    <xf numFmtId="0" fontId="7" fillId="0" borderId="0" xfId="5" applyFont="1" applyAlignment="1" applyProtection="1">
      <alignment wrapText="1"/>
      <protection locked="0"/>
    </xf>
    <xf numFmtId="0" fontId="8" fillId="0" borderId="0" xfId="0" applyFont="1" applyAlignment="1" applyProtection="1">
      <alignment horizontal="left" vertical="top"/>
      <protection locked="0"/>
    </xf>
    <xf numFmtId="0" fontId="7" fillId="0" borderId="0" xfId="0" applyFont="1" applyAlignment="1" applyProtection="1">
      <alignment vertical="top"/>
      <protection locked="0"/>
    </xf>
    <xf numFmtId="0" fontId="7" fillId="0" borderId="0" xfId="0" applyFont="1" applyAlignment="1" applyProtection="1">
      <alignment horizontal="left" vertical="top" wrapText="1"/>
      <protection locked="0"/>
    </xf>
    <xf numFmtId="0" fontId="7" fillId="0" borderId="0" xfId="0" applyFont="1" applyAlignment="1" applyProtection="1">
      <alignment horizontal="left" vertical="top" wrapText="1" indent="6"/>
      <protection locked="0"/>
    </xf>
    <xf numFmtId="0" fontId="5" fillId="0" borderId="0" xfId="5" applyFont="1" applyProtection="1">
      <protection locked="0"/>
    </xf>
    <xf numFmtId="0" fontId="7" fillId="0" borderId="0" xfId="5" applyFont="1" applyAlignment="1" applyProtection="1">
      <alignment horizontal="left" wrapText="1"/>
      <protection locked="0"/>
    </xf>
    <xf numFmtId="0" fontId="7" fillId="0" borderId="2" xfId="1" applyFont="1" applyBorder="1" applyAlignment="1" applyProtection="1">
      <alignment horizontal="left" vertical="center" wrapText="1" indent="1"/>
      <protection locked="0"/>
    </xf>
    <xf numFmtId="0" fontId="7" fillId="0" borderId="3" xfId="1" applyFont="1" applyBorder="1" applyAlignment="1" applyProtection="1">
      <alignment horizontal="left" vertical="center" wrapText="1" indent="1"/>
      <protection locked="0"/>
    </xf>
    <xf numFmtId="0" fontId="7" fillId="0" borderId="1" xfId="1" applyFont="1" applyBorder="1" applyAlignment="1" applyProtection="1">
      <alignment wrapText="1"/>
      <protection locked="0"/>
    </xf>
    <xf numFmtId="0" fontId="7" fillId="0" borderId="0" xfId="1" applyFont="1" applyAlignment="1" applyProtection="1">
      <alignment wrapText="1"/>
      <protection locked="0"/>
    </xf>
    <xf numFmtId="0" fontId="7" fillId="0" borderId="1" xfId="1" applyFont="1" applyBorder="1" applyAlignment="1" applyProtection="1">
      <alignment vertical="center" wrapText="1"/>
      <protection locked="0"/>
    </xf>
    <xf numFmtId="0" fontId="7" fillId="0" borderId="0" xfId="1" applyFont="1" applyAlignment="1" applyProtection="1">
      <alignment horizontal="left" vertical="center"/>
      <protection locked="0"/>
    </xf>
    <xf numFmtId="0" fontId="7" fillId="0" borderId="21" xfId="1" applyFont="1" applyBorder="1" applyAlignment="1" applyProtection="1">
      <alignment horizontal="left" vertical="center" wrapText="1" indent="1"/>
      <protection locked="0"/>
    </xf>
    <xf numFmtId="0" fontId="7" fillId="0" borderId="0" xfId="1" applyFont="1" applyAlignment="1" applyProtection="1">
      <alignment horizontal="left" vertical="center" wrapText="1" indent="1"/>
      <protection locked="0"/>
    </xf>
    <xf numFmtId="166" fontId="7" fillId="0" borderId="0" xfId="1" applyNumberFormat="1" applyFont="1" applyProtection="1">
      <protection locked="0"/>
    </xf>
    <xf numFmtId="165" fontId="7" fillId="0" borderId="0" xfId="7" applyNumberFormat="1" applyFont="1" applyFill="1" applyBorder="1" applyProtection="1">
      <protection locked="0"/>
    </xf>
    <xf numFmtId="0" fontId="7" fillId="0" borderId="12" xfId="1" applyFont="1" applyBorder="1" applyAlignment="1" applyProtection="1">
      <alignment horizontal="left" vertical="center" wrapText="1" indent="1"/>
      <protection locked="0"/>
    </xf>
    <xf numFmtId="0" fontId="7" fillId="0" borderId="27" xfId="1" applyFont="1" applyBorder="1" applyAlignment="1" applyProtection="1">
      <alignment horizontal="left" vertical="center" wrapText="1" indent="1"/>
      <protection locked="0"/>
    </xf>
    <xf numFmtId="165" fontId="7" fillId="0" borderId="0" xfId="1" applyNumberFormat="1" applyFont="1" applyProtection="1">
      <protection locked="0"/>
    </xf>
    <xf numFmtId="0" fontId="7" fillId="0" borderId="17" xfId="1" applyFont="1" applyBorder="1" applyProtection="1">
      <protection locked="0"/>
    </xf>
    <xf numFmtId="0" fontId="12" fillId="0" borderId="0" xfId="1" applyFont="1" applyAlignment="1" applyProtection="1">
      <alignment vertical="center"/>
      <protection locked="0"/>
    </xf>
    <xf numFmtId="0" fontId="12" fillId="0" borderId="0" xfId="1" applyFont="1" applyProtection="1">
      <protection locked="0"/>
    </xf>
    <xf numFmtId="0" fontId="7" fillId="0" borderId="19" xfId="1" applyFont="1" applyBorder="1" applyAlignment="1" applyProtection="1">
      <alignment horizontal="left" vertical="center" wrapText="1" indent="1"/>
      <protection locked="0"/>
    </xf>
    <xf numFmtId="0" fontId="7" fillId="0" borderId="14" xfId="1" applyFont="1" applyBorder="1" applyAlignment="1" applyProtection="1">
      <alignment horizontal="left" vertical="center" wrapText="1" indent="1"/>
      <protection locked="0"/>
    </xf>
    <xf numFmtId="0" fontId="5" fillId="0" borderId="0" xfId="5" applyFont="1" applyAlignment="1" applyProtection="1">
      <alignment wrapText="1"/>
      <protection locked="0"/>
    </xf>
    <xf numFmtId="0" fontId="7" fillId="0" borderId="2" xfId="1" applyFont="1" applyBorder="1" applyAlignment="1" applyProtection="1">
      <alignment horizontal="left" vertical="center" indent="1"/>
      <protection locked="0"/>
    </xf>
    <xf numFmtId="0" fontId="7" fillId="0" borderId="3" xfId="1" applyFont="1" applyBorder="1" applyAlignment="1" applyProtection="1">
      <alignment horizontal="left" vertical="center" indent="1"/>
      <protection locked="0"/>
    </xf>
    <xf numFmtId="0" fontId="7" fillId="0" borderId="0" xfId="1" applyFont="1" applyAlignment="1" applyProtection="1">
      <alignment horizontal="left" vertical="center" indent="1"/>
      <protection locked="0"/>
    </xf>
    <xf numFmtId="0" fontId="5" fillId="0" borderId="1" xfId="1" applyFont="1" applyBorder="1" applyAlignment="1" applyProtection="1">
      <alignment wrapText="1"/>
      <protection locked="0"/>
    </xf>
    <xf numFmtId="0" fontId="5" fillId="0" borderId="0" xfId="1" applyFont="1" applyAlignment="1" applyProtection="1">
      <alignment wrapText="1"/>
      <protection locked="0"/>
    </xf>
    <xf numFmtId="43" fontId="7" fillId="0" borderId="0" xfId="10" applyFont="1" applyProtection="1">
      <protection locked="0"/>
    </xf>
    <xf numFmtId="10" fontId="7" fillId="0" borderId="0" xfId="1" applyNumberFormat="1" applyFont="1" applyProtection="1">
      <protection locked="0"/>
    </xf>
    <xf numFmtId="165" fontId="7" fillId="0" borderId="0" xfId="7" applyNumberFormat="1" applyFont="1" applyBorder="1" applyProtection="1">
      <protection locked="0"/>
    </xf>
    <xf numFmtId="0" fontId="7" fillId="0" borderId="0" xfId="11" applyFont="1" applyProtection="1">
      <protection locked="0"/>
    </xf>
    <xf numFmtId="0" fontId="7" fillId="0" borderId="0" xfId="5" applyFont="1" applyProtection="1">
      <protection locked="0"/>
    </xf>
    <xf numFmtId="0" fontId="5" fillId="0" borderId="0" xfId="11" applyFont="1" applyProtection="1">
      <protection locked="0"/>
    </xf>
    <xf numFmtId="3" fontId="7" fillId="0" borderId="0" xfId="11" applyNumberFormat="1" applyFont="1" applyProtection="1">
      <protection locked="0"/>
    </xf>
    <xf numFmtId="0" fontId="7" fillId="0" borderId="0" xfId="0" applyFont="1" applyAlignment="1" applyProtection="1">
      <alignment horizontal="center"/>
      <protection locked="0"/>
    </xf>
    <xf numFmtId="0" fontId="5" fillId="0" borderId="0" xfId="0" applyFont="1" applyAlignment="1" applyProtection="1">
      <alignment horizontal="center" vertical="center"/>
      <protection locked="0"/>
    </xf>
    <xf numFmtId="0" fontId="7" fillId="0" borderId="0" xfId="0" applyFont="1" applyAlignment="1" applyProtection="1">
      <alignment horizontal="center" vertical="center"/>
      <protection locked="0"/>
    </xf>
    <xf numFmtId="0" fontId="7" fillId="0" borderId="1" xfId="0" applyFont="1" applyBorder="1" applyAlignment="1" applyProtection="1">
      <alignment vertical="top" wrapText="1"/>
      <protection locked="0"/>
    </xf>
    <xf numFmtId="0" fontId="10" fillId="0" borderId="0" xfId="1" applyFont="1" applyProtection="1">
      <protection locked="0"/>
    </xf>
    <xf numFmtId="49" fontId="7" fillId="0" borderId="0" xfId="0" applyNumberFormat="1" applyFont="1" applyProtection="1">
      <protection locked="0"/>
    </xf>
    <xf numFmtId="0" fontId="5" fillId="0" borderId="0" xfId="5" applyFont="1" applyAlignment="1" applyProtection="1">
      <alignment horizontal="center" vertical="center" wrapText="1"/>
      <protection locked="0"/>
    </xf>
    <xf numFmtId="14" fontId="7" fillId="0" borderId="0" xfId="1" applyNumberFormat="1" applyFont="1" applyProtection="1">
      <protection locked="0"/>
    </xf>
    <xf numFmtId="0" fontId="7" fillId="0" borderId="0" xfId="1" applyFont="1" applyAlignment="1" applyProtection="1">
      <alignment horizontal="left" vertical="center" wrapText="1"/>
      <protection locked="0"/>
    </xf>
    <xf numFmtId="169" fontId="7" fillId="0" borderId="0" xfId="5" applyNumberFormat="1" applyFont="1" applyAlignment="1" applyProtection="1">
      <alignment horizontal="center" vertical="center" wrapText="1"/>
      <protection locked="0"/>
    </xf>
    <xf numFmtId="169" fontId="7" fillId="0" borderId="0" xfId="1" applyNumberFormat="1" applyFont="1" applyAlignment="1" applyProtection="1">
      <alignment horizontal="center" vertical="center"/>
      <protection locked="0"/>
    </xf>
    <xf numFmtId="0" fontId="5" fillId="2" borderId="0" xfId="1" applyFont="1" applyFill="1"/>
    <xf numFmtId="3" fontId="7" fillId="0" borderId="0" xfId="1" applyNumberFormat="1" applyFont="1" applyAlignment="1" applyProtection="1">
      <alignment horizontal="right" vertical="center"/>
      <protection locked="0"/>
    </xf>
    <xf numFmtId="0" fontId="7" fillId="0" borderId="0" xfId="0" applyFont="1" applyAlignment="1" applyProtection="1">
      <alignment horizontal="left" vertical="center"/>
      <protection locked="0"/>
    </xf>
    <xf numFmtId="0" fontId="7" fillId="0" borderId="0" xfId="1" applyFont="1"/>
    <xf numFmtId="0" fontId="7" fillId="0" borderId="0" xfId="0" applyFont="1" applyAlignment="1" applyProtection="1">
      <alignment vertical="center"/>
      <protection locked="0"/>
    </xf>
    <xf numFmtId="0" fontId="7" fillId="0" borderId="0" xfId="0" applyFont="1" applyAlignment="1" applyProtection="1">
      <alignment vertical="top" wrapText="1"/>
      <protection locked="0"/>
    </xf>
    <xf numFmtId="0" fontId="5" fillId="0" borderId="0" xfId="0" applyFont="1"/>
    <xf numFmtId="0" fontId="7" fillId="0" borderId="0" xfId="1" applyFont="1" applyAlignment="1">
      <alignment horizontal="left"/>
    </xf>
    <xf numFmtId="169" fontId="7" fillId="3" borderId="0" xfId="0" applyNumberFormat="1" applyFont="1" applyFill="1" applyAlignment="1">
      <alignment horizontal="center" vertical="center"/>
    </xf>
    <xf numFmtId="0" fontId="8" fillId="0" borderId="0" xfId="1" quotePrefix="1" applyFont="1" applyAlignment="1" applyProtection="1">
      <alignment vertical="center"/>
      <protection locked="0"/>
    </xf>
    <xf numFmtId="0" fontId="7" fillId="3" borderId="0" xfId="1" applyFont="1" applyFill="1"/>
    <xf numFmtId="49" fontId="5" fillId="0" borderId="0" xfId="0" applyNumberFormat="1" applyFont="1" applyAlignment="1" applyProtection="1">
      <alignment horizontal="center" vertical="center"/>
      <protection locked="0"/>
    </xf>
    <xf numFmtId="169" fontId="7" fillId="3" borderId="0" xfId="0" applyNumberFormat="1" applyFont="1" applyFill="1" applyAlignment="1">
      <alignment horizontal="center" vertical="top"/>
    </xf>
    <xf numFmtId="0" fontId="7" fillId="3" borderId="0" xfId="1" applyFont="1" applyFill="1" applyAlignment="1">
      <alignment horizontal="center" vertical="center"/>
    </xf>
    <xf numFmtId="169" fontId="7" fillId="3" borderId="0" xfId="1" applyNumberFormat="1" applyFont="1" applyFill="1" applyAlignment="1">
      <alignment horizontal="center" vertical="center"/>
    </xf>
    <xf numFmtId="0" fontId="7" fillId="3" borderId="0" xfId="5" applyFont="1" applyFill="1" applyAlignment="1">
      <alignment wrapText="1"/>
    </xf>
    <xf numFmtId="169" fontId="7" fillId="3" borderId="0" xfId="5" applyNumberFormat="1" applyFont="1" applyFill="1" applyAlignment="1">
      <alignment horizontal="center" vertical="center" wrapText="1"/>
    </xf>
    <xf numFmtId="0" fontId="5" fillId="4" borderId="1" xfId="11" applyFont="1" applyFill="1" applyBorder="1" applyAlignment="1" applyProtection="1">
      <alignment horizontal="center"/>
      <protection locked="0"/>
    </xf>
    <xf numFmtId="0" fontId="5" fillId="4" borderId="1" xfId="11" applyFont="1" applyFill="1" applyBorder="1" applyProtection="1">
      <protection locked="0"/>
    </xf>
    <xf numFmtId="17" fontId="7" fillId="3" borderId="1" xfId="9" quotePrefix="1" applyNumberFormat="1" applyFont="1" applyFill="1" applyBorder="1" applyAlignment="1">
      <alignment horizontal="center"/>
    </xf>
    <xf numFmtId="168" fontId="7" fillId="3" borderId="1" xfId="9" quotePrefix="1" applyNumberFormat="1" applyFont="1" applyFill="1" applyBorder="1" applyAlignment="1">
      <alignment horizontal="center"/>
    </xf>
    <xf numFmtId="0" fontId="7" fillId="3" borderId="1" xfId="9" quotePrefix="1" applyFont="1" applyFill="1" applyBorder="1" applyAlignment="1">
      <alignment horizontal="center"/>
    </xf>
    <xf numFmtId="0" fontId="5" fillId="4" borderId="1" xfId="9" applyFont="1" applyFill="1" applyBorder="1" applyAlignment="1" applyProtection="1">
      <alignment horizontal="center" vertical="center" wrapText="1"/>
      <protection locked="0"/>
    </xf>
    <xf numFmtId="0" fontId="5" fillId="4" borderId="0" xfId="1" applyFont="1" applyFill="1" applyAlignment="1" applyProtection="1">
      <alignment horizontal="center" vertical="center"/>
      <protection locked="0"/>
    </xf>
    <xf numFmtId="0" fontId="5" fillId="4" borderId="0" xfId="0" applyFont="1" applyFill="1" applyProtection="1">
      <protection locked="0"/>
    </xf>
    <xf numFmtId="0" fontId="7" fillId="4" borderId="0" xfId="0" applyFont="1" applyFill="1" applyProtection="1">
      <protection locked="0"/>
    </xf>
    <xf numFmtId="0" fontId="5" fillId="4" borderId="0" xfId="0" applyFont="1" applyFill="1" applyAlignment="1" applyProtection="1">
      <alignment horizontal="center" vertical="center"/>
      <protection locked="0"/>
    </xf>
    <xf numFmtId="0" fontId="5" fillId="4" borderId="45" xfId="0" applyFont="1" applyFill="1" applyBorder="1" applyAlignment="1" applyProtection="1">
      <alignment horizontal="center" vertical="center"/>
      <protection locked="0"/>
    </xf>
    <xf numFmtId="0" fontId="5" fillId="4" borderId="46" xfId="0" applyFont="1" applyFill="1" applyBorder="1" applyAlignment="1" applyProtection="1">
      <alignment horizontal="center" vertical="center"/>
      <protection locked="0"/>
    </xf>
    <xf numFmtId="0" fontId="5" fillId="4" borderId="20" xfId="0" applyFont="1" applyFill="1" applyBorder="1" applyAlignment="1" applyProtection="1">
      <alignment horizontal="center" vertical="center"/>
      <protection locked="0"/>
    </xf>
    <xf numFmtId="0" fontId="5" fillId="4" borderId="1" xfId="1" applyFont="1" applyFill="1" applyBorder="1" applyAlignment="1" applyProtection="1">
      <alignment horizontal="center" vertical="center" wrapText="1"/>
      <protection locked="0"/>
    </xf>
    <xf numFmtId="0" fontId="5" fillId="4" borderId="44" xfId="7" applyNumberFormat="1" applyFont="1" applyFill="1" applyBorder="1" applyAlignment="1" applyProtection="1">
      <alignment horizontal="center" vertical="center"/>
      <protection locked="0"/>
    </xf>
    <xf numFmtId="165" fontId="7" fillId="4" borderId="5" xfId="7" applyNumberFormat="1" applyFont="1" applyFill="1" applyBorder="1" applyProtection="1">
      <protection locked="0"/>
    </xf>
    <xf numFmtId="0" fontId="5" fillId="4" borderId="22" xfId="5" applyFont="1" applyFill="1" applyBorder="1" applyAlignment="1" applyProtection="1">
      <alignment wrapText="1"/>
      <protection locked="0"/>
    </xf>
    <xf numFmtId="0" fontId="5" fillId="4" borderId="23" xfId="5" applyFont="1" applyFill="1" applyBorder="1" applyProtection="1">
      <protection locked="0"/>
    </xf>
    <xf numFmtId="0" fontId="5" fillId="4" borderId="23" xfId="5" applyFont="1" applyFill="1" applyBorder="1" applyAlignment="1" applyProtection="1">
      <alignment wrapText="1"/>
      <protection locked="0"/>
    </xf>
    <xf numFmtId="0" fontId="5" fillId="4" borderId="24" xfId="5" applyFont="1" applyFill="1" applyBorder="1" applyAlignment="1" applyProtection="1">
      <alignment wrapText="1"/>
      <protection locked="0"/>
    </xf>
    <xf numFmtId="0" fontId="5" fillId="4" borderId="26" xfId="5" applyFont="1" applyFill="1" applyBorder="1" applyAlignment="1" applyProtection="1">
      <alignment wrapText="1"/>
      <protection locked="0"/>
    </xf>
    <xf numFmtId="0" fontId="5" fillId="4" borderId="29" xfId="5" applyFont="1" applyFill="1" applyBorder="1" applyAlignment="1" applyProtection="1">
      <alignment wrapText="1"/>
      <protection locked="0"/>
    </xf>
    <xf numFmtId="0" fontId="5" fillId="4" borderId="11" xfId="5" applyFont="1" applyFill="1" applyBorder="1" applyAlignment="1" applyProtection="1">
      <alignment wrapText="1"/>
      <protection locked="0"/>
    </xf>
    <xf numFmtId="0" fontId="5" fillId="4" borderId="15" xfId="1" applyFont="1" applyFill="1" applyBorder="1" applyProtection="1">
      <protection locked="0"/>
    </xf>
    <xf numFmtId="0" fontId="5" fillId="4" borderId="16" xfId="1" applyFont="1" applyFill="1" applyBorder="1" applyAlignment="1" applyProtection="1">
      <alignment horizontal="center" vertical="center"/>
      <protection locked="0"/>
    </xf>
    <xf numFmtId="0" fontId="5" fillId="4" borderId="5" xfId="1" applyFont="1" applyFill="1" applyBorder="1" applyProtection="1">
      <protection locked="0"/>
    </xf>
    <xf numFmtId="0" fontId="5" fillId="4" borderId="33" xfId="1" applyFont="1" applyFill="1" applyBorder="1" applyProtection="1">
      <protection locked="0"/>
    </xf>
    <xf numFmtId="0" fontId="5" fillId="4" borderId="34" xfId="1" applyFont="1" applyFill="1" applyBorder="1" applyProtection="1">
      <protection locked="0"/>
    </xf>
    <xf numFmtId="0" fontId="5" fillId="4" borderId="1" xfId="1" applyFont="1" applyFill="1" applyBorder="1" applyAlignment="1" applyProtection="1">
      <alignment horizontal="center" vertical="center"/>
      <protection locked="0"/>
    </xf>
    <xf numFmtId="0" fontId="5" fillId="4" borderId="30" xfId="5" applyFont="1" applyFill="1" applyBorder="1" applyAlignment="1" applyProtection="1">
      <alignment wrapText="1"/>
      <protection locked="0"/>
    </xf>
    <xf numFmtId="0" fontId="5" fillId="4" borderId="31" xfId="5" applyFont="1" applyFill="1" applyBorder="1" applyAlignment="1" applyProtection="1">
      <alignment wrapText="1"/>
      <protection locked="0"/>
    </xf>
    <xf numFmtId="0" fontId="5" fillId="4" borderId="32" xfId="5" applyFont="1" applyFill="1" applyBorder="1" applyAlignment="1" applyProtection="1">
      <alignment wrapText="1"/>
      <protection locked="0"/>
    </xf>
    <xf numFmtId="0" fontId="7" fillId="4" borderId="35" xfId="5" applyFont="1" applyFill="1" applyBorder="1" applyAlignment="1" applyProtection="1">
      <alignment wrapText="1"/>
      <protection locked="0"/>
    </xf>
    <xf numFmtId="0" fontId="5" fillId="4" borderId="36" xfId="5" applyFont="1" applyFill="1" applyBorder="1" applyProtection="1">
      <protection locked="0"/>
    </xf>
    <xf numFmtId="0" fontId="5" fillId="4" borderId="36" xfId="5" applyFont="1" applyFill="1" applyBorder="1" applyAlignment="1" applyProtection="1">
      <alignment wrapText="1"/>
      <protection locked="0"/>
    </xf>
    <xf numFmtId="0" fontId="5" fillId="4" borderId="37" xfId="5" applyFont="1" applyFill="1" applyBorder="1" applyAlignment="1" applyProtection="1">
      <alignment wrapText="1"/>
      <protection locked="0"/>
    </xf>
    <xf numFmtId="0" fontId="5" fillId="4" borderId="35" xfId="5" applyFont="1" applyFill="1" applyBorder="1" applyAlignment="1" applyProtection="1">
      <alignment wrapText="1"/>
      <protection locked="0"/>
    </xf>
    <xf numFmtId="0" fontId="5" fillId="4" borderId="39" xfId="5" applyFont="1" applyFill="1" applyBorder="1" applyAlignment="1" applyProtection="1">
      <alignment wrapText="1"/>
      <protection locked="0"/>
    </xf>
    <xf numFmtId="0" fontId="5" fillId="4" borderId="40" xfId="5" applyFont="1" applyFill="1" applyBorder="1" applyAlignment="1" applyProtection="1">
      <alignment wrapText="1"/>
      <protection locked="0"/>
    </xf>
    <xf numFmtId="0" fontId="5" fillId="4" borderId="41" xfId="5" applyFont="1" applyFill="1" applyBorder="1" applyAlignment="1" applyProtection="1">
      <alignment wrapText="1"/>
      <protection locked="0"/>
    </xf>
    <xf numFmtId="0" fontId="5" fillId="4" borderId="42" xfId="5" applyFont="1" applyFill="1" applyBorder="1" applyAlignment="1" applyProtection="1">
      <alignment wrapText="1"/>
      <protection locked="0"/>
    </xf>
    <xf numFmtId="0" fontId="7" fillId="4" borderId="37" xfId="5" applyFont="1" applyFill="1" applyBorder="1" applyAlignment="1" applyProtection="1">
      <alignment wrapText="1"/>
      <protection locked="0"/>
    </xf>
    <xf numFmtId="0" fontId="5" fillId="0" borderId="6" xfId="1" applyFont="1" applyBorder="1" applyAlignment="1" applyProtection="1">
      <alignment horizontal="left" vertical="center" wrapText="1" indent="1"/>
      <protection locked="0"/>
    </xf>
    <xf numFmtId="0" fontId="5" fillId="4" borderId="6" xfId="1" applyFont="1" applyFill="1" applyBorder="1" applyAlignment="1" applyProtection="1">
      <alignment horizontal="left" vertical="center" wrapText="1" indent="1"/>
      <protection locked="0"/>
    </xf>
    <xf numFmtId="38" fontId="7" fillId="3" borderId="1" xfId="10" applyNumberFormat="1" applyFont="1" applyFill="1" applyBorder="1" applyAlignment="1" applyProtection="1">
      <alignment horizontal="center"/>
    </xf>
    <xf numFmtId="0" fontId="5" fillId="4" borderId="1" xfId="1" applyFont="1" applyFill="1" applyBorder="1" applyAlignment="1" applyProtection="1">
      <alignment horizontal="left" vertical="center" wrapText="1" indent="1"/>
      <protection locked="0"/>
    </xf>
    <xf numFmtId="0" fontId="5" fillId="4" borderId="6" xfId="1" applyFont="1" applyFill="1" applyBorder="1" applyAlignment="1" applyProtection="1">
      <alignment horizontal="left" vertical="center" wrapText="1"/>
      <protection locked="0"/>
    </xf>
    <xf numFmtId="0" fontId="5" fillId="4" borderId="6" xfId="1" applyFont="1" applyFill="1" applyBorder="1" applyAlignment="1" applyProtection="1">
      <alignment horizontal="left" vertical="center"/>
      <protection locked="0"/>
    </xf>
    <xf numFmtId="0" fontId="5" fillId="4" borderId="1" xfId="1" applyFont="1" applyFill="1" applyBorder="1" applyAlignment="1" applyProtection="1">
      <alignment horizontal="left" vertical="center" wrapText="1"/>
      <protection locked="0"/>
    </xf>
    <xf numFmtId="0" fontId="5" fillId="4" borderId="1" xfId="1" applyFont="1" applyFill="1" applyBorder="1" applyAlignment="1" applyProtection="1">
      <alignment horizontal="left" vertical="center" indent="1"/>
      <protection locked="0"/>
    </xf>
    <xf numFmtId="0" fontId="7" fillId="0" borderId="14" xfId="0" applyFont="1" applyBorder="1" applyAlignment="1" applyProtection="1">
      <alignment wrapText="1"/>
      <protection locked="0"/>
    </xf>
    <xf numFmtId="0" fontId="7" fillId="0" borderId="18" xfId="0" applyFont="1" applyBorder="1" applyAlignment="1" applyProtection="1">
      <alignment wrapText="1"/>
      <protection locked="0"/>
    </xf>
    <xf numFmtId="0" fontId="5" fillId="4" borderId="49" xfId="0" applyFont="1" applyFill="1" applyBorder="1" applyAlignment="1" applyProtection="1">
      <alignment horizontal="center" vertical="center"/>
      <protection locked="0"/>
    </xf>
    <xf numFmtId="0" fontId="5" fillId="4" borderId="50" xfId="0" applyFont="1" applyFill="1" applyBorder="1" applyAlignment="1" applyProtection="1">
      <alignment horizontal="center" vertical="center"/>
      <protection locked="0"/>
    </xf>
    <xf numFmtId="0" fontId="5" fillId="4" borderId="51" xfId="0" applyFont="1" applyFill="1" applyBorder="1" applyAlignment="1" applyProtection="1">
      <alignment horizontal="center" vertical="center"/>
      <protection locked="0"/>
    </xf>
    <xf numFmtId="0" fontId="5" fillId="4" borderId="47" xfId="0" applyFont="1" applyFill="1" applyBorder="1" applyAlignment="1" applyProtection="1">
      <alignment horizontal="center" vertical="center"/>
      <protection locked="0"/>
    </xf>
    <xf numFmtId="0" fontId="5" fillId="4" borderId="4" xfId="0" applyFont="1" applyFill="1" applyBorder="1" applyAlignment="1" applyProtection="1">
      <alignment horizontal="center" vertical="center"/>
      <protection locked="0"/>
    </xf>
    <xf numFmtId="0" fontId="7" fillId="5" borderId="27" xfId="1" applyFont="1" applyFill="1" applyBorder="1" applyAlignment="1" applyProtection="1">
      <alignment horizontal="left" vertical="center" wrapText="1" indent="1"/>
      <protection locked="0"/>
    </xf>
    <xf numFmtId="0" fontId="7" fillId="0" borderId="0" xfId="1" applyFont="1" applyAlignment="1" applyProtection="1">
      <alignment horizontal="center"/>
      <protection locked="0"/>
    </xf>
    <xf numFmtId="165" fontId="7" fillId="0" borderId="0" xfId="8" applyNumberFormat="1" applyFont="1" applyBorder="1" applyAlignment="1" applyProtection="1">
      <alignment horizontal="center"/>
      <protection locked="0"/>
    </xf>
    <xf numFmtId="14" fontId="5" fillId="3" borderId="38" xfId="1" applyNumberFormat="1" applyFont="1" applyFill="1" applyBorder="1" applyAlignment="1">
      <alignment horizontal="right" vertical="center"/>
    </xf>
    <xf numFmtId="14" fontId="5" fillId="3" borderId="48" xfId="1" applyNumberFormat="1" applyFont="1" applyFill="1" applyBorder="1" applyAlignment="1">
      <alignment horizontal="right" vertical="center"/>
    </xf>
    <xf numFmtId="38" fontId="7" fillId="3" borderId="1" xfId="10" applyNumberFormat="1" applyFont="1" applyFill="1" applyBorder="1" applyAlignment="1" applyProtection="1">
      <alignment horizontal="center" vertical="center"/>
    </xf>
    <xf numFmtId="8" fontId="7" fillId="3" borderId="1" xfId="8" applyNumberFormat="1" applyFont="1" applyFill="1" applyBorder="1" applyAlignment="1" applyProtection="1">
      <alignment horizontal="center"/>
    </xf>
    <xf numFmtId="0" fontId="5" fillId="0" borderId="6" xfId="0" applyFont="1" applyBorder="1" applyAlignment="1" applyProtection="1">
      <alignment horizontal="centerContinuous"/>
      <protection locked="0"/>
    </xf>
    <xf numFmtId="0" fontId="5" fillId="0" borderId="44" xfId="0" applyFont="1" applyBorder="1" applyAlignment="1" applyProtection="1">
      <alignment horizontal="centerContinuous"/>
      <protection locked="0"/>
    </xf>
    <xf numFmtId="0" fontId="5" fillId="0" borderId="5" xfId="0" applyFont="1" applyBorder="1" applyAlignment="1" applyProtection="1">
      <alignment horizontal="centerContinuous"/>
      <protection locked="0"/>
    </xf>
    <xf numFmtId="0" fontId="13" fillId="3" borderId="0" xfId="0" applyFont="1" applyFill="1"/>
    <xf numFmtId="49" fontId="7" fillId="0" borderId="0" xfId="1" applyNumberFormat="1" applyFont="1" applyProtection="1">
      <protection locked="0"/>
    </xf>
    <xf numFmtId="0" fontId="5" fillId="4" borderId="11" xfId="1" applyFont="1" applyFill="1" applyBorder="1" applyAlignment="1" applyProtection="1">
      <alignment horizontal="center"/>
      <protection locked="0"/>
    </xf>
    <xf numFmtId="0" fontId="8" fillId="0" borderId="0" xfId="1" applyFont="1" applyAlignment="1" applyProtection="1">
      <alignment horizontal="center" vertical="center"/>
      <protection locked="0"/>
    </xf>
    <xf numFmtId="0" fontId="5" fillId="4" borderId="43" xfId="1" applyFont="1" applyFill="1" applyBorder="1" applyAlignment="1" applyProtection="1">
      <alignment horizontal="center"/>
      <protection locked="0"/>
    </xf>
    <xf numFmtId="0" fontId="5" fillId="4" borderId="20" xfId="1" applyFont="1" applyFill="1" applyBorder="1" applyAlignment="1" applyProtection="1">
      <alignment horizontal="center" vertical="center"/>
      <protection locked="0"/>
    </xf>
    <xf numFmtId="164" fontId="7" fillId="3" borderId="4" xfId="3" applyNumberFormat="1" applyFont="1" applyFill="1" applyBorder="1" applyAlignment="1" applyProtection="1">
      <alignment horizontal="center" vertical="top"/>
    </xf>
    <xf numFmtId="0" fontId="7" fillId="0" borderId="51" xfId="0" applyFont="1" applyBorder="1" applyAlignment="1" applyProtection="1">
      <alignment horizontal="left" vertical="top" wrapText="1"/>
      <protection locked="0"/>
    </xf>
    <xf numFmtId="0" fontId="7" fillId="0" borderId="56" xfId="0" applyFont="1" applyBorder="1" applyAlignment="1" applyProtection="1">
      <alignment horizontal="left" vertical="top" wrapText="1"/>
      <protection locked="0"/>
    </xf>
    <xf numFmtId="0" fontId="5" fillId="0" borderId="51" xfId="0" applyFont="1" applyBorder="1" applyAlignment="1" applyProtection="1">
      <alignment horizontal="left"/>
      <protection locked="0"/>
    </xf>
    <xf numFmtId="0" fontId="7" fillId="0" borderId="47" xfId="0" applyFont="1" applyBorder="1" applyAlignment="1" applyProtection="1">
      <alignment horizontal="left" vertical="top" wrapText="1" indent="6"/>
      <protection locked="0"/>
    </xf>
    <xf numFmtId="164" fontId="5" fillId="3" borderId="47" xfId="3" applyNumberFormat="1" applyFont="1" applyFill="1" applyBorder="1" applyAlignment="1" applyProtection="1">
      <alignment horizontal="center" vertical="top"/>
    </xf>
    <xf numFmtId="164" fontId="5" fillId="3" borderId="54" xfId="2" applyNumberFormat="1" applyFont="1" applyFill="1" applyBorder="1" applyAlignment="1">
      <alignment horizontal="center" vertical="center"/>
    </xf>
    <xf numFmtId="164" fontId="7" fillId="3" borderId="56" xfId="3" applyNumberFormat="1" applyFont="1" applyFill="1" applyBorder="1" applyAlignment="1" applyProtection="1">
      <alignment horizontal="center" vertical="top"/>
    </xf>
    <xf numFmtId="164" fontId="7" fillId="3" borderId="4" xfId="2" applyNumberFormat="1" applyFont="1" applyFill="1" applyBorder="1" applyAlignment="1">
      <alignment horizontal="center" vertical="center"/>
    </xf>
    <xf numFmtId="169" fontId="7" fillId="3" borderId="4" xfId="1" applyNumberFormat="1" applyFont="1" applyFill="1" applyBorder="1" applyAlignment="1">
      <alignment horizontal="center"/>
    </xf>
    <xf numFmtId="49" fontId="7" fillId="3" borderId="4" xfId="1" applyNumberFormat="1" applyFont="1" applyFill="1" applyBorder="1" applyAlignment="1">
      <alignment horizontal="center" vertical="center"/>
    </xf>
    <xf numFmtId="49" fontId="5" fillId="0" borderId="4" xfId="2" applyNumberFormat="1" applyFont="1" applyBorder="1" applyAlignment="1" applyProtection="1">
      <alignment horizontal="center" vertical="center"/>
      <protection locked="0"/>
    </xf>
    <xf numFmtId="164" fontId="16" fillId="0" borderId="4" xfId="2" applyNumberFormat="1" applyFont="1" applyBorder="1" applyAlignment="1" applyProtection="1">
      <alignment horizontal="center" vertical="center"/>
      <protection locked="0"/>
    </xf>
    <xf numFmtId="0" fontId="15" fillId="0" borderId="0" xfId="0" applyFont="1" applyProtection="1">
      <protection locked="0"/>
    </xf>
    <xf numFmtId="164" fontId="7" fillId="3" borderId="13" xfId="6" applyNumberFormat="1" applyFont="1" applyFill="1" applyBorder="1" applyAlignment="1" applyProtection="1">
      <alignment horizontal="center"/>
    </xf>
    <xf numFmtId="164" fontId="7" fillId="3" borderId="57" xfId="6" applyNumberFormat="1" applyFont="1" applyFill="1" applyBorder="1" applyAlignment="1" applyProtection="1">
      <alignment horizontal="center"/>
    </xf>
    <xf numFmtId="164" fontId="7" fillId="3" borderId="58" xfId="6" applyNumberFormat="1" applyFont="1" applyFill="1" applyBorder="1" applyAlignment="1" applyProtection="1">
      <alignment horizontal="center"/>
    </xf>
    <xf numFmtId="0" fontId="5" fillId="4" borderId="6" xfId="1" applyFont="1" applyFill="1" applyBorder="1" applyAlignment="1" applyProtection="1">
      <alignment horizontal="center"/>
      <protection locked="0"/>
    </xf>
    <xf numFmtId="164" fontId="7" fillId="0" borderId="62" xfId="6" applyNumberFormat="1" applyFont="1" applyBorder="1" applyAlignment="1" applyProtection="1">
      <alignment horizontal="center"/>
      <protection locked="0"/>
    </xf>
    <xf numFmtId="164" fontId="7" fillId="0" borderId="63" xfId="6" applyNumberFormat="1" applyFont="1" applyBorder="1" applyAlignment="1" applyProtection="1">
      <alignment horizontal="center"/>
      <protection locked="0"/>
    </xf>
    <xf numFmtId="164" fontId="7" fillId="0" borderId="64" xfId="6" applyNumberFormat="1" applyFont="1" applyBorder="1" applyAlignment="1" applyProtection="1">
      <alignment horizontal="center"/>
      <protection locked="0"/>
    </xf>
    <xf numFmtId="0" fontId="5" fillId="4" borderId="5" xfId="1" applyFont="1" applyFill="1" applyBorder="1" applyAlignment="1" applyProtection="1">
      <alignment horizontal="center"/>
      <protection locked="0"/>
    </xf>
    <xf numFmtId="164" fontId="7" fillId="0" borderId="65" xfId="6" applyNumberFormat="1" applyFont="1" applyBorder="1" applyAlignment="1" applyProtection="1">
      <alignment horizontal="center"/>
      <protection locked="0"/>
    </xf>
    <xf numFmtId="164" fontId="7" fillId="0" borderId="66" xfId="6" applyNumberFormat="1" applyFont="1" applyBorder="1" applyAlignment="1" applyProtection="1">
      <alignment horizontal="center"/>
      <protection locked="0"/>
    </xf>
    <xf numFmtId="164" fontId="7" fillId="0" borderId="67" xfId="6" applyNumberFormat="1" applyFont="1" applyBorder="1" applyAlignment="1" applyProtection="1">
      <alignment horizontal="center"/>
      <protection locked="0"/>
    </xf>
    <xf numFmtId="0" fontId="5" fillId="4" borderId="61" xfId="1" applyFont="1" applyFill="1" applyBorder="1" applyAlignment="1" applyProtection="1">
      <alignment horizontal="center"/>
      <protection locked="0"/>
    </xf>
    <xf numFmtId="164" fontId="7" fillId="0" borderId="68" xfId="6" applyNumberFormat="1" applyFont="1" applyBorder="1" applyAlignment="1" applyProtection="1">
      <alignment horizontal="center"/>
      <protection locked="0"/>
    </xf>
    <xf numFmtId="164" fontId="7" fillId="0" borderId="69" xfId="6" applyNumberFormat="1" applyFont="1" applyBorder="1" applyAlignment="1" applyProtection="1">
      <alignment horizontal="center"/>
      <protection locked="0"/>
    </xf>
    <xf numFmtId="164" fontId="7" fillId="0" borderId="70" xfId="6" applyNumberFormat="1" applyFont="1" applyBorder="1" applyAlignment="1" applyProtection="1">
      <alignment horizontal="center"/>
      <protection locked="0"/>
    </xf>
    <xf numFmtId="0" fontId="7" fillId="0" borderId="74" xfId="1" applyFont="1" applyBorder="1" applyAlignment="1" applyProtection="1">
      <alignment vertical="center"/>
      <protection locked="0"/>
    </xf>
    <xf numFmtId="164" fontId="7" fillId="3" borderId="75" xfId="2" applyNumberFormat="1" applyFont="1" applyFill="1" applyBorder="1" applyAlignment="1">
      <alignment horizontal="center" vertical="center"/>
    </xf>
    <xf numFmtId="164" fontId="7" fillId="3" borderId="76" xfId="2" applyNumberFormat="1" applyFont="1" applyFill="1" applyBorder="1" applyAlignment="1">
      <alignment horizontal="center" vertical="center"/>
    </xf>
    <xf numFmtId="0" fontId="7" fillId="0" borderId="77" xfId="1" applyFont="1" applyBorder="1" applyAlignment="1" applyProtection="1">
      <alignment vertical="center"/>
      <protection locked="0"/>
    </xf>
    <xf numFmtId="0" fontId="5" fillId="4" borderId="80" xfId="1" applyFont="1" applyFill="1" applyBorder="1" applyAlignment="1" applyProtection="1">
      <alignment horizontal="center"/>
      <protection locked="0"/>
    </xf>
    <xf numFmtId="0" fontId="7" fillId="0" borderId="25" xfId="1" applyFont="1" applyBorder="1" applyAlignment="1" applyProtection="1">
      <alignment vertical="center"/>
      <protection locked="0"/>
    </xf>
    <xf numFmtId="0" fontId="7" fillId="0" borderId="53" xfId="1" applyFont="1" applyBorder="1" applyAlignment="1" applyProtection="1">
      <alignment vertical="center"/>
      <protection locked="0"/>
    </xf>
    <xf numFmtId="8" fontId="14" fillId="7" borderId="81" xfId="0" applyNumberFormat="1" applyFont="1" applyFill="1" applyBorder="1" applyAlignment="1" applyProtection="1">
      <alignment horizontal="center" vertical="center" wrapText="1"/>
      <protection locked="0"/>
    </xf>
    <xf numFmtId="0" fontId="5" fillId="4" borderId="10" xfId="1" applyFont="1" applyFill="1" applyBorder="1" applyAlignment="1" applyProtection="1">
      <alignment horizontal="left" vertical="center"/>
      <protection locked="0"/>
    </xf>
    <xf numFmtId="0" fontId="5" fillId="4" borderId="85" xfId="1" applyFont="1" applyFill="1" applyBorder="1" applyAlignment="1" applyProtection="1">
      <alignment horizontal="center" vertical="center" wrapText="1"/>
      <protection locked="0"/>
    </xf>
    <xf numFmtId="0" fontId="5" fillId="4" borderId="11" xfId="1" applyFont="1" applyFill="1" applyBorder="1" applyAlignment="1" applyProtection="1">
      <alignment horizontal="center" vertical="center" wrapText="1"/>
      <protection locked="0"/>
    </xf>
    <xf numFmtId="8" fontId="14" fillId="7" borderId="2" xfId="0" applyNumberFormat="1" applyFont="1" applyFill="1" applyBorder="1" applyAlignment="1" applyProtection="1">
      <alignment horizontal="center" vertical="center" wrapText="1"/>
      <protection locked="0"/>
    </xf>
    <xf numFmtId="8" fontId="14" fillId="7" borderId="58" xfId="0" applyNumberFormat="1" applyFont="1" applyFill="1" applyBorder="1" applyAlignment="1" applyProtection="1">
      <alignment horizontal="center" vertical="center" wrapText="1"/>
      <protection locked="0"/>
    </xf>
    <xf numFmtId="164" fontId="5" fillId="3" borderId="86" xfId="2" applyNumberFormat="1" applyFont="1" applyFill="1" applyBorder="1" applyAlignment="1">
      <alignment horizontal="center" vertical="center"/>
    </xf>
    <xf numFmtId="164" fontId="7" fillId="3" borderId="88" xfId="2" applyNumberFormat="1" applyFont="1" applyFill="1" applyBorder="1" applyAlignment="1">
      <alignment horizontal="center" vertical="center"/>
    </xf>
    <xf numFmtId="38" fontId="14" fillId="7" borderId="60" xfId="0" applyNumberFormat="1" applyFont="1" applyFill="1" applyBorder="1" applyAlignment="1" applyProtection="1">
      <alignment horizontal="center" vertical="center" wrapText="1"/>
      <protection locked="0"/>
    </xf>
    <xf numFmtId="8" fontId="14" fillId="7" borderId="59" xfId="0" applyNumberFormat="1" applyFont="1" applyFill="1" applyBorder="1" applyAlignment="1" applyProtection="1">
      <alignment horizontal="center" vertical="center" wrapText="1"/>
      <protection locked="0"/>
    </xf>
    <xf numFmtId="0" fontId="5" fillId="0" borderId="4" xfId="0" applyFont="1" applyBorder="1" applyAlignment="1" applyProtection="1">
      <alignment horizontal="left" vertical="center"/>
      <protection locked="0"/>
    </xf>
    <xf numFmtId="0" fontId="7" fillId="0" borderId="51" xfId="0" applyFont="1" applyBorder="1" applyAlignment="1" applyProtection="1">
      <alignment horizontal="left" vertical="top"/>
      <protection locked="0"/>
    </xf>
    <xf numFmtId="0" fontId="7" fillId="0" borderId="56" xfId="0" applyFont="1" applyBorder="1" applyAlignment="1" applyProtection="1">
      <alignment horizontal="left" vertical="top"/>
      <protection locked="0"/>
    </xf>
    <xf numFmtId="0" fontId="7" fillId="0" borderId="55" xfId="0" applyFont="1" applyBorder="1" applyAlignment="1" applyProtection="1">
      <alignment horizontal="left" vertical="top"/>
      <protection locked="0"/>
    </xf>
    <xf numFmtId="0" fontId="7" fillId="0" borderId="55" xfId="0" applyFont="1" applyBorder="1" applyAlignment="1" applyProtection="1">
      <alignment horizontal="left" vertical="top" wrapText="1"/>
      <protection locked="0"/>
    </xf>
    <xf numFmtId="164" fontId="7" fillId="3" borderId="55" xfId="3" applyNumberFormat="1" applyFont="1" applyFill="1" applyBorder="1" applyAlignment="1" applyProtection="1">
      <alignment horizontal="center" vertical="top"/>
    </xf>
    <xf numFmtId="164" fontId="7" fillId="3" borderId="73" xfId="3" applyNumberFormat="1" applyFont="1" applyFill="1" applyBorder="1" applyAlignment="1" applyProtection="1">
      <alignment horizontal="center" vertical="top"/>
    </xf>
    <xf numFmtId="164" fontId="5" fillId="3" borderId="94" xfId="3" applyNumberFormat="1" applyFont="1" applyFill="1" applyBorder="1" applyAlignment="1" applyProtection="1">
      <alignment horizontal="center" vertical="top"/>
    </xf>
    <xf numFmtId="0" fontId="7" fillId="0" borderId="95" xfId="1" applyFont="1" applyBorder="1" applyAlignment="1" applyProtection="1">
      <alignment vertical="center"/>
      <protection locked="0"/>
    </xf>
    <xf numFmtId="0" fontId="7" fillId="0" borderId="96" xfId="1" applyFont="1" applyBorder="1" applyAlignment="1" applyProtection="1">
      <alignment vertical="center"/>
      <protection locked="0"/>
    </xf>
    <xf numFmtId="0" fontId="7" fillId="0" borderId="13" xfId="1" applyFont="1" applyBorder="1" applyAlignment="1" applyProtection="1">
      <alignment horizontal="left" vertical="center" indent="1"/>
      <protection locked="0"/>
    </xf>
    <xf numFmtId="14" fontId="5" fillId="3" borderId="52" xfId="1" applyNumberFormat="1" applyFont="1" applyFill="1" applyBorder="1" applyAlignment="1">
      <alignment horizontal="right" vertical="center"/>
    </xf>
    <xf numFmtId="8" fontId="7" fillId="0" borderId="77" xfId="7" applyNumberFormat="1" applyFont="1" applyBorder="1" applyProtection="1">
      <protection locked="0"/>
    </xf>
    <xf numFmtId="8" fontId="7" fillId="0" borderId="78" xfId="7" applyNumberFormat="1" applyFont="1" applyBorder="1" applyProtection="1">
      <protection locked="0"/>
    </xf>
    <xf numFmtId="8" fontId="7" fillId="0" borderId="99" xfId="7" applyNumberFormat="1" applyFont="1" applyBorder="1" applyProtection="1">
      <protection locked="0"/>
    </xf>
    <xf numFmtId="14" fontId="5" fillId="3" borderId="5" xfId="1" applyNumberFormat="1" applyFont="1" applyFill="1" applyBorder="1" applyAlignment="1">
      <alignment horizontal="right" vertical="center"/>
    </xf>
    <xf numFmtId="8" fontId="7" fillId="0" borderId="9" xfId="7" applyNumberFormat="1" applyFont="1" applyBorder="1" applyProtection="1">
      <protection locked="0"/>
    </xf>
    <xf numFmtId="8" fontId="7" fillId="0" borderId="79" xfId="7" applyNumberFormat="1" applyFont="1" applyBorder="1" applyProtection="1">
      <protection locked="0"/>
    </xf>
    <xf numFmtId="8" fontId="7" fillId="0" borderId="101" xfId="7" applyNumberFormat="1" applyFont="1" applyBorder="1" applyProtection="1">
      <protection locked="0"/>
    </xf>
    <xf numFmtId="14" fontId="5" fillId="3" borderId="61" xfId="1" applyNumberFormat="1" applyFont="1" applyFill="1" applyBorder="1" applyAlignment="1">
      <alignment horizontal="right" vertical="center"/>
    </xf>
    <xf numFmtId="8" fontId="7" fillId="0" borderId="103" xfId="7" applyNumberFormat="1" applyFont="1" applyBorder="1" applyProtection="1">
      <protection locked="0"/>
    </xf>
    <xf numFmtId="8" fontId="7" fillId="0" borderId="69" xfId="7" applyNumberFormat="1" applyFont="1" applyBorder="1" applyProtection="1">
      <protection locked="0"/>
    </xf>
    <xf numFmtId="8" fontId="7" fillId="0" borderId="71" xfId="7" applyNumberFormat="1" applyFont="1" applyBorder="1" applyProtection="1">
      <protection locked="0"/>
    </xf>
    <xf numFmtId="8" fontId="7" fillId="0" borderId="77" xfId="7" applyNumberFormat="1" applyFont="1" applyFill="1" applyBorder="1" applyProtection="1">
      <protection locked="0"/>
    </xf>
    <xf numFmtId="8" fontId="7" fillId="0" borderId="78" xfId="7" applyNumberFormat="1" applyFont="1" applyFill="1" applyBorder="1" applyProtection="1">
      <protection locked="0"/>
    </xf>
    <xf numFmtId="8" fontId="7" fillId="0" borderId="99" xfId="7" applyNumberFormat="1" applyFont="1" applyFill="1" applyBorder="1" applyProtection="1">
      <protection locked="0"/>
    </xf>
    <xf numFmtId="14" fontId="5" fillId="3" borderId="104" xfId="1" applyNumberFormat="1" applyFont="1" applyFill="1" applyBorder="1" applyAlignment="1">
      <alignment horizontal="right" vertical="center"/>
    </xf>
    <xf numFmtId="8" fontId="7" fillId="0" borderId="9" xfId="7" applyNumberFormat="1" applyFont="1" applyFill="1" applyBorder="1" applyProtection="1">
      <protection locked="0"/>
    </xf>
    <xf numFmtId="8" fontId="7" fillId="0" borderId="79" xfId="7" applyNumberFormat="1" applyFont="1" applyFill="1" applyBorder="1" applyProtection="1">
      <protection locked="0"/>
    </xf>
    <xf numFmtId="8" fontId="7" fillId="0" borderId="101" xfId="7" applyNumberFormat="1" applyFont="1" applyFill="1" applyBorder="1" applyProtection="1">
      <protection locked="0"/>
    </xf>
    <xf numFmtId="8" fontId="7" fillId="0" borderId="103" xfId="7" applyNumberFormat="1" applyFont="1" applyFill="1" applyBorder="1" applyProtection="1">
      <protection locked="0"/>
    </xf>
    <xf numFmtId="8" fontId="7" fillId="0" borderId="69" xfId="7" applyNumberFormat="1" applyFont="1" applyFill="1" applyBorder="1" applyProtection="1">
      <protection locked="0"/>
    </xf>
    <xf numFmtId="8" fontId="7" fillId="0" borderId="71" xfId="7" applyNumberFormat="1" applyFont="1" applyFill="1" applyBorder="1" applyProtection="1">
      <protection locked="0"/>
    </xf>
    <xf numFmtId="8" fontId="7" fillId="0" borderId="91" xfId="7" applyNumberFormat="1" applyFont="1" applyBorder="1" applyProtection="1">
      <protection locked="0"/>
    </xf>
    <xf numFmtId="8" fontId="7" fillId="0" borderId="70" xfId="7" applyNumberFormat="1" applyFont="1" applyBorder="1" applyProtection="1">
      <protection locked="0"/>
    </xf>
    <xf numFmtId="8" fontId="7" fillId="0" borderId="92" xfId="7" applyNumberFormat="1" applyFont="1" applyBorder="1" applyProtection="1">
      <protection locked="0"/>
    </xf>
    <xf numFmtId="8" fontId="7" fillId="0" borderId="91" xfId="7" applyNumberFormat="1" applyFont="1" applyFill="1" applyBorder="1" applyProtection="1">
      <protection locked="0"/>
    </xf>
    <xf numFmtId="8" fontId="7" fillId="0" borderId="70" xfId="7" applyNumberFormat="1" applyFont="1" applyFill="1" applyBorder="1" applyProtection="1">
      <protection locked="0"/>
    </xf>
    <xf numFmtId="8" fontId="7" fillId="0" borderId="92" xfId="7" applyNumberFormat="1" applyFont="1" applyFill="1" applyBorder="1" applyProtection="1">
      <protection locked="0"/>
    </xf>
    <xf numFmtId="40" fontId="7" fillId="0" borderId="106" xfId="10" applyNumberFormat="1" applyFont="1" applyBorder="1" applyProtection="1">
      <protection locked="0"/>
    </xf>
    <xf numFmtId="40" fontId="7" fillId="0" borderId="107" xfId="10" applyNumberFormat="1" applyFont="1" applyBorder="1" applyProtection="1">
      <protection locked="0"/>
    </xf>
    <xf numFmtId="40" fontId="7" fillId="0" borderId="107" xfId="10" applyNumberFormat="1" applyFont="1" applyFill="1" applyBorder="1" applyProtection="1">
      <protection locked="0"/>
    </xf>
    <xf numFmtId="40" fontId="7" fillId="0" borderId="108" xfId="10" applyNumberFormat="1" applyFont="1" applyFill="1" applyBorder="1" applyProtection="1">
      <protection locked="0"/>
    </xf>
    <xf numFmtId="40" fontId="7" fillId="0" borderId="109" xfId="10" applyNumberFormat="1" applyFont="1" applyBorder="1" applyProtection="1">
      <protection locked="0"/>
    </xf>
    <xf numFmtId="40" fontId="7" fillId="0" borderId="110" xfId="10" applyNumberFormat="1" applyFont="1" applyBorder="1" applyProtection="1">
      <protection locked="0"/>
    </xf>
    <xf numFmtId="40" fontId="7" fillId="0" borderId="110" xfId="10" applyNumberFormat="1" applyFont="1" applyFill="1" applyBorder="1" applyProtection="1">
      <protection locked="0"/>
    </xf>
    <xf numFmtId="40" fontId="7" fillId="0" borderId="111" xfId="10" applyNumberFormat="1" applyFont="1" applyFill="1" applyBorder="1" applyProtection="1">
      <protection locked="0"/>
    </xf>
    <xf numFmtId="40" fontId="7" fillId="0" borderId="103" xfId="10" applyNumberFormat="1" applyFont="1" applyBorder="1" applyProtection="1">
      <protection locked="0"/>
    </xf>
    <xf numFmtId="40" fontId="7" fillId="0" borderId="112" xfId="10" applyNumberFormat="1" applyFont="1" applyBorder="1" applyProtection="1">
      <protection locked="0"/>
    </xf>
    <xf numFmtId="40" fontId="7" fillId="0" borderId="112" xfId="10" applyNumberFormat="1" applyFont="1" applyFill="1" applyBorder="1" applyProtection="1">
      <protection locked="0"/>
    </xf>
    <xf numFmtId="40" fontId="7" fillId="0" borderId="71" xfId="10" applyNumberFormat="1" applyFont="1" applyFill="1" applyBorder="1" applyProtection="1">
      <protection locked="0"/>
    </xf>
    <xf numFmtId="40" fontId="7" fillId="0" borderId="106" xfId="10" applyNumberFormat="1" applyFont="1" applyFill="1" applyBorder="1" applyProtection="1">
      <protection locked="0"/>
    </xf>
    <xf numFmtId="40" fontId="7" fillId="0" borderId="109" xfId="10" applyNumberFormat="1" applyFont="1" applyFill="1" applyBorder="1" applyProtection="1">
      <protection locked="0"/>
    </xf>
    <xf numFmtId="40" fontId="7" fillId="0" borderId="103" xfId="10" applyNumberFormat="1" applyFont="1" applyFill="1" applyBorder="1" applyProtection="1">
      <protection locked="0"/>
    </xf>
    <xf numFmtId="0" fontId="7" fillId="0" borderId="12" xfId="1" applyFont="1" applyBorder="1" applyAlignment="1" applyProtection="1">
      <alignment vertical="center"/>
      <protection locked="0"/>
    </xf>
    <xf numFmtId="0" fontId="7" fillId="0" borderId="14" xfId="7" applyNumberFormat="1" applyFont="1" applyFill="1" applyBorder="1" applyProtection="1">
      <protection locked="0"/>
    </xf>
    <xf numFmtId="0" fontId="7" fillId="0" borderId="114" xfId="7" applyNumberFormat="1" applyFont="1" applyFill="1" applyBorder="1" applyProtection="1">
      <protection locked="0"/>
    </xf>
    <xf numFmtId="0" fontId="7" fillId="0" borderId="63" xfId="1" applyFont="1" applyBorder="1" applyAlignment="1" applyProtection="1">
      <alignment vertical="center"/>
      <protection locked="0"/>
    </xf>
    <xf numFmtId="0" fontId="7" fillId="0" borderId="115" xfId="7" applyNumberFormat="1" applyFont="1" applyFill="1" applyBorder="1" applyProtection="1">
      <protection locked="0"/>
    </xf>
    <xf numFmtId="0" fontId="7" fillId="0" borderId="66" xfId="7" applyNumberFormat="1" applyFont="1" applyFill="1" applyBorder="1" applyProtection="1">
      <protection locked="0"/>
    </xf>
    <xf numFmtId="0" fontId="7" fillId="0" borderId="28" xfId="1" applyFont="1" applyBorder="1" applyAlignment="1" applyProtection="1">
      <alignment vertical="center"/>
      <protection locked="0"/>
    </xf>
    <xf numFmtId="0" fontId="7" fillId="0" borderId="18" xfId="7" applyNumberFormat="1" applyFont="1" applyFill="1" applyBorder="1" applyProtection="1">
      <protection locked="0"/>
    </xf>
    <xf numFmtId="0" fontId="7" fillId="0" borderId="19" xfId="7" applyNumberFormat="1" applyFont="1" applyFill="1" applyBorder="1" applyProtection="1">
      <protection locked="0"/>
    </xf>
    <xf numFmtId="0" fontId="5" fillId="4" borderId="6" xfId="1" applyFont="1" applyFill="1" applyBorder="1" applyAlignment="1" applyProtection="1">
      <alignment horizontal="center" vertical="center" wrapText="1"/>
      <protection locked="0"/>
    </xf>
    <xf numFmtId="0" fontId="7" fillId="0" borderId="14" xfId="7" applyNumberFormat="1" applyFont="1" applyFill="1" applyBorder="1" applyAlignment="1" applyProtection="1">
      <alignment horizontal="right" vertical="center"/>
      <protection locked="0"/>
    </xf>
    <xf numFmtId="0" fontId="5" fillId="4" borderId="116" xfId="1" applyFont="1" applyFill="1" applyBorder="1" applyAlignment="1" applyProtection="1">
      <alignment horizontal="center" vertical="center"/>
      <protection locked="0"/>
    </xf>
    <xf numFmtId="0" fontId="5" fillId="4" borderId="117" xfId="1" applyFont="1" applyFill="1" applyBorder="1" applyAlignment="1" applyProtection="1">
      <alignment horizontal="left" vertical="center" wrapText="1"/>
      <protection locked="0"/>
    </xf>
    <xf numFmtId="0" fontId="7" fillId="0" borderId="118" xfId="1" applyFont="1" applyBorder="1" applyAlignment="1" applyProtection="1">
      <alignment vertical="center"/>
      <protection locked="0"/>
    </xf>
    <xf numFmtId="0" fontId="7" fillId="0" borderId="119" xfId="1" applyFont="1" applyBorder="1" applyAlignment="1" applyProtection="1">
      <alignment vertical="center"/>
      <protection locked="0"/>
    </xf>
    <xf numFmtId="0" fontId="7" fillId="0" borderId="120" xfId="1" applyFont="1" applyBorder="1" applyAlignment="1" applyProtection="1">
      <alignment vertical="center"/>
      <protection locked="0"/>
    </xf>
    <xf numFmtId="0" fontId="7" fillId="0" borderId="121" xfId="1" applyFont="1" applyBorder="1" applyAlignment="1" applyProtection="1">
      <alignment vertical="center"/>
      <protection locked="0"/>
    </xf>
    <xf numFmtId="0" fontId="7" fillId="0" borderId="122" xfId="1" applyFont="1" applyBorder="1" applyAlignment="1" applyProtection="1">
      <alignment vertical="center"/>
      <protection locked="0"/>
    </xf>
    <xf numFmtId="0" fontId="7" fillId="0" borderId="123" xfId="1" applyFont="1" applyBorder="1" applyAlignment="1" applyProtection="1">
      <alignment vertical="center"/>
      <protection locked="0"/>
    </xf>
    <xf numFmtId="8" fontId="7" fillId="0" borderId="77" xfId="1" applyNumberFormat="1" applyFont="1" applyBorder="1" applyProtection="1">
      <protection locked="0"/>
    </xf>
    <xf numFmtId="8" fontId="7" fillId="0" borderId="78" xfId="1" applyNumberFormat="1" applyFont="1" applyBorder="1" applyProtection="1">
      <protection locked="0"/>
    </xf>
    <xf numFmtId="8" fontId="7" fillId="0" borderId="99" xfId="1" applyNumberFormat="1" applyFont="1" applyBorder="1" applyProtection="1">
      <protection locked="0"/>
    </xf>
    <xf numFmtId="8" fontId="7" fillId="0" borderId="100" xfId="1" applyNumberFormat="1" applyFont="1" applyBorder="1" applyProtection="1">
      <protection locked="0"/>
    </xf>
    <xf numFmtId="0" fontId="5" fillId="3" borderId="104" xfId="1" applyFont="1" applyFill="1" applyBorder="1" applyAlignment="1">
      <alignment horizontal="right" vertical="center"/>
    </xf>
    <xf numFmtId="8" fontId="7" fillId="0" borderId="9" xfId="1" applyNumberFormat="1" applyFont="1" applyBorder="1" applyProtection="1">
      <protection locked="0"/>
    </xf>
    <xf numFmtId="8" fontId="7" fillId="0" borderId="79" xfId="1" applyNumberFormat="1" applyFont="1" applyBorder="1" applyProtection="1">
      <protection locked="0"/>
    </xf>
    <xf numFmtId="8" fontId="7" fillId="0" borderId="101" xfId="1" applyNumberFormat="1" applyFont="1" applyBorder="1" applyProtection="1">
      <protection locked="0"/>
    </xf>
    <xf numFmtId="8" fontId="7" fillId="0" borderId="102" xfId="1" applyNumberFormat="1" applyFont="1" applyBorder="1" applyProtection="1">
      <protection locked="0"/>
    </xf>
    <xf numFmtId="0" fontId="5" fillId="3" borderId="61" xfId="1" applyFont="1" applyFill="1" applyBorder="1" applyAlignment="1">
      <alignment horizontal="right" vertical="center"/>
    </xf>
    <xf numFmtId="8" fontId="7" fillId="0" borderId="103" xfId="1" applyNumberFormat="1" applyFont="1" applyBorder="1" applyProtection="1">
      <protection locked="0"/>
    </xf>
    <xf numFmtId="8" fontId="7" fillId="0" borderId="69" xfId="1" applyNumberFormat="1" applyFont="1" applyBorder="1" applyProtection="1">
      <protection locked="0"/>
    </xf>
    <xf numFmtId="8" fontId="7" fillId="0" borderId="71" xfId="1" applyNumberFormat="1" applyFont="1" applyBorder="1" applyProtection="1">
      <protection locked="0"/>
    </xf>
    <xf numFmtId="8" fontId="7" fillId="0" borderId="98" xfId="1" applyNumberFormat="1" applyFont="1" applyBorder="1" applyProtection="1">
      <protection locked="0"/>
    </xf>
    <xf numFmtId="8" fontId="7" fillId="2" borderId="77" xfId="7" applyNumberFormat="1" applyFont="1" applyFill="1" applyBorder="1" applyProtection="1">
      <protection locked="0"/>
    </xf>
    <xf numFmtId="8" fontId="7" fillId="2" borderId="78" xfId="7" applyNumberFormat="1" applyFont="1" applyFill="1" applyBorder="1" applyProtection="1">
      <protection locked="0"/>
    </xf>
    <xf numFmtId="8" fontId="7" fillId="2" borderId="99" xfId="7" applyNumberFormat="1" applyFont="1" applyFill="1" applyBorder="1" applyProtection="1">
      <protection locked="0"/>
    </xf>
    <xf numFmtId="8" fontId="7" fillId="2" borderId="100" xfId="7" applyNumberFormat="1" applyFont="1" applyFill="1" applyBorder="1" applyProtection="1">
      <protection locked="0"/>
    </xf>
    <xf numFmtId="8" fontId="7" fillId="2" borderId="9" xfId="7" applyNumberFormat="1" applyFont="1" applyFill="1" applyBorder="1" applyProtection="1">
      <protection locked="0"/>
    </xf>
    <xf numFmtId="8" fontId="7" fillId="2" borderId="79" xfId="7" applyNumberFormat="1" applyFont="1" applyFill="1" applyBorder="1" applyProtection="1">
      <protection locked="0"/>
    </xf>
    <xf numFmtId="8" fontId="7" fillId="2" borderId="101" xfId="7" applyNumberFormat="1" applyFont="1" applyFill="1" applyBorder="1" applyProtection="1">
      <protection locked="0"/>
    </xf>
    <xf numFmtId="8" fontId="7" fillId="2" borderId="102" xfId="7" applyNumberFormat="1" applyFont="1" applyFill="1" applyBorder="1" applyProtection="1">
      <protection locked="0"/>
    </xf>
    <xf numFmtId="8" fontId="7" fillId="2" borderId="103" xfId="7" applyNumberFormat="1" applyFont="1" applyFill="1" applyBorder="1" applyProtection="1">
      <protection locked="0"/>
    </xf>
    <xf numFmtId="8" fontId="7" fillId="2" borderId="69" xfId="7" applyNumberFormat="1" applyFont="1" applyFill="1" applyBorder="1" applyProtection="1">
      <protection locked="0"/>
    </xf>
    <xf numFmtId="8" fontId="7" fillId="2" borderId="71" xfId="7" applyNumberFormat="1" applyFont="1" applyFill="1" applyBorder="1" applyProtection="1">
      <protection locked="0"/>
    </xf>
    <xf numFmtId="8" fontId="7" fillId="2" borderId="98" xfId="7" applyNumberFormat="1" applyFont="1" applyFill="1" applyBorder="1" applyProtection="1">
      <protection locked="0"/>
    </xf>
    <xf numFmtId="0" fontId="7" fillId="0" borderId="124" xfId="1" applyFont="1" applyBorder="1" applyAlignment="1" applyProtection="1">
      <alignment horizontal="left" vertical="center" wrapText="1" indent="1"/>
      <protection locked="0"/>
    </xf>
    <xf numFmtId="40" fontId="7" fillId="0" borderId="77" xfId="10" applyNumberFormat="1" applyFont="1" applyBorder="1" applyProtection="1">
      <protection locked="0"/>
    </xf>
    <xf numFmtId="40" fontId="7" fillId="0" borderId="78" xfId="10" applyNumberFormat="1" applyFont="1" applyBorder="1" applyProtection="1">
      <protection locked="0"/>
    </xf>
    <xf numFmtId="40" fontId="7" fillId="0" borderId="125" xfId="10" applyNumberFormat="1" applyFont="1" applyFill="1" applyBorder="1" applyProtection="1">
      <protection locked="0"/>
    </xf>
    <xf numFmtId="40" fontId="7" fillId="0" borderId="9" xfId="10" applyNumberFormat="1" applyFont="1" applyBorder="1" applyProtection="1">
      <protection locked="0"/>
    </xf>
    <xf numFmtId="40" fontId="7" fillId="0" borderId="79" xfId="10" applyNumberFormat="1" applyFont="1" applyBorder="1" applyProtection="1">
      <protection locked="0"/>
    </xf>
    <xf numFmtId="40" fontId="7" fillId="0" borderId="126" xfId="10" applyNumberFormat="1" applyFont="1" applyFill="1" applyBorder="1" applyProtection="1">
      <protection locked="0"/>
    </xf>
    <xf numFmtId="40" fontId="7" fillId="0" borderId="69" xfId="10" applyNumberFormat="1" applyFont="1" applyBorder="1" applyProtection="1">
      <protection locked="0"/>
    </xf>
    <xf numFmtId="40" fontId="7" fillId="0" borderId="127" xfId="10" applyNumberFormat="1" applyFont="1" applyFill="1" applyBorder="1" applyProtection="1">
      <protection locked="0"/>
    </xf>
    <xf numFmtId="40" fontId="7" fillId="2" borderId="77" xfId="7" applyNumberFormat="1" applyFont="1" applyFill="1" applyBorder="1" applyProtection="1">
      <protection locked="0"/>
    </xf>
    <xf numFmtId="40" fontId="7" fillId="2" borderId="78" xfId="7" applyNumberFormat="1" applyFont="1" applyFill="1" applyBorder="1" applyProtection="1">
      <protection locked="0"/>
    </xf>
    <xf numFmtId="40" fontId="7" fillId="2" borderId="125" xfId="7" applyNumberFormat="1" applyFont="1" applyFill="1" applyBorder="1" applyProtection="1">
      <protection locked="0"/>
    </xf>
    <xf numFmtId="40" fontId="7" fillId="2" borderId="9" xfId="7" applyNumberFormat="1" applyFont="1" applyFill="1" applyBorder="1" applyProtection="1">
      <protection locked="0"/>
    </xf>
    <xf numFmtId="40" fontId="7" fillId="2" borderId="79" xfId="7" applyNumberFormat="1" applyFont="1" applyFill="1" applyBorder="1" applyProtection="1">
      <protection locked="0"/>
    </xf>
    <xf numFmtId="40" fontId="7" fillId="2" borderId="126" xfId="7" applyNumberFormat="1" applyFont="1" applyFill="1" applyBorder="1" applyProtection="1">
      <protection locked="0"/>
    </xf>
    <xf numFmtId="40" fontId="7" fillId="2" borderId="103" xfId="7" applyNumberFormat="1" applyFont="1" applyFill="1" applyBorder="1" applyProtection="1">
      <protection locked="0"/>
    </xf>
    <xf numFmtId="40" fontId="7" fillId="2" borderId="69" xfId="7" applyNumberFormat="1" applyFont="1" applyFill="1" applyBorder="1" applyProtection="1">
      <protection locked="0"/>
    </xf>
    <xf numFmtId="40" fontId="7" fillId="2" borderId="127" xfId="7" applyNumberFormat="1" applyFont="1" applyFill="1" applyBorder="1" applyProtection="1">
      <protection locked="0"/>
    </xf>
    <xf numFmtId="40" fontId="7" fillId="0" borderId="50" xfId="10" applyNumberFormat="1" applyFont="1" applyFill="1" applyBorder="1" applyProtection="1">
      <protection locked="0"/>
    </xf>
    <xf numFmtId="40" fontId="7" fillId="0" borderId="128" xfId="10" applyNumberFormat="1" applyFont="1" applyFill="1" applyBorder="1" applyProtection="1">
      <protection locked="0"/>
    </xf>
    <xf numFmtId="40" fontId="7" fillId="0" borderId="46" xfId="10" applyNumberFormat="1" applyFont="1" applyFill="1" applyBorder="1" applyProtection="1">
      <protection locked="0"/>
    </xf>
    <xf numFmtId="40" fontId="7" fillId="2" borderId="50" xfId="7" applyNumberFormat="1" applyFont="1" applyFill="1" applyBorder="1" applyProtection="1">
      <protection locked="0"/>
    </xf>
    <xf numFmtId="40" fontId="7" fillId="2" borderId="128" xfId="7" applyNumberFormat="1" applyFont="1" applyFill="1" applyBorder="1" applyProtection="1">
      <protection locked="0"/>
    </xf>
    <xf numFmtId="40" fontId="7" fillId="2" borderId="46" xfId="7" applyNumberFormat="1" applyFont="1" applyFill="1" applyBorder="1" applyProtection="1">
      <protection locked="0"/>
    </xf>
    <xf numFmtId="8" fontId="7" fillId="3" borderId="77" xfId="1" applyNumberFormat="1" applyFont="1" applyFill="1" applyBorder="1"/>
    <xf numFmtId="8" fontId="7" fillId="3" borderId="78" xfId="1" applyNumberFormat="1" applyFont="1" applyFill="1" applyBorder="1"/>
    <xf numFmtId="8" fontId="7" fillId="3" borderId="95" xfId="1" applyNumberFormat="1" applyFont="1" applyFill="1" applyBorder="1"/>
    <xf numFmtId="8" fontId="7" fillId="3" borderId="9" xfId="1" applyNumberFormat="1" applyFont="1" applyFill="1" applyBorder="1"/>
    <xf numFmtId="8" fontId="7" fillId="3" borderId="79" xfId="1" applyNumberFormat="1" applyFont="1" applyFill="1" applyBorder="1"/>
    <xf numFmtId="8" fontId="7" fillId="3" borderId="131" xfId="1" applyNumberFormat="1" applyFont="1" applyFill="1" applyBorder="1"/>
    <xf numFmtId="8" fontId="7" fillId="3" borderId="103" xfId="1" applyNumberFormat="1" applyFont="1" applyFill="1" applyBorder="1"/>
    <xf numFmtId="8" fontId="7" fillId="3" borderId="69" xfId="1" applyNumberFormat="1" applyFont="1" applyFill="1" applyBorder="1"/>
    <xf numFmtId="8" fontId="7" fillId="3" borderId="72" xfId="1" applyNumberFormat="1" applyFont="1" applyFill="1" applyBorder="1"/>
    <xf numFmtId="8" fontId="7" fillId="3" borderId="77" xfId="7" applyNumberFormat="1" applyFont="1" applyFill="1" applyBorder="1" applyProtection="1"/>
    <xf numFmtId="8" fontId="7" fillId="3" borderId="78" xfId="7" applyNumberFormat="1" applyFont="1" applyFill="1" applyBorder="1" applyProtection="1"/>
    <xf numFmtId="8" fontId="7" fillId="3" borderId="95" xfId="7" applyNumberFormat="1" applyFont="1" applyFill="1" applyBorder="1" applyProtection="1"/>
    <xf numFmtId="8" fontId="7" fillId="3" borderId="9" xfId="7" applyNumberFormat="1" applyFont="1" applyFill="1" applyBorder="1" applyProtection="1"/>
    <xf numFmtId="8" fontId="7" fillId="3" borderId="79" xfId="7" applyNumberFormat="1" applyFont="1" applyFill="1" applyBorder="1" applyProtection="1"/>
    <xf numFmtId="8" fontId="7" fillId="3" borderId="131" xfId="7" applyNumberFormat="1" applyFont="1" applyFill="1" applyBorder="1" applyProtection="1"/>
    <xf numFmtId="8" fontId="7" fillId="3" borderId="103" xfId="7" applyNumberFormat="1" applyFont="1" applyFill="1" applyBorder="1" applyProtection="1"/>
    <xf numFmtId="8" fontId="7" fillId="3" borderId="69" xfId="7" applyNumberFormat="1" applyFont="1" applyFill="1" applyBorder="1" applyProtection="1"/>
    <xf numFmtId="8" fontId="7" fillId="3" borderId="72" xfId="7" applyNumberFormat="1" applyFont="1" applyFill="1" applyBorder="1" applyProtection="1"/>
    <xf numFmtId="0" fontId="5" fillId="3" borderId="6" xfId="1" applyFont="1" applyFill="1" applyBorder="1" applyAlignment="1">
      <alignment horizontal="center" vertical="center" wrapText="1"/>
    </xf>
    <xf numFmtId="9" fontId="7" fillId="3" borderId="12" xfId="3" applyFont="1" applyFill="1" applyBorder="1" applyAlignment="1" applyProtection="1">
      <alignment horizontal="center" vertical="center"/>
    </xf>
    <xf numFmtId="9" fontId="7" fillId="3" borderId="63" xfId="3" applyFont="1" applyFill="1" applyBorder="1" applyAlignment="1" applyProtection="1">
      <alignment horizontal="center" vertical="center"/>
    </xf>
    <xf numFmtId="9" fontId="7" fillId="3" borderId="64" xfId="3" applyFont="1" applyFill="1" applyBorder="1" applyAlignment="1" applyProtection="1">
      <alignment horizontal="center" vertical="center"/>
    </xf>
    <xf numFmtId="9" fontId="7" fillId="3" borderId="28" xfId="3" applyFont="1" applyFill="1" applyBorder="1" applyAlignment="1" applyProtection="1">
      <alignment horizontal="center" vertical="center"/>
    </xf>
    <xf numFmtId="0" fontId="5" fillId="3" borderId="5" xfId="1" applyFont="1" applyFill="1" applyBorder="1" applyAlignment="1">
      <alignment horizontal="center" vertical="center" wrapText="1"/>
    </xf>
    <xf numFmtId="9" fontId="7" fillId="3" borderId="114" xfId="3" applyFont="1" applyFill="1" applyBorder="1" applyAlignment="1" applyProtection="1">
      <alignment horizontal="center" vertical="center"/>
    </xf>
    <xf numFmtId="9" fontId="7" fillId="3" borderId="66" xfId="3" applyFont="1" applyFill="1" applyBorder="1" applyAlignment="1" applyProtection="1">
      <alignment horizontal="center" vertical="center"/>
    </xf>
    <xf numFmtId="9" fontId="7" fillId="3" borderId="67" xfId="3" applyFont="1" applyFill="1" applyBorder="1" applyAlignment="1" applyProtection="1">
      <alignment horizontal="center" vertical="center"/>
    </xf>
    <xf numFmtId="9" fontId="7" fillId="3" borderId="19" xfId="3" applyFont="1" applyFill="1" applyBorder="1" applyAlignment="1" applyProtection="1">
      <alignment horizontal="center" vertical="center"/>
    </xf>
    <xf numFmtId="0" fontId="5" fillId="3" borderId="61" xfId="1" applyFont="1" applyFill="1" applyBorder="1" applyAlignment="1">
      <alignment horizontal="center" vertical="center" wrapText="1"/>
    </xf>
    <xf numFmtId="9" fontId="7" fillId="3" borderId="103" xfId="3" applyFont="1" applyFill="1" applyBorder="1" applyAlignment="1" applyProtection="1">
      <alignment horizontal="center" vertical="center"/>
    </xf>
    <xf numFmtId="9" fontId="7" fillId="3" borderId="69" xfId="3" applyFont="1" applyFill="1" applyBorder="1" applyAlignment="1" applyProtection="1">
      <alignment horizontal="center" vertical="center"/>
    </xf>
    <xf numFmtId="9" fontId="7" fillId="3" borderId="70" xfId="3" applyFont="1" applyFill="1" applyBorder="1" applyAlignment="1" applyProtection="1">
      <alignment horizontal="center" vertical="center"/>
    </xf>
    <xf numFmtId="9" fontId="7" fillId="3" borderId="72" xfId="3" applyFont="1" applyFill="1" applyBorder="1" applyAlignment="1" applyProtection="1">
      <alignment horizontal="center" vertical="center"/>
    </xf>
    <xf numFmtId="0" fontId="5" fillId="4" borderId="134" xfId="1" applyFont="1" applyFill="1" applyBorder="1" applyAlignment="1" applyProtection="1">
      <alignment horizontal="center" vertical="center"/>
      <protection locked="0"/>
    </xf>
    <xf numFmtId="8" fontId="7" fillId="0" borderId="50" xfId="7" applyNumberFormat="1" applyFont="1" applyBorder="1" applyProtection="1">
      <protection locked="0"/>
    </xf>
    <xf numFmtId="8" fontId="7" fillId="0" borderId="128" xfId="7" applyNumberFormat="1" applyFont="1" applyBorder="1" applyProtection="1">
      <protection locked="0"/>
    </xf>
    <xf numFmtId="8" fontId="7" fillId="0" borderId="46" xfId="7" applyNumberFormat="1" applyFont="1" applyBorder="1" applyProtection="1">
      <protection locked="0"/>
    </xf>
    <xf numFmtId="8" fontId="7" fillId="0" borderId="50" xfId="7" applyNumberFormat="1" applyFont="1" applyFill="1" applyBorder="1" applyProtection="1">
      <protection locked="0"/>
    </xf>
    <xf numFmtId="8" fontId="7" fillId="0" borderId="128" xfId="7" applyNumberFormat="1" applyFont="1" applyFill="1" applyBorder="1" applyProtection="1">
      <protection locked="0"/>
    </xf>
    <xf numFmtId="8" fontId="7" fillId="0" borderId="46" xfId="7" applyNumberFormat="1" applyFont="1" applyFill="1" applyBorder="1" applyProtection="1">
      <protection locked="0"/>
    </xf>
    <xf numFmtId="0" fontId="7" fillId="0" borderId="28" xfId="1" applyFont="1" applyBorder="1" applyAlignment="1" applyProtection="1">
      <alignment horizontal="left" vertical="center" wrapText="1" indent="1"/>
      <protection locked="0"/>
    </xf>
    <xf numFmtId="164" fontId="7" fillId="3" borderId="62" xfId="6" applyNumberFormat="1" applyFont="1" applyFill="1" applyBorder="1" applyAlignment="1" applyProtection="1">
      <alignment horizontal="center"/>
    </xf>
    <xf numFmtId="164" fontId="7" fillId="3" borderId="63" xfId="6" applyNumberFormat="1" applyFont="1" applyFill="1" applyBorder="1" applyAlignment="1" applyProtection="1">
      <alignment horizontal="center"/>
    </xf>
    <xf numFmtId="164" fontId="7" fillId="3" borderId="28" xfId="6" applyNumberFormat="1" applyFont="1" applyFill="1" applyBorder="1" applyAlignment="1" applyProtection="1">
      <alignment horizontal="center"/>
    </xf>
    <xf numFmtId="8" fontId="7" fillId="0" borderId="6" xfId="8" applyNumberFormat="1" applyFont="1" applyBorder="1" applyAlignment="1" applyProtection="1">
      <alignment horizontal="center"/>
      <protection locked="0"/>
    </xf>
    <xf numFmtId="0" fontId="5" fillId="4" borderId="5" xfId="1" applyFont="1" applyFill="1" applyBorder="1" applyAlignment="1" applyProtection="1">
      <alignment horizontal="center" vertical="center" wrapText="1"/>
      <protection locked="0"/>
    </xf>
    <xf numFmtId="164" fontId="7" fillId="3" borderId="65" xfId="6" applyNumberFormat="1" applyFont="1" applyFill="1" applyBorder="1" applyAlignment="1" applyProtection="1">
      <alignment horizontal="center"/>
    </xf>
    <xf numFmtId="164" fontId="7" fillId="3" borderId="66" xfId="6" applyNumberFormat="1" applyFont="1" applyFill="1" applyBorder="1" applyAlignment="1" applyProtection="1">
      <alignment horizontal="center"/>
    </xf>
    <xf numFmtId="164" fontId="7" fillId="3" borderId="19" xfId="6" applyNumberFormat="1" applyFont="1" applyFill="1" applyBorder="1" applyAlignment="1" applyProtection="1">
      <alignment horizontal="center"/>
    </xf>
    <xf numFmtId="8" fontId="7" fillId="0" borderId="5" xfId="8" applyNumberFormat="1" applyFont="1" applyBorder="1" applyAlignment="1" applyProtection="1">
      <alignment horizontal="center"/>
      <protection locked="0"/>
    </xf>
    <xf numFmtId="0" fontId="5" fillId="4" borderId="61" xfId="1" applyFont="1" applyFill="1" applyBorder="1" applyAlignment="1" applyProtection="1">
      <alignment horizontal="center" vertical="center" wrapText="1"/>
      <protection locked="0"/>
    </xf>
    <xf numFmtId="164" fontId="7" fillId="3" borderId="68" xfId="6" applyNumberFormat="1" applyFont="1" applyFill="1" applyBorder="1" applyAlignment="1" applyProtection="1">
      <alignment horizontal="center"/>
    </xf>
    <xf numFmtId="164" fontId="7" fillId="3" borderId="69" xfId="6" applyNumberFormat="1" applyFont="1" applyFill="1" applyBorder="1" applyAlignment="1" applyProtection="1">
      <alignment horizontal="center"/>
    </xf>
    <xf numFmtId="164" fontId="7" fillId="3" borderId="72" xfId="6" applyNumberFormat="1" applyFont="1" applyFill="1" applyBorder="1" applyAlignment="1" applyProtection="1">
      <alignment horizontal="center"/>
    </xf>
    <xf numFmtId="8" fontId="7" fillId="0" borderId="61" xfId="8" applyNumberFormat="1" applyFont="1" applyBorder="1" applyAlignment="1" applyProtection="1">
      <alignment horizontal="center"/>
      <protection locked="0"/>
    </xf>
    <xf numFmtId="0" fontId="5" fillId="4" borderId="6" xfId="1" applyFont="1" applyFill="1" applyBorder="1" applyAlignment="1" applyProtection="1">
      <alignment horizontal="right" vertical="center" wrapText="1"/>
      <protection locked="0"/>
    </xf>
    <xf numFmtId="8" fontId="7" fillId="0" borderId="12" xfId="8" applyNumberFormat="1" applyFont="1" applyFill="1" applyBorder="1" applyAlignment="1" applyProtection="1">
      <alignment vertical="center"/>
      <protection locked="0"/>
    </xf>
    <xf numFmtId="8" fontId="7" fillId="0" borderId="63" xfId="8" applyNumberFormat="1" applyFont="1" applyFill="1" applyBorder="1" applyAlignment="1" applyProtection="1">
      <alignment vertical="center"/>
      <protection locked="0"/>
    </xf>
    <xf numFmtId="8" fontId="7" fillId="0" borderId="28" xfId="8" applyNumberFormat="1" applyFont="1" applyFill="1" applyBorder="1" applyAlignment="1" applyProtection="1">
      <alignment vertical="center"/>
      <protection locked="0"/>
    </xf>
    <xf numFmtId="0" fontId="5" fillId="4" borderId="44" xfId="1" applyFont="1" applyFill="1" applyBorder="1" applyAlignment="1" applyProtection="1">
      <alignment horizontal="right" vertical="center"/>
      <protection locked="0"/>
    </xf>
    <xf numFmtId="8" fontId="7" fillId="0" borderId="114" xfId="8" applyNumberFormat="1" applyFont="1" applyFill="1" applyBorder="1" applyProtection="1">
      <protection locked="0"/>
    </xf>
    <xf numFmtId="8" fontId="7" fillId="0" borderId="66" xfId="8" applyNumberFormat="1" applyFont="1" applyFill="1" applyBorder="1" applyProtection="1">
      <protection locked="0"/>
    </xf>
    <xf numFmtId="8" fontId="7" fillId="0" borderId="19" xfId="8" applyNumberFormat="1" applyFont="1" applyFill="1" applyBorder="1" applyProtection="1">
      <protection locked="0"/>
    </xf>
    <xf numFmtId="0" fontId="5" fillId="4" borderId="61" xfId="1" applyFont="1" applyFill="1" applyBorder="1" applyAlignment="1" applyProtection="1">
      <alignment horizontal="right" vertical="center" wrapText="1"/>
      <protection locked="0"/>
    </xf>
    <xf numFmtId="0" fontId="5" fillId="4" borderId="61" xfId="1" applyFont="1" applyFill="1" applyBorder="1" applyAlignment="1" applyProtection="1">
      <alignment horizontal="right" vertical="center"/>
      <protection locked="0"/>
    </xf>
    <xf numFmtId="8" fontId="7" fillId="0" borderId="103" xfId="8" applyNumberFormat="1" applyFont="1" applyFill="1" applyBorder="1" applyAlignment="1" applyProtection="1">
      <alignment vertical="center"/>
      <protection locked="0"/>
    </xf>
    <xf numFmtId="8" fontId="7" fillId="0" borderId="103" xfId="8" applyNumberFormat="1" applyFont="1" applyBorder="1" applyAlignment="1" applyProtection="1">
      <alignment vertical="center"/>
      <protection locked="0"/>
    </xf>
    <xf numFmtId="8" fontId="7" fillId="0" borderId="103" xfId="8" applyNumberFormat="1" applyFont="1" applyFill="1" applyBorder="1" applyProtection="1">
      <protection locked="0"/>
    </xf>
    <xf numFmtId="8" fontId="7" fillId="0" borderId="69" xfId="8" applyNumberFormat="1" applyFont="1" applyFill="1" applyBorder="1" applyAlignment="1" applyProtection="1">
      <alignment vertical="center"/>
      <protection locked="0"/>
    </xf>
    <xf numFmtId="8" fontId="7" fillId="0" borderId="69" xfId="8" applyNumberFormat="1" applyFont="1" applyBorder="1" applyAlignment="1" applyProtection="1">
      <alignment vertical="center"/>
      <protection locked="0"/>
    </xf>
    <xf numFmtId="8" fontId="7" fillId="0" borderId="69" xfId="8" applyNumberFormat="1" applyFont="1" applyFill="1" applyBorder="1" applyProtection="1">
      <protection locked="0"/>
    </xf>
    <xf numFmtId="8" fontId="7" fillId="0" borderId="69" xfId="8" applyNumberFormat="1" applyFont="1" applyBorder="1" applyProtection="1">
      <protection locked="0"/>
    </xf>
    <xf numFmtId="8" fontId="7" fillId="0" borderId="72" xfId="8" applyNumberFormat="1" applyFont="1" applyFill="1" applyBorder="1" applyAlignment="1" applyProtection="1">
      <alignment vertical="center"/>
      <protection locked="0"/>
    </xf>
    <xf numFmtId="8" fontId="7" fillId="0" borderId="72" xfId="8" applyNumberFormat="1" applyFont="1" applyBorder="1" applyAlignment="1" applyProtection="1">
      <alignment vertical="center"/>
      <protection locked="0"/>
    </xf>
    <xf numFmtId="8" fontId="7" fillId="0" borderId="72" xfId="8" applyNumberFormat="1" applyFont="1" applyBorder="1" applyProtection="1">
      <protection locked="0"/>
    </xf>
    <xf numFmtId="8" fontId="7" fillId="0" borderId="61" xfId="8" applyNumberFormat="1" applyFont="1" applyBorder="1" applyProtection="1">
      <protection locked="0"/>
    </xf>
    <xf numFmtId="8" fontId="7" fillId="0" borderId="6" xfId="8" applyNumberFormat="1" applyFont="1" applyBorder="1" applyProtection="1">
      <protection locked="0"/>
    </xf>
    <xf numFmtId="0" fontId="5" fillId="4" borderId="5" xfId="1" applyFont="1" applyFill="1" applyBorder="1" applyAlignment="1" applyProtection="1">
      <alignment horizontal="right" vertical="center"/>
      <protection locked="0"/>
    </xf>
    <xf numFmtId="8" fontId="7" fillId="0" borderId="5" xfId="8" applyNumberFormat="1" applyFont="1" applyBorder="1" applyProtection="1">
      <protection locked="0"/>
    </xf>
    <xf numFmtId="0" fontId="7" fillId="6" borderId="58" xfId="1" applyFont="1" applyFill="1" applyBorder="1" applyProtection="1">
      <protection locked="0"/>
    </xf>
    <xf numFmtId="164" fontId="7" fillId="6" borderId="57" xfId="1" applyNumberFormat="1" applyFont="1" applyFill="1" applyBorder="1" applyProtection="1">
      <protection locked="0"/>
    </xf>
    <xf numFmtId="164" fontId="7" fillId="6" borderId="13" xfId="1" applyNumberFormat="1" applyFont="1" applyFill="1" applyBorder="1" applyProtection="1">
      <protection locked="0"/>
    </xf>
    <xf numFmtId="8" fontId="7" fillId="0" borderId="12" xfId="8" applyNumberFormat="1" applyFont="1" applyBorder="1" applyAlignment="1" applyProtection="1">
      <alignment vertical="center"/>
      <protection locked="0"/>
    </xf>
    <xf numFmtId="8" fontId="7" fillId="0" borderId="103" xfId="8" applyNumberFormat="1" applyFont="1" applyBorder="1" applyProtection="1">
      <protection locked="0"/>
    </xf>
    <xf numFmtId="8" fontId="7" fillId="0" borderId="114" xfId="8" applyNumberFormat="1" applyFont="1" applyBorder="1" applyProtection="1">
      <protection locked="0"/>
    </xf>
    <xf numFmtId="8" fontId="7" fillId="0" borderId="28" xfId="8" applyNumberFormat="1" applyFont="1" applyBorder="1" applyProtection="1">
      <protection locked="0"/>
    </xf>
    <xf numFmtId="8" fontId="7" fillId="0" borderId="19" xfId="8" applyNumberFormat="1" applyFont="1" applyBorder="1" applyProtection="1">
      <protection locked="0"/>
    </xf>
    <xf numFmtId="8" fontId="7" fillId="0" borderId="63" xfId="8" applyNumberFormat="1" applyFont="1" applyBorder="1" applyAlignment="1" applyProtection="1">
      <alignment vertical="center"/>
      <protection locked="0"/>
    </xf>
    <xf numFmtId="8" fontId="7" fillId="0" borderId="66" xfId="8" applyNumberFormat="1" applyFont="1" applyBorder="1" applyProtection="1">
      <protection locked="0"/>
    </xf>
    <xf numFmtId="8" fontId="7" fillId="0" borderId="63" xfId="8" applyNumberFormat="1" applyFont="1" applyBorder="1" applyProtection="1">
      <protection locked="0"/>
    </xf>
    <xf numFmtId="8" fontId="7" fillId="6" borderId="63" xfId="8" applyNumberFormat="1" applyFont="1" applyFill="1" applyBorder="1" applyProtection="1">
      <protection locked="0"/>
    </xf>
    <xf numFmtId="8" fontId="7" fillId="6" borderId="69" xfId="8" applyNumberFormat="1" applyFont="1" applyFill="1" applyBorder="1" applyProtection="1">
      <protection locked="0"/>
    </xf>
    <xf numFmtId="8" fontId="7" fillId="6" borderId="66" xfId="8" applyNumberFormat="1" applyFont="1" applyFill="1" applyBorder="1" applyProtection="1">
      <protection locked="0"/>
    </xf>
    <xf numFmtId="164" fontId="5" fillId="3" borderId="62" xfId="6" applyNumberFormat="1" applyFont="1" applyFill="1" applyBorder="1" applyAlignment="1" applyProtection="1">
      <alignment horizontal="center"/>
    </xf>
    <xf numFmtId="164" fontId="5" fillId="3" borderId="68" xfId="6" applyNumberFormat="1" applyFont="1" applyFill="1" applyBorder="1" applyAlignment="1" applyProtection="1">
      <alignment horizontal="center"/>
    </xf>
    <xf numFmtId="164" fontId="5" fillId="3" borderId="65" xfId="6" applyNumberFormat="1" applyFont="1" applyFill="1" applyBorder="1" applyAlignment="1" applyProtection="1">
      <alignment horizontal="center"/>
    </xf>
    <xf numFmtId="164" fontId="5" fillId="3" borderId="57" xfId="6" applyNumberFormat="1" applyFont="1" applyFill="1" applyBorder="1" applyAlignment="1" applyProtection="1">
      <alignment horizontal="center"/>
    </xf>
    <xf numFmtId="164" fontId="5" fillId="3" borderId="6" xfId="6" applyNumberFormat="1" applyFont="1" applyFill="1" applyBorder="1" applyAlignment="1" applyProtection="1">
      <alignment horizontal="center"/>
    </xf>
    <xf numFmtId="164" fontId="5" fillId="3" borderId="61" xfId="6" applyNumberFormat="1" applyFont="1" applyFill="1" applyBorder="1" applyAlignment="1" applyProtection="1">
      <alignment horizontal="center"/>
    </xf>
    <xf numFmtId="164" fontId="5" fillId="3" borderId="5" xfId="6" applyNumberFormat="1" applyFont="1" applyFill="1" applyBorder="1" applyAlignment="1" applyProtection="1">
      <alignment horizontal="center"/>
    </xf>
    <xf numFmtId="164" fontId="5" fillId="3" borderId="1" xfId="6" applyNumberFormat="1" applyFont="1" applyFill="1" applyBorder="1" applyAlignment="1" applyProtection="1">
      <alignment horizontal="center"/>
    </xf>
    <xf numFmtId="8" fontId="5" fillId="3" borderId="129" xfId="1" applyNumberFormat="1" applyFont="1" applyFill="1" applyBorder="1"/>
    <xf numFmtId="8" fontId="5" fillId="3" borderId="68" xfId="1" applyNumberFormat="1" applyFont="1" applyFill="1" applyBorder="1"/>
    <xf numFmtId="8" fontId="5" fillId="3" borderId="130" xfId="1" applyNumberFormat="1" applyFont="1" applyFill="1" applyBorder="1"/>
    <xf numFmtId="8" fontId="5" fillId="3" borderId="129" xfId="7" applyNumberFormat="1" applyFont="1" applyFill="1" applyBorder="1" applyProtection="1"/>
    <xf numFmtId="8" fontId="5" fillId="3" borderId="68" xfId="7" applyNumberFormat="1" applyFont="1" applyFill="1" applyBorder="1" applyProtection="1"/>
    <xf numFmtId="8" fontId="5" fillId="3" borderId="130" xfId="7" applyNumberFormat="1" applyFont="1" applyFill="1" applyBorder="1" applyProtection="1"/>
    <xf numFmtId="8" fontId="5" fillId="3" borderId="100" xfId="1" applyNumberFormat="1" applyFont="1" applyFill="1" applyBorder="1" applyProtection="1">
      <protection locked="0"/>
    </xf>
    <xf numFmtId="8" fontId="5" fillId="3" borderId="98" xfId="1" applyNumberFormat="1" applyFont="1" applyFill="1" applyBorder="1" applyProtection="1">
      <protection locked="0"/>
    </xf>
    <xf numFmtId="8" fontId="5" fillId="3" borderId="102" xfId="1" applyNumberFormat="1" applyFont="1" applyFill="1" applyBorder="1" applyProtection="1">
      <protection locked="0"/>
    </xf>
    <xf numFmtId="8" fontId="5" fillId="3" borderId="100" xfId="7" applyNumberFormat="1" applyFont="1" applyFill="1" applyBorder="1" applyProtection="1">
      <protection locked="0"/>
    </xf>
    <xf numFmtId="8" fontId="5" fillId="3" borderId="98" xfId="7" applyNumberFormat="1" applyFont="1" applyFill="1" applyBorder="1" applyProtection="1">
      <protection locked="0"/>
    </xf>
    <xf numFmtId="8" fontId="5" fillId="3" borderId="102" xfId="7" applyNumberFormat="1" applyFont="1" applyFill="1" applyBorder="1" applyProtection="1">
      <protection locked="0"/>
    </xf>
    <xf numFmtId="8" fontId="5" fillId="3" borderId="129" xfId="1" applyNumberFormat="1" applyFont="1" applyFill="1" applyBorder="1" applyProtection="1">
      <protection locked="0"/>
    </xf>
    <xf numFmtId="8" fontId="5" fillId="3" borderId="68" xfId="1" applyNumberFormat="1" applyFont="1" applyFill="1" applyBorder="1" applyProtection="1">
      <protection locked="0"/>
    </xf>
    <xf numFmtId="8" fontId="5" fillId="3" borderId="130" xfId="1" applyNumberFormat="1" applyFont="1" applyFill="1" applyBorder="1" applyProtection="1">
      <protection locked="0"/>
    </xf>
    <xf numFmtId="8" fontId="5" fillId="3" borderId="129" xfId="7" applyNumberFormat="1" applyFont="1" applyFill="1" applyBorder="1" applyProtection="1">
      <protection locked="0"/>
    </xf>
    <xf numFmtId="8" fontId="5" fillId="3" borderId="68" xfId="7" applyNumberFormat="1" applyFont="1" applyFill="1" applyBorder="1" applyProtection="1">
      <protection locked="0"/>
    </xf>
    <xf numFmtId="8" fontId="5" fillId="3" borderId="130" xfId="7" applyNumberFormat="1" applyFont="1" applyFill="1" applyBorder="1" applyProtection="1">
      <protection locked="0"/>
    </xf>
    <xf numFmtId="8" fontId="5" fillId="3" borderId="62" xfId="8" applyNumberFormat="1" applyFont="1" applyFill="1" applyBorder="1" applyAlignment="1" applyProtection="1">
      <alignment vertical="center"/>
      <protection locked="0"/>
    </xf>
    <xf numFmtId="8" fontId="5" fillId="3" borderId="68" xfId="8" applyNumberFormat="1" applyFont="1" applyFill="1" applyBorder="1" applyAlignment="1" applyProtection="1">
      <alignment vertical="center"/>
      <protection locked="0"/>
    </xf>
    <xf numFmtId="8" fontId="5" fillId="3" borderId="68" xfId="8" applyNumberFormat="1" applyFont="1" applyFill="1" applyBorder="1" applyProtection="1">
      <protection locked="0"/>
    </xf>
    <xf numFmtId="8" fontId="5" fillId="3" borderId="65" xfId="8" applyNumberFormat="1" applyFont="1" applyFill="1" applyBorder="1" applyProtection="1">
      <protection locked="0"/>
    </xf>
    <xf numFmtId="8" fontId="5" fillId="3" borderId="6" xfId="8" applyNumberFormat="1" applyFont="1" applyFill="1" applyBorder="1" applyAlignment="1" applyProtection="1">
      <alignment vertical="center"/>
      <protection locked="0"/>
    </xf>
    <xf numFmtId="8" fontId="5" fillId="3" borderId="61" xfId="8" applyNumberFormat="1" applyFont="1" applyFill="1" applyBorder="1" applyAlignment="1" applyProtection="1">
      <alignment vertical="center"/>
      <protection locked="0"/>
    </xf>
    <xf numFmtId="8" fontId="5" fillId="3" borderId="61" xfId="8" applyNumberFormat="1" applyFont="1" applyFill="1" applyBorder="1" applyProtection="1">
      <protection locked="0"/>
    </xf>
    <xf numFmtId="8" fontId="5" fillId="3" borderId="5" xfId="8" applyNumberFormat="1" applyFont="1" applyFill="1" applyBorder="1" applyProtection="1">
      <protection locked="0"/>
    </xf>
    <xf numFmtId="164" fontId="5" fillId="0" borderId="27" xfId="6" applyNumberFormat="1" applyFont="1" applyBorder="1" applyAlignment="1" applyProtection="1">
      <alignment horizontal="center"/>
      <protection locked="0"/>
    </xf>
    <xf numFmtId="164" fontId="5" fillId="0" borderId="71" xfId="6" applyNumberFormat="1" applyFont="1" applyBorder="1" applyAlignment="1" applyProtection="1">
      <alignment horizontal="center"/>
      <protection locked="0"/>
    </xf>
    <xf numFmtId="164" fontId="5" fillId="0" borderId="17" xfId="6" applyNumberFormat="1" applyFont="1" applyBorder="1" applyAlignment="1" applyProtection="1">
      <alignment horizontal="center"/>
      <protection locked="0"/>
    </xf>
    <xf numFmtId="164" fontId="5" fillId="0" borderId="28" xfId="6" applyNumberFormat="1" applyFont="1" applyFill="1" applyBorder="1" applyAlignment="1" applyProtection="1">
      <alignment horizontal="center"/>
      <protection locked="0"/>
    </xf>
    <xf numFmtId="164" fontId="5" fillId="0" borderId="72" xfId="6" applyNumberFormat="1" applyFont="1" applyFill="1" applyBorder="1" applyAlignment="1" applyProtection="1">
      <alignment horizontal="center"/>
      <protection locked="0"/>
    </xf>
    <xf numFmtId="164" fontId="5" fillId="0" borderId="19" xfId="6" applyNumberFormat="1" applyFont="1" applyFill="1" applyBorder="1" applyAlignment="1" applyProtection="1">
      <alignment horizontal="center"/>
      <protection locked="0"/>
    </xf>
    <xf numFmtId="8" fontId="5" fillId="3" borderId="89" xfId="7" applyNumberFormat="1" applyFont="1" applyFill="1" applyBorder="1" applyProtection="1">
      <protection locked="0"/>
    </xf>
    <xf numFmtId="8" fontId="5" fillId="3" borderId="105" xfId="7" applyNumberFormat="1" applyFont="1" applyFill="1" applyBorder="1" applyProtection="1">
      <protection locked="0"/>
    </xf>
    <xf numFmtId="8" fontId="5" fillId="3" borderId="90" xfId="7" applyNumberFormat="1" applyFont="1" applyFill="1" applyBorder="1" applyProtection="1">
      <protection locked="0"/>
    </xf>
    <xf numFmtId="8" fontId="5" fillId="3" borderId="52" xfId="7" applyNumberFormat="1" applyFont="1" applyFill="1" applyBorder="1" applyProtection="1"/>
    <xf numFmtId="8" fontId="5" fillId="3" borderId="61" xfId="7" applyNumberFormat="1" applyFont="1" applyFill="1" applyBorder="1" applyProtection="1"/>
    <xf numFmtId="8" fontId="5" fillId="3" borderId="104" xfId="7" applyNumberFormat="1" applyFont="1" applyFill="1" applyBorder="1" applyProtection="1"/>
    <xf numFmtId="0" fontId="15" fillId="0" borderId="0" xfId="1" applyFont="1" applyAlignment="1" applyProtection="1">
      <alignment vertical="center"/>
      <protection locked="0"/>
    </xf>
    <xf numFmtId="0" fontId="7" fillId="0" borderId="135" xfId="0" applyFont="1" applyBorder="1" applyAlignment="1" applyProtection="1">
      <alignment wrapText="1"/>
      <protection locked="0"/>
    </xf>
    <xf numFmtId="0" fontId="7" fillId="0" borderId="69" xfId="0" applyFont="1" applyBorder="1" applyAlignment="1" applyProtection="1">
      <alignment wrapText="1"/>
      <protection locked="0"/>
    </xf>
    <xf numFmtId="0" fontId="7" fillId="0" borderId="69" xfId="0" applyFont="1" applyBorder="1" applyAlignment="1" applyProtection="1">
      <alignment horizontal="center" wrapText="1"/>
      <protection locked="0"/>
    </xf>
    <xf numFmtId="38" fontId="7" fillId="0" borderId="69" xfId="0" applyNumberFormat="1" applyFont="1" applyBorder="1" applyAlignment="1" applyProtection="1">
      <alignment horizontal="right" wrapText="1"/>
      <protection locked="0"/>
    </xf>
    <xf numFmtId="6" fontId="7" fillId="0" borderId="69" xfId="0" applyNumberFormat="1" applyFont="1" applyBorder="1" applyAlignment="1" applyProtection="1">
      <alignment horizontal="right" wrapText="1"/>
      <protection locked="0"/>
    </xf>
    <xf numFmtId="10" fontId="7" fillId="0" borderId="69" xfId="0" applyNumberFormat="1" applyFont="1" applyBorder="1" applyAlignment="1" applyProtection="1">
      <alignment horizontal="right" wrapText="1"/>
      <protection locked="0"/>
    </xf>
    <xf numFmtId="10" fontId="7" fillId="0" borderId="136" xfId="0" applyNumberFormat="1" applyFont="1" applyBorder="1" applyAlignment="1" applyProtection="1">
      <alignment horizontal="right" wrapText="1"/>
      <protection locked="0"/>
    </xf>
    <xf numFmtId="0" fontId="7" fillId="0" borderId="69" xfId="0" applyFont="1" applyBorder="1" applyProtection="1">
      <protection locked="0"/>
    </xf>
    <xf numFmtId="49" fontId="7" fillId="0" borderId="69" xfId="0" applyNumberFormat="1" applyFont="1" applyBorder="1" applyAlignment="1" applyProtection="1">
      <alignment wrapText="1"/>
      <protection locked="0"/>
    </xf>
    <xf numFmtId="0" fontId="7" fillId="0" borderId="12" xfId="0" applyFont="1" applyBorder="1" applyAlignment="1" applyProtection="1">
      <alignment wrapText="1"/>
      <protection locked="0"/>
    </xf>
    <xf numFmtId="10" fontId="7" fillId="0" borderId="114" xfId="0" applyNumberFormat="1" applyFont="1" applyBorder="1" applyAlignment="1" applyProtection="1">
      <alignment horizontal="right" wrapText="1"/>
      <protection locked="0"/>
    </xf>
    <xf numFmtId="0" fontId="7" fillId="0" borderId="68" xfId="0" applyFont="1" applyBorder="1" applyAlignment="1" applyProtection="1">
      <alignment wrapText="1"/>
      <protection locked="0"/>
    </xf>
    <xf numFmtId="0" fontId="7" fillId="0" borderId="68" xfId="0" applyFont="1" applyBorder="1" applyAlignment="1" applyProtection="1">
      <alignment horizontal="center" wrapText="1"/>
      <protection locked="0"/>
    </xf>
    <xf numFmtId="38" fontId="7" fillId="0" borderId="68" xfId="0" applyNumberFormat="1" applyFont="1" applyBorder="1" applyAlignment="1" applyProtection="1">
      <alignment horizontal="right" wrapText="1"/>
      <protection locked="0"/>
    </xf>
    <xf numFmtId="6" fontId="7" fillId="0" borderId="68" xfId="0" applyNumberFormat="1" applyFont="1" applyBorder="1" applyAlignment="1" applyProtection="1">
      <alignment horizontal="right" wrapText="1"/>
      <protection locked="0"/>
    </xf>
    <xf numFmtId="10" fontId="7" fillId="0" borderId="68" xfId="0" applyNumberFormat="1" applyFont="1" applyBorder="1" applyAlignment="1" applyProtection="1">
      <alignment horizontal="right" wrapText="1"/>
      <protection locked="0"/>
    </xf>
    <xf numFmtId="0" fontId="7" fillId="0" borderId="28" xfId="0" applyFont="1" applyBorder="1" applyAlignment="1" applyProtection="1">
      <alignment wrapText="1"/>
      <protection locked="0"/>
    </xf>
    <xf numFmtId="10" fontId="7" fillId="0" borderId="19" xfId="0" applyNumberFormat="1" applyFont="1" applyBorder="1" applyAlignment="1" applyProtection="1">
      <alignment horizontal="right" wrapText="1"/>
      <protection locked="0"/>
    </xf>
    <xf numFmtId="0" fontId="7" fillId="0" borderId="70" xfId="0" applyFont="1" applyBorder="1" applyAlignment="1" applyProtection="1">
      <alignment wrapText="1"/>
      <protection locked="0"/>
    </xf>
    <xf numFmtId="0" fontId="7" fillId="0" borderId="70" xfId="0" applyFont="1" applyBorder="1" applyAlignment="1" applyProtection="1">
      <alignment horizontal="center" wrapText="1"/>
      <protection locked="0"/>
    </xf>
    <xf numFmtId="38" fontId="7" fillId="0" borderId="70" xfId="0" applyNumberFormat="1" applyFont="1" applyBorder="1" applyAlignment="1" applyProtection="1">
      <alignment horizontal="right" wrapText="1"/>
      <protection locked="0"/>
    </xf>
    <xf numFmtId="6" fontId="7" fillId="0" borderId="70" xfId="0" applyNumberFormat="1" applyFont="1" applyBorder="1" applyAlignment="1" applyProtection="1">
      <alignment horizontal="right" wrapText="1"/>
      <protection locked="0"/>
    </xf>
    <xf numFmtId="10" fontId="7" fillId="0" borderId="70" xfId="0" applyNumberFormat="1" applyFont="1" applyBorder="1" applyAlignment="1" applyProtection="1">
      <alignment horizontal="right" wrapText="1"/>
      <protection locked="0"/>
    </xf>
    <xf numFmtId="0" fontId="5" fillId="0" borderId="61" xfId="0" applyFont="1" applyBorder="1" applyAlignment="1" applyProtection="1">
      <alignment wrapText="1"/>
      <protection locked="0"/>
    </xf>
    <xf numFmtId="0" fontId="5" fillId="0" borderId="61" xfId="0" applyFont="1" applyBorder="1" applyAlignment="1" applyProtection="1">
      <alignment horizontal="center" wrapText="1"/>
      <protection locked="0"/>
    </xf>
    <xf numFmtId="0" fontId="7" fillId="0" borderId="137" xfId="0" applyFont="1" applyBorder="1" applyAlignment="1" applyProtection="1">
      <alignment wrapText="1"/>
      <protection locked="0"/>
    </xf>
    <xf numFmtId="0" fontId="7" fillId="0" borderId="105" xfId="0" applyFont="1" applyBorder="1" applyAlignment="1" applyProtection="1">
      <alignment wrapText="1"/>
      <protection locked="0"/>
    </xf>
    <xf numFmtId="38" fontId="7" fillId="0" borderId="105" xfId="0" applyNumberFormat="1" applyFont="1" applyBorder="1" applyAlignment="1" applyProtection="1">
      <alignment wrapText="1"/>
      <protection locked="0"/>
    </xf>
    <xf numFmtId="8" fontId="7" fillId="0" borderId="105" xfId="0" applyNumberFormat="1" applyFont="1" applyBorder="1" applyAlignment="1" applyProtection="1">
      <alignment wrapText="1"/>
      <protection locked="0"/>
    </xf>
    <xf numFmtId="164" fontId="7" fillId="0" borderId="105" xfId="3" applyNumberFormat="1" applyFont="1" applyBorder="1" applyAlignment="1" applyProtection="1">
      <alignment wrapText="1"/>
      <protection locked="0"/>
    </xf>
    <xf numFmtId="164" fontId="7" fillId="0" borderId="138" xfId="3" applyNumberFormat="1" applyFont="1" applyBorder="1" applyAlignment="1" applyProtection="1">
      <alignment wrapText="1"/>
      <protection locked="0"/>
    </xf>
    <xf numFmtId="38" fontId="7" fillId="0" borderId="69" xfId="0" applyNumberFormat="1" applyFont="1" applyBorder="1" applyAlignment="1" applyProtection="1">
      <alignment wrapText="1"/>
      <protection locked="0"/>
    </xf>
    <xf numFmtId="8" fontId="7" fillId="0" borderId="69" xfId="0" applyNumberFormat="1" applyFont="1" applyBorder="1" applyAlignment="1" applyProtection="1">
      <alignment wrapText="1"/>
      <protection locked="0"/>
    </xf>
    <xf numFmtId="164" fontId="7" fillId="0" borderId="69" xfId="3" applyNumberFormat="1" applyFont="1" applyBorder="1" applyAlignment="1" applyProtection="1">
      <alignment wrapText="1"/>
      <protection locked="0"/>
    </xf>
    <xf numFmtId="164" fontId="7" fillId="0" borderId="136" xfId="3" applyNumberFormat="1" applyFont="1" applyBorder="1" applyAlignment="1" applyProtection="1">
      <alignment wrapText="1"/>
      <protection locked="0"/>
    </xf>
    <xf numFmtId="0" fontId="7" fillId="0" borderId="139" xfId="0" applyFont="1" applyBorder="1" applyAlignment="1" applyProtection="1">
      <alignment wrapText="1"/>
      <protection locked="0"/>
    </xf>
    <xf numFmtId="38" fontId="7" fillId="0" borderId="70" xfId="0" applyNumberFormat="1" applyFont="1" applyBorder="1" applyAlignment="1" applyProtection="1">
      <alignment wrapText="1"/>
      <protection locked="0"/>
    </xf>
    <xf numFmtId="8" fontId="7" fillId="0" borderId="70" xfId="0" applyNumberFormat="1" applyFont="1" applyBorder="1" applyAlignment="1" applyProtection="1">
      <alignment wrapText="1"/>
      <protection locked="0"/>
    </xf>
    <xf numFmtId="164" fontId="7" fillId="0" borderId="70" xfId="3" applyNumberFormat="1" applyFont="1" applyBorder="1" applyAlignment="1" applyProtection="1">
      <alignment wrapText="1"/>
      <protection locked="0"/>
    </xf>
    <xf numFmtId="164" fontId="7" fillId="0" borderId="140" xfId="3" applyNumberFormat="1" applyFont="1" applyBorder="1" applyAlignment="1" applyProtection="1">
      <alignment wrapText="1"/>
      <protection locked="0"/>
    </xf>
    <xf numFmtId="0" fontId="7" fillId="0" borderId="141" xfId="11" applyFont="1" applyBorder="1" applyAlignment="1" applyProtection="1">
      <alignment horizontal="center"/>
      <protection locked="0"/>
    </xf>
    <xf numFmtId="0" fontId="7" fillId="0" borderId="68" xfId="11" applyFont="1" applyBorder="1" applyAlignment="1" applyProtection="1">
      <alignment wrapText="1"/>
      <protection locked="0"/>
    </xf>
    <xf numFmtId="164" fontId="7" fillId="0" borderId="142" xfId="3" applyNumberFormat="1" applyFont="1" applyBorder="1" applyAlignment="1" applyProtection="1">
      <alignment horizontal="center"/>
      <protection locked="0"/>
    </xf>
    <xf numFmtId="0" fontId="7" fillId="0" borderId="135" xfId="11" applyFont="1" applyBorder="1" applyAlignment="1" applyProtection="1">
      <alignment horizontal="center"/>
      <protection locked="0"/>
    </xf>
    <xf numFmtId="0" fontId="7" fillId="0" borderId="69" xfId="11" applyFont="1" applyBorder="1" applyAlignment="1" applyProtection="1">
      <alignment wrapText="1"/>
      <protection locked="0"/>
    </xf>
    <xf numFmtId="164" fontId="7" fillId="0" borderId="136" xfId="3" applyNumberFormat="1" applyFont="1" applyBorder="1" applyAlignment="1" applyProtection="1">
      <alignment horizontal="center"/>
      <protection locked="0"/>
    </xf>
    <xf numFmtId="0" fontId="7" fillId="0" borderId="139" xfId="11" applyFont="1" applyBorder="1" applyAlignment="1" applyProtection="1">
      <alignment horizontal="center"/>
      <protection locked="0"/>
    </xf>
    <xf numFmtId="0" fontId="7" fillId="0" borderId="70" xfId="11" applyFont="1" applyBorder="1" applyAlignment="1" applyProtection="1">
      <alignment wrapText="1"/>
      <protection locked="0"/>
    </xf>
    <xf numFmtId="164" fontId="7" fillId="0" borderId="140" xfId="3" applyNumberFormat="1" applyFont="1" applyBorder="1" applyAlignment="1" applyProtection="1">
      <alignment horizontal="center"/>
      <protection locked="0"/>
    </xf>
    <xf numFmtId="0" fontId="7" fillId="0" borderId="141" xfId="11" applyFont="1" applyBorder="1" applyProtection="1">
      <protection locked="0"/>
    </xf>
    <xf numFmtId="3" fontId="7" fillId="0" borderId="68" xfId="12" applyNumberFormat="1" applyFont="1" applyBorder="1" applyAlignment="1" applyProtection="1">
      <alignment horizontal="center"/>
      <protection locked="0"/>
    </xf>
    <xf numFmtId="164" fontId="7" fillId="3" borderId="68" xfId="12" applyNumberFormat="1" applyFont="1" applyFill="1" applyBorder="1" applyAlignment="1" applyProtection="1">
      <alignment horizontal="center"/>
    </xf>
    <xf numFmtId="167" fontId="7" fillId="0" borderId="68" xfId="12" applyNumberFormat="1" applyFont="1" applyBorder="1" applyAlignment="1" applyProtection="1">
      <alignment horizontal="center"/>
      <protection locked="0"/>
    </xf>
    <xf numFmtId="164" fontId="7" fillId="0" borderId="142" xfId="12" applyNumberFormat="1" applyFont="1" applyBorder="1" applyAlignment="1" applyProtection="1">
      <alignment horizontal="center"/>
      <protection locked="0"/>
    </xf>
    <xf numFmtId="0" fontId="7" fillId="0" borderId="135" xfId="11" applyFont="1" applyBorder="1" applyProtection="1">
      <protection locked="0"/>
    </xf>
    <xf numFmtId="3" fontId="7" fillId="0" borderId="69" xfId="12" applyNumberFormat="1" applyFont="1" applyBorder="1" applyAlignment="1" applyProtection="1">
      <alignment horizontal="center"/>
      <protection locked="0"/>
    </xf>
    <xf numFmtId="164" fontId="7" fillId="3" borderId="69" xfId="12" applyNumberFormat="1" applyFont="1" applyFill="1" applyBorder="1" applyAlignment="1" applyProtection="1">
      <alignment horizontal="center"/>
    </xf>
    <xf numFmtId="167" fontId="7" fillId="0" borderId="69" xfId="12" applyNumberFormat="1" applyFont="1" applyBorder="1" applyAlignment="1" applyProtection="1">
      <alignment horizontal="center"/>
      <protection locked="0"/>
    </xf>
    <xf numFmtId="164" fontId="7" fillId="0" borderId="136" xfId="12" applyNumberFormat="1" applyFont="1" applyBorder="1" applyAlignment="1" applyProtection="1">
      <alignment horizontal="center"/>
      <protection locked="0"/>
    </xf>
    <xf numFmtId="0" fontId="7" fillId="0" borderId="139" xfId="11" applyFont="1" applyBorder="1" applyProtection="1">
      <protection locked="0"/>
    </xf>
    <xf numFmtId="3" fontId="7" fillId="0" borderId="70" xfId="12" applyNumberFormat="1" applyFont="1" applyBorder="1" applyAlignment="1" applyProtection="1">
      <alignment horizontal="center"/>
      <protection locked="0"/>
    </xf>
    <xf numFmtId="164" fontId="7" fillId="3" borderId="70" xfId="12" applyNumberFormat="1" applyFont="1" applyFill="1" applyBorder="1" applyAlignment="1" applyProtection="1">
      <alignment horizontal="center"/>
    </xf>
    <xf numFmtId="167" fontId="7" fillId="0" borderId="70" xfId="12" applyNumberFormat="1" applyFont="1" applyBorder="1" applyAlignment="1" applyProtection="1">
      <alignment horizontal="center"/>
      <protection locked="0"/>
    </xf>
    <xf numFmtId="164" fontId="7" fillId="0" borderId="140" xfId="12" applyNumberFormat="1" applyFont="1" applyBorder="1" applyAlignment="1" applyProtection="1">
      <alignment horizontal="center"/>
      <protection locked="0"/>
    </xf>
    <xf numFmtId="0" fontId="5" fillId="4" borderId="143" xfId="11" applyFont="1" applyFill="1" applyBorder="1" applyAlignment="1" applyProtection="1">
      <alignment horizontal="center"/>
      <protection locked="0"/>
    </xf>
    <xf numFmtId="0" fontId="5" fillId="4" borderId="61" xfId="11" applyFont="1" applyFill="1" applyBorder="1" applyAlignment="1" applyProtection="1">
      <alignment horizontal="center"/>
      <protection locked="0"/>
    </xf>
    <xf numFmtId="0" fontId="5" fillId="4" borderId="144" xfId="11" applyFont="1" applyFill="1" applyBorder="1" applyAlignment="1" applyProtection="1">
      <alignment horizontal="center"/>
      <protection locked="0"/>
    </xf>
    <xf numFmtId="0" fontId="5" fillId="4" borderId="145" xfId="11" applyFont="1" applyFill="1" applyBorder="1" applyAlignment="1" applyProtection="1">
      <alignment horizontal="left" vertical="center" wrapText="1"/>
      <protection locked="0"/>
    </xf>
    <xf numFmtId="0" fontId="5" fillId="4" borderId="103" xfId="11" applyFont="1" applyFill="1" applyBorder="1" applyAlignment="1" applyProtection="1">
      <alignment horizontal="center" vertical="center" wrapText="1"/>
      <protection locked="0"/>
    </xf>
    <xf numFmtId="0" fontId="5" fillId="4" borderId="146" xfId="11" applyFont="1" applyFill="1" applyBorder="1" applyAlignment="1" applyProtection="1">
      <alignment horizontal="center" vertical="center" wrapText="1"/>
      <protection locked="0"/>
    </xf>
    <xf numFmtId="3" fontId="5" fillId="3" borderId="61" xfId="12" applyNumberFormat="1" applyFont="1" applyFill="1" applyBorder="1" applyAlignment="1" applyProtection="1">
      <alignment horizontal="center"/>
    </xf>
    <xf numFmtId="164" fontId="5" fillId="3" borderId="61" xfId="12" applyNumberFormat="1" applyFont="1" applyFill="1" applyBorder="1" applyAlignment="1" applyProtection="1">
      <alignment horizontal="center"/>
    </xf>
    <xf numFmtId="167" fontId="5" fillId="3" borderId="61" xfId="12" applyNumberFormat="1" applyFont="1" applyFill="1" applyBorder="1" applyAlignment="1" applyProtection="1">
      <alignment horizontal="center"/>
    </xf>
    <xf numFmtId="164" fontId="5" fillId="3" borderId="144" xfId="12" applyNumberFormat="1" applyFont="1" applyFill="1" applyBorder="1" applyAlignment="1" applyProtection="1">
      <alignment horizontal="center"/>
    </xf>
    <xf numFmtId="9" fontId="7" fillId="0" borderId="143" xfId="11" applyNumberFormat="1" applyFont="1" applyBorder="1" applyProtection="1">
      <protection locked="0"/>
    </xf>
    <xf numFmtId="3" fontId="7" fillId="0" borderId="61" xfId="12" applyNumberFormat="1" applyFont="1" applyBorder="1" applyAlignment="1" applyProtection="1">
      <alignment horizontal="center"/>
      <protection locked="0"/>
    </xf>
    <xf numFmtId="164" fontId="7" fillId="3" borderId="61" xfId="12" applyNumberFormat="1" applyFont="1" applyFill="1" applyBorder="1" applyAlignment="1" applyProtection="1">
      <alignment horizontal="center"/>
    </xf>
    <xf numFmtId="167" fontId="7" fillId="0" borderId="61" xfId="12" applyNumberFormat="1" applyFont="1" applyBorder="1" applyAlignment="1" applyProtection="1">
      <alignment horizontal="center"/>
      <protection locked="0"/>
    </xf>
    <xf numFmtId="164" fontId="7" fillId="0" borderId="144" xfId="12" applyNumberFormat="1" applyFont="1" applyBorder="1" applyAlignment="1" applyProtection="1">
      <alignment horizontal="center"/>
      <protection locked="0"/>
    </xf>
    <xf numFmtId="0" fontId="7" fillId="0" borderId="143" xfId="11" applyFont="1" applyBorder="1" applyProtection="1">
      <protection locked="0"/>
    </xf>
    <xf numFmtId="0" fontId="5" fillId="3" borderId="143" xfId="11" applyFont="1" applyFill="1" applyBorder="1"/>
    <xf numFmtId="169" fontId="7" fillId="3" borderId="141" xfId="9" applyNumberFormat="1" applyFont="1" applyFill="1" applyBorder="1" applyAlignment="1">
      <alignment horizontal="center"/>
    </xf>
    <xf numFmtId="6" fontId="7" fillId="0" borderId="68" xfId="10" applyNumberFormat="1" applyFont="1" applyBorder="1" applyAlignment="1" applyProtection="1">
      <alignment horizontal="center"/>
      <protection locked="0"/>
    </xf>
    <xf numFmtId="6" fontId="7" fillId="3" borderId="68" xfId="10" applyNumberFormat="1" applyFont="1" applyFill="1" applyBorder="1" applyAlignment="1" applyProtection="1">
      <alignment horizontal="center"/>
    </xf>
    <xf numFmtId="169" fontId="7" fillId="3" borderId="135" xfId="9" applyNumberFormat="1" applyFont="1" applyFill="1" applyBorder="1" applyAlignment="1">
      <alignment horizontal="center"/>
    </xf>
    <xf numFmtId="6" fontId="7" fillId="0" borderId="69" xfId="10" applyNumberFormat="1" applyFont="1" applyBorder="1" applyAlignment="1" applyProtection="1">
      <alignment horizontal="center"/>
      <protection locked="0"/>
    </xf>
    <xf numFmtId="6" fontId="7" fillId="3" borderId="69" xfId="10" applyNumberFormat="1" applyFont="1" applyFill="1" applyBorder="1" applyAlignment="1" applyProtection="1">
      <alignment horizontal="center"/>
    </xf>
    <xf numFmtId="168" fontId="7" fillId="3" borderId="139" xfId="9" applyNumberFormat="1" applyFont="1" applyFill="1" applyBorder="1" applyAlignment="1">
      <alignment horizontal="center"/>
    </xf>
    <xf numFmtId="6" fontId="7" fillId="0" borderId="70" xfId="10" applyNumberFormat="1" applyFont="1" applyBorder="1" applyAlignment="1" applyProtection="1">
      <alignment horizontal="center"/>
      <protection locked="0"/>
    </xf>
    <xf numFmtId="6" fontId="7" fillId="3" borderId="70" xfId="10" applyNumberFormat="1" applyFont="1" applyFill="1" applyBorder="1" applyAlignment="1" applyProtection="1">
      <alignment horizontal="center"/>
    </xf>
    <xf numFmtId="0" fontId="5" fillId="4" borderId="142" xfId="0" applyFont="1" applyFill="1" applyBorder="1" applyAlignment="1" applyProtection="1">
      <alignment horizontal="center" vertical="center"/>
      <protection locked="0"/>
    </xf>
    <xf numFmtId="0" fontId="7" fillId="0" borderId="135" xfId="0" applyFont="1" applyBorder="1" applyAlignment="1" applyProtection="1">
      <alignment horizontal="center" vertical="center"/>
      <protection locked="0"/>
    </xf>
    <xf numFmtId="0" fontId="7" fillId="0" borderId="136" xfId="0" applyFont="1" applyBorder="1" applyAlignment="1" applyProtection="1">
      <alignment horizontal="center" vertical="center"/>
      <protection locked="0"/>
    </xf>
    <xf numFmtId="0" fontId="7" fillId="0" borderId="139" xfId="0" applyFont="1" applyBorder="1" applyAlignment="1" applyProtection="1">
      <alignment horizontal="center" vertical="center"/>
      <protection locked="0"/>
    </xf>
    <xf numFmtId="0" fontId="7" fillId="0" borderId="140" xfId="0" applyFont="1" applyBorder="1" applyAlignment="1" applyProtection="1">
      <alignment horizontal="center" vertical="center"/>
      <protection locked="0"/>
    </xf>
    <xf numFmtId="0" fontId="5" fillId="4" borderId="143" xfId="0" applyFont="1" applyFill="1" applyBorder="1" applyAlignment="1" applyProtection="1">
      <alignment horizontal="center" vertical="center" wrapText="1"/>
      <protection locked="0"/>
    </xf>
    <xf numFmtId="0" fontId="5" fillId="4" borderId="61" xfId="0" applyFont="1" applyFill="1" applyBorder="1" applyAlignment="1" applyProtection="1">
      <alignment horizontal="center" vertical="center" wrapText="1"/>
      <protection locked="0"/>
    </xf>
    <xf numFmtId="0" fontId="5" fillId="4" borderId="144" xfId="0" applyFont="1" applyFill="1" applyBorder="1" applyAlignment="1" applyProtection="1">
      <alignment horizontal="center" vertical="center" wrapText="1"/>
      <protection locked="0"/>
    </xf>
    <xf numFmtId="0" fontId="5" fillId="0" borderId="135" xfId="2" quotePrefix="1" applyFont="1" applyBorder="1" applyAlignment="1">
      <alignment horizontal="left" vertical="center"/>
    </xf>
    <xf numFmtId="0" fontId="5" fillId="0" borderId="69" xfId="2" applyFont="1" applyBorder="1" applyAlignment="1">
      <alignment vertical="center"/>
    </xf>
    <xf numFmtId="169" fontId="7" fillId="0" borderId="136" xfId="2" applyNumberFormat="1" applyFont="1" applyBorder="1" applyAlignment="1" applyProtection="1">
      <alignment horizontal="right" vertical="center"/>
      <protection locked="0"/>
    </xf>
    <xf numFmtId="0" fontId="7" fillId="0" borderId="136" xfId="2" applyFont="1" applyBorder="1" applyAlignment="1" applyProtection="1">
      <alignment horizontal="right" vertical="center"/>
      <protection locked="0"/>
    </xf>
    <xf numFmtId="49" fontId="7" fillId="0" borderId="136" xfId="2" applyNumberFormat="1" applyFont="1" applyBorder="1" applyAlignment="1" applyProtection="1">
      <alignment horizontal="right" vertical="center"/>
      <protection locked="0"/>
    </xf>
    <xf numFmtId="49" fontId="10" fillId="0" borderId="136" xfId="4" applyNumberFormat="1" applyFont="1" applyBorder="1" applyAlignment="1" applyProtection="1">
      <alignment horizontal="right" vertical="center"/>
      <protection locked="0"/>
    </xf>
    <xf numFmtId="0" fontId="5" fillId="0" borderId="139" xfId="2" quotePrefix="1" applyFont="1" applyBorder="1" applyAlignment="1">
      <alignment horizontal="left" vertical="center"/>
    </xf>
    <xf numFmtId="0" fontId="5" fillId="0" borderId="70" xfId="2" applyFont="1" applyBorder="1" applyAlignment="1">
      <alignment vertical="center"/>
    </xf>
    <xf numFmtId="49" fontId="7" fillId="0" borderId="140" xfId="2" applyNumberFormat="1" applyFont="1" applyBorder="1" applyAlignment="1" applyProtection="1">
      <alignment horizontal="right" vertical="center"/>
      <protection locked="0"/>
    </xf>
    <xf numFmtId="0" fontId="5" fillId="0" borderId="137" xfId="2" quotePrefix="1" applyFont="1" applyBorder="1" applyAlignment="1">
      <alignment horizontal="left" vertical="center"/>
    </xf>
    <xf numFmtId="0" fontId="5" fillId="0" borderId="105" xfId="2" applyFont="1" applyBorder="1" applyAlignment="1">
      <alignment vertical="center"/>
    </xf>
    <xf numFmtId="169" fontId="7" fillId="0" borderId="138" xfId="2" applyNumberFormat="1" applyFont="1" applyBorder="1" applyAlignment="1" applyProtection="1">
      <alignment horizontal="right" vertical="center"/>
      <protection locked="0"/>
    </xf>
    <xf numFmtId="0" fontId="7" fillId="4" borderId="143" xfId="2" applyFont="1" applyFill="1" applyBorder="1"/>
    <xf numFmtId="0" fontId="7" fillId="4" borderId="61" xfId="2" applyFont="1" applyFill="1" applyBorder="1"/>
    <xf numFmtId="0" fontId="7" fillId="4" borderId="144" xfId="2" applyFont="1" applyFill="1" applyBorder="1" applyAlignment="1" applyProtection="1">
      <alignment horizontal="center"/>
      <protection locked="0"/>
    </xf>
    <xf numFmtId="0" fontId="5" fillId="8" borderId="6" xfId="0" applyFont="1" applyFill="1" applyBorder="1" applyAlignment="1" applyProtection="1">
      <alignment horizontal="centerContinuous" vertical="center"/>
      <protection locked="0"/>
    </xf>
    <xf numFmtId="0" fontId="7" fillId="8" borderId="44" xfId="0" applyFont="1" applyFill="1" applyBorder="1" applyAlignment="1" applyProtection="1">
      <alignment horizontal="centerContinuous" vertical="center"/>
      <protection locked="0"/>
    </xf>
    <xf numFmtId="0" fontId="7" fillId="8" borderId="5" xfId="0" applyFont="1" applyFill="1" applyBorder="1" applyAlignment="1" applyProtection="1">
      <alignment horizontal="centerContinuous" vertical="center"/>
      <protection locked="0"/>
    </xf>
    <xf numFmtId="0" fontId="7" fillId="9" borderId="44" xfId="0" applyFont="1" applyFill="1" applyBorder="1" applyAlignment="1" applyProtection="1">
      <alignment horizontal="centerContinuous" vertical="center"/>
      <protection locked="0"/>
    </xf>
    <xf numFmtId="0" fontId="7" fillId="9" borderId="5" xfId="0" applyFont="1" applyFill="1" applyBorder="1" applyAlignment="1" applyProtection="1">
      <alignment horizontal="centerContinuous" vertical="center"/>
      <protection locked="0"/>
    </xf>
    <xf numFmtId="0" fontId="5" fillId="4" borderId="44" xfId="9" applyFont="1" applyFill="1" applyBorder="1" applyAlignment="1" applyProtection="1">
      <alignment horizontal="center" vertical="center" wrapText="1"/>
      <protection locked="0"/>
    </xf>
    <xf numFmtId="0" fontId="5" fillId="4" borderId="61" xfId="9" applyFont="1" applyFill="1" applyBorder="1" applyAlignment="1" applyProtection="1">
      <alignment horizontal="center" vertical="center" wrapText="1"/>
      <protection locked="0"/>
    </xf>
    <xf numFmtId="6" fontId="7" fillId="0" borderId="141" xfId="10" applyNumberFormat="1" applyFont="1" applyBorder="1" applyAlignment="1" applyProtection="1">
      <alignment horizontal="center"/>
      <protection locked="0"/>
    </xf>
    <xf numFmtId="6" fontId="7" fillId="0" borderId="135" xfId="10" applyNumberFormat="1" applyFont="1" applyBorder="1" applyAlignment="1" applyProtection="1">
      <alignment horizontal="center"/>
      <protection locked="0"/>
    </xf>
    <xf numFmtId="6" fontId="7" fillId="0" borderId="139" xfId="10" applyNumberFormat="1" applyFont="1" applyBorder="1" applyAlignment="1" applyProtection="1">
      <alignment horizontal="center"/>
      <protection locked="0"/>
    </xf>
    <xf numFmtId="38" fontId="7" fillId="0" borderId="147" xfId="9" applyNumberFormat="1" applyFont="1" applyBorder="1" applyAlignment="1" applyProtection="1">
      <alignment horizontal="center"/>
      <protection locked="0"/>
    </xf>
    <xf numFmtId="38" fontId="7" fillId="0" borderId="120" xfId="9" applyNumberFormat="1" applyFont="1" applyBorder="1" applyAlignment="1" applyProtection="1">
      <alignment horizontal="center"/>
      <protection locked="0"/>
    </xf>
    <xf numFmtId="38" fontId="7" fillId="0" borderId="148" xfId="9" applyNumberFormat="1" applyFont="1" applyBorder="1" applyAlignment="1" applyProtection="1">
      <alignment horizontal="center"/>
      <protection locked="0"/>
    </xf>
    <xf numFmtId="0" fontId="5" fillId="4" borderId="143" xfId="9" applyFont="1" applyFill="1" applyBorder="1" applyAlignment="1" applyProtection="1">
      <alignment horizontal="center" vertical="center" wrapText="1"/>
      <protection locked="0"/>
    </xf>
    <xf numFmtId="8" fontId="7" fillId="3" borderId="69" xfId="10" applyNumberFormat="1" applyFont="1" applyFill="1" applyBorder="1" applyAlignment="1" applyProtection="1">
      <alignment horizontal="center"/>
    </xf>
    <xf numFmtId="8" fontId="7" fillId="3" borderId="136" xfId="10" applyNumberFormat="1" applyFont="1" applyFill="1" applyBorder="1" applyAlignment="1" applyProtection="1">
      <alignment horizontal="center"/>
    </xf>
    <xf numFmtId="8" fontId="7" fillId="3" borderId="70" xfId="10" applyNumberFormat="1" applyFont="1" applyFill="1" applyBorder="1" applyAlignment="1" applyProtection="1">
      <alignment horizontal="center"/>
    </xf>
    <xf numFmtId="8" fontId="7" fillId="3" borderId="140" xfId="10" applyNumberFormat="1" applyFont="1" applyFill="1" applyBorder="1" applyAlignment="1" applyProtection="1">
      <alignment horizontal="center"/>
    </xf>
    <xf numFmtId="8" fontId="7" fillId="3" borderId="68" xfId="10" applyNumberFormat="1" applyFont="1" applyFill="1" applyBorder="1" applyAlignment="1" applyProtection="1">
      <alignment horizontal="center"/>
    </xf>
    <xf numFmtId="8" fontId="7" fillId="3" borderId="142" xfId="10" applyNumberFormat="1" applyFont="1" applyFill="1" applyBorder="1" applyAlignment="1" applyProtection="1">
      <alignment horizontal="center"/>
    </xf>
    <xf numFmtId="0" fontId="5" fillId="4" borderId="116" xfId="9" applyFont="1" applyFill="1" applyBorder="1" applyAlignment="1" applyProtection="1">
      <alignment horizontal="center" vertical="center" wrapText="1"/>
      <protection locked="0"/>
    </xf>
    <xf numFmtId="10" fontId="7" fillId="3" borderId="103" xfId="7" applyNumberFormat="1" applyFont="1" applyFill="1" applyBorder="1" applyProtection="1"/>
    <xf numFmtId="10" fontId="7" fillId="3" borderId="9" xfId="7" applyNumberFormat="1" applyFont="1" applyFill="1" applyBorder="1" applyProtection="1"/>
    <xf numFmtId="10" fontId="7" fillId="3" borderId="69" xfId="7" applyNumberFormat="1" applyFont="1" applyFill="1" applyBorder="1" applyProtection="1"/>
    <xf numFmtId="10" fontId="7" fillId="3" borderId="79" xfId="7" applyNumberFormat="1" applyFont="1" applyFill="1" applyBorder="1" applyProtection="1"/>
    <xf numFmtId="10" fontId="7" fillId="3" borderId="69" xfId="7" applyNumberFormat="1" applyFont="1" applyFill="1" applyBorder="1" applyProtection="1">
      <protection locked="0"/>
    </xf>
    <xf numFmtId="10" fontId="7" fillId="3" borderId="79" xfId="7" applyNumberFormat="1" applyFont="1" applyFill="1" applyBorder="1" applyProtection="1">
      <protection locked="0"/>
    </xf>
    <xf numFmtId="10" fontId="7" fillId="3" borderId="71" xfId="7" applyNumberFormat="1" applyFont="1" applyFill="1" applyBorder="1" applyProtection="1">
      <protection locked="0"/>
    </xf>
    <xf numFmtId="10" fontId="7" fillId="3" borderId="101" xfId="7" applyNumberFormat="1" applyFont="1" applyFill="1" applyBorder="1" applyProtection="1">
      <protection locked="0"/>
    </xf>
    <xf numFmtId="10" fontId="5" fillId="3" borderId="68" xfId="7" applyNumberFormat="1" applyFont="1" applyFill="1" applyBorder="1" applyProtection="1"/>
    <xf numFmtId="10" fontId="5" fillId="3" borderId="130" xfId="7" applyNumberFormat="1" applyFont="1" applyFill="1" applyBorder="1" applyProtection="1"/>
    <xf numFmtId="10" fontId="7" fillId="3" borderId="72" xfId="7" applyNumberFormat="1" applyFont="1" applyFill="1" applyBorder="1" applyProtection="1"/>
    <xf numFmtId="10" fontId="7" fillId="3" borderId="131" xfId="7" applyNumberFormat="1" applyFont="1" applyFill="1" applyBorder="1" applyProtection="1"/>
    <xf numFmtId="10" fontId="5" fillId="3" borderId="98" xfId="7" applyNumberFormat="1" applyFont="1" applyFill="1" applyBorder="1" applyProtection="1">
      <protection locked="0"/>
    </xf>
    <xf numFmtId="10" fontId="5" fillId="3" borderId="102" xfId="7" applyNumberFormat="1" applyFont="1" applyFill="1" applyBorder="1" applyProtection="1">
      <protection locked="0"/>
    </xf>
    <xf numFmtId="0" fontId="5" fillId="4" borderId="26" xfId="5" applyFont="1" applyFill="1" applyBorder="1" applyAlignment="1" applyProtection="1">
      <alignment horizontal="centerContinuous" wrapText="1"/>
      <protection locked="0"/>
    </xf>
    <xf numFmtId="0" fontId="5" fillId="4" borderId="24" xfId="5" applyFont="1" applyFill="1" applyBorder="1" applyAlignment="1" applyProtection="1">
      <alignment horizontal="centerContinuous" wrapText="1"/>
      <protection locked="0"/>
    </xf>
    <xf numFmtId="0" fontId="5" fillId="3" borderId="149" xfId="1" applyFont="1" applyFill="1" applyBorder="1" applyAlignment="1">
      <alignment horizontal="right" vertical="center"/>
    </xf>
    <xf numFmtId="10" fontId="7" fillId="3" borderId="150" xfId="7" applyNumberFormat="1" applyFont="1" applyFill="1" applyBorder="1" applyProtection="1"/>
    <xf numFmtId="10" fontId="7" fillId="3" borderId="151" xfId="7" applyNumberFormat="1" applyFont="1" applyFill="1" applyBorder="1" applyProtection="1"/>
    <xf numFmtId="10" fontId="7" fillId="3" borderId="151" xfId="7" applyNumberFormat="1" applyFont="1" applyFill="1" applyBorder="1" applyProtection="1">
      <protection locked="0"/>
    </xf>
    <xf numFmtId="10" fontId="7" fillId="3" borderId="152" xfId="7" applyNumberFormat="1" applyFont="1" applyFill="1" applyBorder="1" applyProtection="1">
      <protection locked="0"/>
    </xf>
    <xf numFmtId="10" fontId="5" fillId="3" borderId="153" xfId="7" applyNumberFormat="1" applyFont="1" applyFill="1" applyBorder="1" applyProtection="1"/>
    <xf numFmtId="10" fontId="7" fillId="3" borderId="154" xfId="7" applyNumberFormat="1" applyFont="1" applyFill="1" applyBorder="1" applyProtection="1"/>
    <xf numFmtId="10" fontId="5" fillId="3" borderId="155" xfId="7" applyNumberFormat="1" applyFont="1" applyFill="1" applyBorder="1" applyProtection="1">
      <protection locked="0"/>
    </xf>
    <xf numFmtId="0" fontId="5" fillId="3" borderId="143" xfId="11" applyFont="1" applyFill="1" applyBorder="1" applyProtection="1">
      <protection locked="0"/>
    </xf>
    <xf numFmtId="0" fontId="5" fillId="3" borderId="6" xfId="11" applyFont="1" applyFill="1" applyBorder="1" applyAlignment="1" applyProtection="1">
      <alignment horizontal="center"/>
      <protection locked="0"/>
    </xf>
    <xf numFmtId="0" fontId="5" fillId="3" borderId="5" xfId="11" applyFont="1" applyFill="1" applyBorder="1" applyProtection="1">
      <protection locked="0"/>
    </xf>
    <xf numFmtId="0" fontId="15" fillId="0" borderId="0" xfId="1" applyFont="1" applyAlignment="1" applyProtection="1">
      <alignment horizontal="left" vertical="center" indent="5"/>
      <protection locked="0"/>
    </xf>
    <xf numFmtId="10" fontId="7" fillId="0" borderId="0" xfId="3" applyNumberFormat="1" applyFont="1" applyProtection="1">
      <protection locked="0"/>
    </xf>
    <xf numFmtId="170" fontId="15" fillId="0" borderId="83" xfId="1" applyNumberFormat="1" applyFont="1" applyBorder="1" applyAlignment="1" applyProtection="1">
      <alignment horizontal="center" vertical="center" wrapText="1"/>
      <protection locked="0"/>
    </xf>
    <xf numFmtId="170" fontId="15" fillId="0" borderId="84" xfId="1" applyNumberFormat="1" applyFont="1" applyBorder="1" applyAlignment="1" applyProtection="1">
      <alignment horizontal="center" vertical="center" wrapText="1"/>
      <protection locked="0"/>
    </xf>
    <xf numFmtId="0" fontId="19" fillId="0" borderId="0" xfId="11" applyFont="1" applyProtection="1">
      <protection locked="0"/>
    </xf>
    <xf numFmtId="171" fontId="7" fillId="0" borderId="0" xfId="1" applyNumberFormat="1" applyFont="1" applyProtection="1">
      <protection locked="0"/>
    </xf>
    <xf numFmtId="38" fontId="7" fillId="0" borderId="0" xfId="1" applyNumberFormat="1" applyFont="1" applyProtection="1">
      <protection locked="0"/>
    </xf>
    <xf numFmtId="164" fontId="7" fillId="0" borderId="0" xfId="3" applyNumberFormat="1" applyFont="1" applyProtection="1">
      <protection locked="0"/>
    </xf>
    <xf numFmtId="0" fontId="7" fillId="0" borderId="0" xfId="0" applyFont="1" applyAlignment="1" applyProtection="1">
      <alignment horizontal="right"/>
      <protection locked="0"/>
    </xf>
    <xf numFmtId="6" fontId="7" fillId="3" borderId="6" xfId="10" applyNumberFormat="1" applyFont="1" applyFill="1" applyBorder="1" applyAlignment="1" applyProtection="1">
      <alignment horizontal="center"/>
    </xf>
    <xf numFmtId="6" fontId="7" fillId="3" borderId="61" xfId="10" applyNumberFormat="1" applyFont="1" applyFill="1" applyBorder="1" applyAlignment="1" applyProtection="1">
      <alignment horizontal="center"/>
    </xf>
    <xf numFmtId="8" fontId="7" fillId="3" borderId="6" xfId="10" applyNumberFormat="1" applyFont="1" applyFill="1" applyBorder="1" applyAlignment="1" applyProtection="1">
      <alignment horizontal="center"/>
    </xf>
    <xf numFmtId="8" fontId="7" fillId="3" borderId="61" xfId="10" applyNumberFormat="1" applyFont="1" applyFill="1" applyBorder="1" applyAlignment="1" applyProtection="1">
      <alignment horizontal="center"/>
    </xf>
    <xf numFmtId="164" fontId="7" fillId="0" borderId="57" xfId="6" applyNumberFormat="1" applyFont="1" applyFill="1" applyBorder="1" applyAlignment="1" applyProtection="1">
      <alignment horizontal="center"/>
      <protection locked="0"/>
    </xf>
    <xf numFmtId="164" fontId="7" fillId="0" borderId="58" xfId="6" applyNumberFormat="1" applyFont="1" applyFill="1" applyBorder="1" applyAlignment="1" applyProtection="1">
      <alignment horizontal="center"/>
      <protection locked="0"/>
    </xf>
    <xf numFmtId="164" fontId="7" fillId="0" borderId="59" xfId="6" applyNumberFormat="1" applyFont="1" applyFill="1" applyBorder="1" applyAlignment="1" applyProtection="1">
      <alignment horizontal="center"/>
      <protection locked="0"/>
    </xf>
    <xf numFmtId="164" fontId="5" fillId="0" borderId="3" xfId="6" applyNumberFormat="1" applyFont="1" applyFill="1" applyBorder="1" applyAlignment="1" applyProtection="1">
      <alignment horizontal="center"/>
      <protection locked="0"/>
    </xf>
    <xf numFmtId="164" fontId="5" fillId="0" borderId="13" xfId="6" applyNumberFormat="1" applyFont="1" applyFill="1" applyBorder="1" applyAlignment="1" applyProtection="1">
      <alignment horizontal="center"/>
      <protection locked="0"/>
    </xf>
    <xf numFmtId="0" fontId="7" fillId="3" borderId="0" xfId="1" applyFont="1" applyFill="1" applyAlignment="1">
      <alignment horizontal="center"/>
    </xf>
    <xf numFmtId="38" fontId="7" fillId="0" borderId="4" xfId="1" applyNumberFormat="1" applyFont="1" applyBorder="1" applyAlignment="1" applyProtection="1">
      <alignment horizontal="center"/>
      <protection locked="0"/>
    </xf>
    <xf numFmtId="49" fontId="7" fillId="3" borderId="4" xfId="1" applyNumberFormat="1" applyFont="1" applyFill="1" applyBorder="1" applyAlignment="1">
      <alignment horizontal="center"/>
    </xf>
    <xf numFmtId="0" fontId="7" fillId="0" borderId="4" xfId="1" applyFont="1" applyBorder="1" applyAlignment="1">
      <alignment horizontal="center"/>
    </xf>
    <xf numFmtId="0" fontId="7" fillId="3" borderId="4" xfId="1" applyFont="1" applyFill="1" applyBorder="1" applyAlignment="1">
      <alignment horizontal="center"/>
    </xf>
    <xf numFmtId="0" fontId="5" fillId="4" borderId="6" xfId="0" applyFont="1" applyFill="1" applyBorder="1" applyAlignment="1" applyProtection="1">
      <alignment horizontal="center" vertical="center" wrapText="1"/>
      <protection locked="0"/>
    </xf>
    <xf numFmtId="0" fontId="5" fillId="4" borderId="44" xfId="0" applyFont="1" applyFill="1" applyBorder="1" applyAlignment="1" applyProtection="1">
      <alignment horizontal="center" vertical="center" wrapText="1"/>
      <protection locked="0"/>
    </xf>
    <xf numFmtId="8" fontId="7" fillId="0" borderId="156" xfId="0" applyNumberFormat="1" applyFont="1" applyBorder="1" applyAlignment="1" applyProtection="1">
      <alignment wrapText="1"/>
      <protection locked="0"/>
    </xf>
    <xf numFmtId="8" fontId="7" fillId="0" borderId="120" xfId="0" applyNumberFormat="1" applyFont="1" applyBorder="1" applyAlignment="1" applyProtection="1">
      <alignment wrapText="1"/>
      <protection locked="0"/>
    </xf>
    <xf numFmtId="8" fontId="7" fillId="0" borderId="148" xfId="0" applyNumberFormat="1" applyFont="1" applyBorder="1" applyAlignment="1" applyProtection="1">
      <alignment wrapText="1"/>
      <protection locked="0"/>
    </xf>
    <xf numFmtId="164" fontId="7" fillId="0" borderId="137" xfId="3" applyNumberFormat="1" applyFont="1" applyBorder="1" applyAlignment="1" applyProtection="1">
      <alignment wrapText="1"/>
      <protection locked="0"/>
    </xf>
    <xf numFmtId="164" fontId="7" fillId="0" borderId="135" xfId="3" applyNumberFormat="1" applyFont="1" applyBorder="1" applyAlignment="1" applyProtection="1">
      <alignment wrapText="1"/>
      <protection locked="0"/>
    </xf>
    <xf numFmtId="164" fontId="7" fillId="0" borderId="139" xfId="3" applyNumberFormat="1" applyFont="1" applyBorder="1" applyAlignment="1" applyProtection="1">
      <alignment wrapText="1"/>
      <protection locked="0"/>
    </xf>
    <xf numFmtId="7" fontId="7" fillId="0" borderId="56" xfId="8" applyNumberFormat="1" applyFont="1" applyFill="1" applyBorder="1" applyAlignment="1" applyProtection="1">
      <alignment horizontal="center" vertical="center"/>
      <protection locked="0"/>
    </xf>
    <xf numFmtId="164" fontId="7" fillId="0" borderId="56" xfId="3" applyNumberFormat="1" applyFont="1" applyFill="1" applyBorder="1" applyAlignment="1" applyProtection="1">
      <alignment horizontal="center" vertical="top"/>
      <protection locked="0"/>
    </xf>
    <xf numFmtId="7" fontId="7" fillId="0" borderId="73" xfId="8" applyNumberFormat="1" applyFont="1" applyFill="1" applyBorder="1" applyAlignment="1" applyProtection="1">
      <alignment horizontal="center" vertical="center"/>
      <protection locked="0"/>
    </xf>
    <xf numFmtId="164" fontId="7" fillId="0" borderId="73" xfId="3" applyNumberFormat="1" applyFont="1" applyFill="1" applyBorder="1" applyAlignment="1" applyProtection="1">
      <alignment horizontal="center" vertical="top"/>
      <protection locked="0"/>
    </xf>
    <xf numFmtId="164" fontId="7" fillId="6" borderId="73" xfId="3" applyNumberFormat="1" applyFont="1" applyFill="1" applyBorder="1" applyAlignment="1" applyProtection="1">
      <alignment horizontal="center" vertical="top"/>
      <protection locked="0"/>
    </xf>
    <xf numFmtId="7" fontId="7" fillId="0" borderId="87" xfId="8" applyNumberFormat="1" applyFont="1" applyFill="1" applyBorder="1" applyAlignment="1" applyProtection="1">
      <alignment horizontal="center" vertical="center"/>
      <protection locked="0"/>
    </xf>
    <xf numFmtId="164" fontId="7" fillId="0" borderId="87" xfId="3" applyNumberFormat="1" applyFont="1" applyFill="1" applyBorder="1" applyAlignment="1" applyProtection="1">
      <alignment horizontal="center" vertical="top"/>
      <protection locked="0"/>
    </xf>
    <xf numFmtId="164" fontId="7" fillId="6" borderId="93" xfId="3" applyNumberFormat="1" applyFont="1" applyFill="1" applyBorder="1" applyAlignment="1" applyProtection="1">
      <alignment horizontal="center" vertical="top"/>
      <protection locked="0"/>
    </xf>
    <xf numFmtId="164" fontId="7" fillId="6" borderId="47" xfId="3" applyNumberFormat="1" applyFont="1" applyFill="1" applyBorder="1" applyAlignment="1" applyProtection="1">
      <alignment horizontal="center" vertical="top"/>
      <protection locked="0"/>
    </xf>
    <xf numFmtId="7" fontId="5" fillId="3" borderId="93" xfId="8" applyNumberFormat="1" applyFont="1" applyFill="1" applyBorder="1" applyAlignment="1" applyProtection="1">
      <alignment horizontal="center" vertical="center"/>
    </xf>
    <xf numFmtId="7" fontId="5" fillId="3" borderId="47" xfId="8" applyNumberFormat="1" applyFont="1" applyFill="1" applyBorder="1" applyAlignment="1" applyProtection="1">
      <alignment horizontal="center" vertical="center"/>
    </xf>
    <xf numFmtId="0" fontId="7" fillId="0" borderId="18" xfId="1" applyFont="1" applyBorder="1" applyAlignment="1" applyProtection="1">
      <alignment horizontal="left" vertical="center" wrapText="1" indent="1"/>
      <protection locked="0"/>
    </xf>
    <xf numFmtId="40" fontId="7" fillId="0" borderId="157" xfId="10" applyNumberFormat="1" applyFont="1" applyFill="1" applyBorder="1" applyProtection="1">
      <protection locked="0"/>
    </xf>
    <xf numFmtId="40" fontId="7" fillId="0" borderId="158" xfId="10" applyNumberFormat="1" applyFont="1" applyFill="1" applyBorder="1" applyProtection="1">
      <protection locked="0"/>
    </xf>
    <xf numFmtId="40" fontId="7" fillId="0" borderId="159" xfId="10" applyNumberFormat="1" applyFont="1" applyFill="1" applyBorder="1" applyProtection="1">
      <protection locked="0"/>
    </xf>
    <xf numFmtId="40" fontId="7" fillId="2" borderId="157" xfId="7" applyNumberFormat="1" applyFont="1" applyFill="1" applyBorder="1" applyProtection="1">
      <protection locked="0"/>
    </xf>
    <xf numFmtId="40" fontId="7" fillId="2" borderId="158" xfId="7" applyNumberFormat="1" applyFont="1" applyFill="1" applyBorder="1" applyProtection="1">
      <protection locked="0"/>
    </xf>
    <xf numFmtId="40" fontId="7" fillId="2" borderId="159" xfId="7" applyNumberFormat="1" applyFont="1" applyFill="1" applyBorder="1" applyProtection="1">
      <protection locked="0"/>
    </xf>
    <xf numFmtId="164" fontId="7" fillId="3" borderId="2" xfId="1" applyNumberFormat="1" applyFont="1" applyFill="1" applyBorder="1" applyProtection="1">
      <protection locked="0"/>
    </xf>
    <xf numFmtId="164" fontId="7" fillId="3" borderId="58" xfId="1" applyNumberFormat="1" applyFont="1" applyFill="1" applyBorder="1" applyProtection="1">
      <protection locked="0"/>
    </xf>
    <xf numFmtId="164" fontId="7" fillId="3" borderId="3" xfId="1" applyNumberFormat="1" applyFont="1" applyFill="1" applyBorder="1" applyProtection="1">
      <protection locked="0"/>
    </xf>
    <xf numFmtId="164" fontId="7" fillId="3" borderId="13" xfId="1" applyNumberFormat="1" applyFont="1" applyFill="1" applyBorder="1" applyProtection="1">
      <protection locked="0"/>
    </xf>
    <xf numFmtId="0" fontId="7" fillId="0" borderId="8" xfId="1" applyFont="1" applyBorder="1" applyAlignment="1" applyProtection="1">
      <alignment horizontal="left" vertical="center" wrapText="1" indent="1"/>
      <protection locked="0"/>
    </xf>
    <xf numFmtId="40" fontId="7" fillId="0" borderId="160" xfId="10" applyNumberFormat="1" applyFont="1" applyFill="1" applyBorder="1" applyProtection="1">
      <protection locked="0"/>
    </xf>
    <xf numFmtId="40" fontId="7" fillId="0" borderId="161" xfId="10" applyNumberFormat="1" applyFont="1" applyFill="1" applyBorder="1" applyProtection="1">
      <protection locked="0"/>
    </xf>
    <xf numFmtId="40" fontId="7" fillId="0" borderId="162" xfId="10" applyNumberFormat="1" applyFont="1" applyFill="1" applyBorder="1" applyProtection="1">
      <protection locked="0"/>
    </xf>
    <xf numFmtId="40" fontId="7" fillId="0" borderId="163" xfId="10" applyNumberFormat="1" applyFont="1" applyFill="1" applyBorder="1" applyProtection="1">
      <protection locked="0"/>
    </xf>
    <xf numFmtId="40" fontId="7" fillId="0" borderId="164" xfId="10" applyNumberFormat="1" applyFont="1" applyFill="1" applyBorder="1" applyProtection="1">
      <protection locked="0"/>
    </xf>
    <xf numFmtId="40" fontId="7" fillId="0" borderId="165" xfId="10" applyNumberFormat="1" applyFont="1" applyFill="1" applyBorder="1" applyProtection="1">
      <protection locked="0"/>
    </xf>
    <xf numFmtId="9" fontId="7" fillId="0" borderId="145" xfId="11" applyNumberFormat="1" applyFont="1" applyBorder="1" applyProtection="1">
      <protection locked="0"/>
    </xf>
    <xf numFmtId="3" fontId="7" fillId="0" borderId="103" xfId="12" applyNumberFormat="1" applyFont="1" applyBorder="1" applyAlignment="1" applyProtection="1">
      <alignment horizontal="center"/>
      <protection locked="0"/>
    </xf>
    <xf numFmtId="164" fontId="7" fillId="3" borderId="103" xfId="12" applyNumberFormat="1" applyFont="1" applyFill="1" applyBorder="1" applyAlignment="1" applyProtection="1">
      <alignment horizontal="center"/>
    </xf>
    <xf numFmtId="167" fontId="7" fillId="0" borderId="103" xfId="12" applyNumberFormat="1" applyFont="1" applyBorder="1" applyAlignment="1" applyProtection="1">
      <alignment horizontal="center"/>
      <protection locked="0"/>
    </xf>
    <xf numFmtId="164" fontId="7" fillId="0" borderId="146" xfId="12" applyNumberFormat="1" applyFont="1" applyBorder="1" applyAlignment="1" applyProtection="1">
      <alignment horizontal="center"/>
      <protection locked="0"/>
    </xf>
    <xf numFmtId="0" fontId="7" fillId="0" borderId="166" xfId="11" applyFont="1" applyBorder="1" applyProtection="1">
      <protection locked="0"/>
    </xf>
    <xf numFmtId="3" fontId="7" fillId="0" borderId="72" xfId="12" applyNumberFormat="1" applyFont="1" applyBorder="1" applyAlignment="1" applyProtection="1">
      <alignment horizontal="center"/>
      <protection locked="0"/>
    </xf>
    <xf numFmtId="164" fontId="7" fillId="3" borderId="72" xfId="12" applyNumberFormat="1" applyFont="1" applyFill="1" applyBorder="1" applyAlignment="1" applyProtection="1">
      <alignment horizontal="center"/>
    </xf>
    <xf numFmtId="167" fontId="7" fillId="0" borderId="72" xfId="12" applyNumberFormat="1" applyFont="1" applyBorder="1" applyAlignment="1" applyProtection="1">
      <alignment horizontal="center"/>
      <protection locked="0"/>
    </xf>
    <xf numFmtId="164" fontId="7" fillId="0" borderId="167" xfId="12" applyNumberFormat="1" applyFont="1" applyBorder="1" applyAlignment="1" applyProtection="1">
      <alignment horizontal="center"/>
      <protection locked="0"/>
    </xf>
    <xf numFmtId="6" fontId="7" fillId="3" borderId="147" xfId="10" applyNumberFormat="1" applyFont="1" applyFill="1" applyBorder="1" applyAlignment="1" applyProtection="1">
      <alignment horizontal="center"/>
    </xf>
    <xf numFmtId="6" fontId="7" fillId="3" borderId="120" xfId="10" applyNumberFormat="1" applyFont="1" applyFill="1" applyBorder="1" applyAlignment="1" applyProtection="1">
      <alignment horizontal="center"/>
    </xf>
    <xf numFmtId="6" fontId="7" fillId="3" borderId="148" xfId="10" applyNumberFormat="1" applyFont="1" applyFill="1" applyBorder="1" applyAlignment="1" applyProtection="1">
      <alignment horizontal="center"/>
    </xf>
    <xf numFmtId="8" fontId="7" fillId="3" borderId="141" xfId="10" applyNumberFormat="1" applyFont="1" applyFill="1" applyBorder="1" applyAlignment="1" applyProtection="1">
      <alignment horizontal="center"/>
    </xf>
    <xf numFmtId="8" fontId="7" fillId="3" borderId="135" xfId="10" applyNumberFormat="1" applyFont="1" applyFill="1" applyBorder="1" applyAlignment="1" applyProtection="1">
      <alignment horizontal="center"/>
    </xf>
    <xf numFmtId="8" fontId="7" fillId="3" borderId="139" xfId="10" applyNumberFormat="1" applyFont="1" applyFill="1" applyBorder="1" applyAlignment="1" applyProtection="1">
      <alignment horizontal="center"/>
    </xf>
    <xf numFmtId="0" fontId="5" fillId="4" borderId="0" xfId="0" applyFont="1" applyFill="1" applyAlignment="1" applyProtection="1">
      <alignment horizontal="center"/>
      <protection locked="0"/>
    </xf>
    <xf numFmtId="0" fontId="5" fillId="4" borderId="1" xfId="9" applyFont="1" applyFill="1" applyBorder="1" applyAlignment="1">
      <alignment horizontal="center" vertical="center" wrapText="1"/>
    </xf>
    <xf numFmtId="8" fontId="7" fillId="3" borderId="144" xfId="10" applyNumberFormat="1" applyFont="1" applyFill="1" applyBorder="1" applyAlignment="1" applyProtection="1">
      <alignment horizontal="center"/>
    </xf>
    <xf numFmtId="8" fontId="20" fillId="3" borderId="1" xfId="0" applyNumberFormat="1" applyFont="1" applyFill="1" applyBorder="1" applyAlignment="1" applyProtection="1">
      <alignment horizontal="center" vertical="center" wrapText="1"/>
      <protection locked="0"/>
    </xf>
    <xf numFmtId="0" fontId="5" fillId="4" borderId="168" xfId="1" applyFont="1" applyFill="1" applyBorder="1" applyAlignment="1" applyProtection="1">
      <alignment horizontal="center" vertical="center" wrapText="1"/>
      <protection locked="0"/>
    </xf>
    <xf numFmtId="8" fontId="14" fillId="7" borderId="12" xfId="0" applyNumberFormat="1" applyFont="1" applyFill="1" applyBorder="1" applyAlignment="1" applyProtection="1">
      <alignment horizontal="center" vertical="center" wrapText="1"/>
      <protection locked="0"/>
    </xf>
    <xf numFmtId="8" fontId="14" fillId="7" borderId="63" xfId="0" applyNumberFormat="1" applyFont="1" applyFill="1" applyBorder="1" applyAlignment="1" applyProtection="1">
      <alignment horizontal="center" vertical="center" wrapText="1"/>
      <protection locked="0"/>
    </xf>
    <xf numFmtId="8" fontId="14" fillId="7" borderId="64" xfId="0" applyNumberFormat="1" applyFont="1" applyFill="1" applyBorder="1" applyAlignment="1" applyProtection="1">
      <alignment horizontal="center" vertical="center" wrapText="1"/>
      <protection locked="0"/>
    </xf>
    <xf numFmtId="8" fontId="20" fillId="3" borderId="6" xfId="0" applyNumberFormat="1" applyFont="1" applyFill="1" applyBorder="1" applyAlignment="1" applyProtection="1">
      <alignment horizontal="center" vertical="center" wrapText="1"/>
      <protection locked="0"/>
    </xf>
    <xf numFmtId="38" fontId="14" fillId="0" borderId="132" xfId="0" applyNumberFormat="1" applyFont="1" applyBorder="1" applyAlignment="1" applyProtection="1">
      <alignment horizontal="center" vertical="center" wrapText="1"/>
      <protection locked="0"/>
    </xf>
    <xf numFmtId="8" fontId="14" fillId="0" borderId="169" xfId="0" applyNumberFormat="1" applyFont="1" applyBorder="1" applyAlignment="1" applyProtection="1">
      <alignment horizontal="center" vertical="center" wrapText="1"/>
      <protection locked="0"/>
    </xf>
    <xf numFmtId="0" fontId="5" fillId="4" borderId="10" xfId="1" applyFont="1" applyFill="1" applyBorder="1" applyAlignment="1" applyProtection="1">
      <alignment horizontal="center" vertical="center" wrapText="1"/>
      <protection locked="0"/>
    </xf>
    <xf numFmtId="164" fontId="14" fillId="3" borderId="74" xfId="3" applyNumberFormat="1" applyFont="1" applyFill="1" applyBorder="1" applyAlignment="1">
      <alignment horizontal="center" vertical="center" wrapText="1"/>
    </xf>
    <xf numFmtId="164" fontId="14" fillId="3" borderId="170" xfId="3" applyNumberFormat="1" applyFont="1" applyFill="1" applyBorder="1" applyAlignment="1">
      <alignment horizontal="center" vertical="center" wrapText="1"/>
    </xf>
    <xf numFmtId="164" fontId="14" fillId="3" borderId="171" xfId="3" applyNumberFormat="1" applyFont="1" applyFill="1" applyBorder="1" applyAlignment="1">
      <alignment horizontal="center" vertical="center" wrapText="1"/>
    </xf>
    <xf numFmtId="164" fontId="20" fillId="3" borderId="7" xfId="3" applyNumberFormat="1" applyFont="1" applyFill="1" applyBorder="1" applyAlignment="1">
      <alignment horizontal="center" vertical="center" wrapText="1"/>
    </xf>
    <xf numFmtId="164" fontId="14" fillId="3" borderId="172" xfId="3" applyNumberFormat="1" applyFont="1" applyFill="1" applyBorder="1" applyAlignment="1">
      <alignment horizontal="center" vertical="center" wrapText="1"/>
    </xf>
    <xf numFmtId="164" fontId="14" fillId="3" borderId="53" xfId="3" applyNumberFormat="1" applyFont="1" applyFill="1" applyBorder="1" applyAlignment="1">
      <alignment horizontal="center" vertical="center" wrapText="1"/>
    </xf>
    <xf numFmtId="0" fontId="7" fillId="3" borderId="4" xfId="1" applyFont="1" applyFill="1" applyBorder="1" applyAlignment="1">
      <alignment horizontal="left"/>
    </xf>
    <xf numFmtId="0" fontId="5" fillId="0" borderId="74" xfId="1" applyFont="1" applyBorder="1" applyAlignment="1" applyProtection="1">
      <alignment vertical="center"/>
      <protection locked="0"/>
    </xf>
    <xf numFmtId="0" fontId="5" fillId="0" borderId="53" xfId="1" applyFont="1" applyBorder="1" applyAlignment="1" applyProtection="1">
      <alignment vertical="center"/>
      <protection locked="0"/>
    </xf>
    <xf numFmtId="164" fontId="7" fillId="3" borderId="2" xfId="2" applyNumberFormat="1" applyFont="1" applyFill="1" applyBorder="1" applyAlignment="1">
      <alignment horizontal="center" vertical="center"/>
    </xf>
    <xf numFmtId="164" fontId="7" fillId="3" borderId="9" xfId="2" applyNumberFormat="1" applyFont="1" applyFill="1" applyBorder="1" applyAlignment="1">
      <alignment horizontal="center" vertical="center"/>
    </xf>
    <xf numFmtId="164" fontId="7" fillId="3" borderId="58" xfId="2" applyNumberFormat="1" applyFont="1" applyFill="1" applyBorder="1" applyAlignment="1">
      <alignment horizontal="center" vertical="center"/>
    </xf>
    <xf numFmtId="164" fontId="7" fillId="3" borderId="79" xfId="2" applyNumberFormat="1" applyFont="1" applyFill="1" applyBorder="1" applyAlignment="1">
      <alignment horizontal="center" vertical="center"/>
    </xf>
    <xf numFmtId="164" fontId="7" fillId="3" borderId="59" xfId="2" applyNumberFormat="1" applyFont="1" applyFill="1" applyBorder="1" applyAlignment="1">
      <alignment horizontal="center" vertical="center"/>
    </xf>
    <xf numFmtId="164" fontId="7" fillId="3" borderId="92" xfId="2" applyNumberFormat="1" applyFont="1" applyFill="1" applyBorder="1" applyAlignment="1">
      <alignment horizontal="center" vertical="center"/>
    </xf>
    <xf numFmtId="164" fontId="5" fillId="3" borderId="60" xfId="2" applyNumberFormat="1" applyFont="1" applyFill="1" applyBorder="1" applyAlignment="1">
      <alignment horizontal="center" vertical="center"/>
    </xf>
    <xf numFmtId="164" fontId="5" fillId="3" borderId="90" xfId="2" applyNumberFormat="1" applyFont="1" applyFill="1" applyBorder="1" applyAlignment="1">
      <alignment horizontal="center" vertical="center"/>
    </xf>
    <xf numFmtId="164" fontId="5" fillId="3" borderId="81" xfId="2" applyNumberFormat="1" applyFont="1" applyFill="1" applyBorder="1" applyAlignment="1">
      <alignment horizontal="center" vertical="center"/>
    </xf>
    <xf numFmtId="164" fontId="5" fillId="3" borderId="46" xfId="2" applyNumberFormat="1" applyFont="1" applyFill="1" applyBorder="1" applyAlignment="1">
      <alignment horizontal="center" vertical="center"/>
    </xf>
    <xf numFmtId="0" fontId="5" fillId="0" borderId="82" xfId="1" applyFont="1" applyBorder="1" applyAlignment="1" applyProtection="1">
      <alignment horizontal="left" vertical="center"/>
      <protection locked="0"/>
    </xf>
    <xf numFmtId="0" fontId="5" fillId="0" borderId="7" xfId="1" applyFont="1" applyBorder="1" applyAlignment="1" applyProtection="1">
      <alignment vertical="center"/>
      <protection locked="0"/>
    </xf>
    <xf numFmtId="164" fontId="7" fillId="3" borderId="75" xfId="3" applyNumberFormat="1" applyFont="1" applyFill="1" applyBorder="1" applyAlignment="1" applyProtection="1">
      <alignment horizontal="center" vertical="center" wrapText="1"/>
    </xf>
    <xf numFmtId="164" fontId="7" fillId="3" borderId="76" xfId="3" applyNumberFormat="1" applyFont="1" applyFill="1" applyBorder="1" applyAlignment="1" applyProtection="1">
      <alignment horizontal="center" vertical="center" wrapText="1"/>
    </xf>
    <xf numFmtId="164" fontId="7" fillId="3" borderId="88" xfId="3" applyNumberFormat="1" applyFont="1" applyFill="1" applyBorder="1" applyAlignment="1" applyProtection="1">
      <alignment horizontal="center" vertical="center" wrapText="1"/>
    </xf>
    <xf numFmtId="164" fontId="5" fillId="3" borderId="8" xfId="3" applyNumberFormat="1" applyFont="1" applyFill="1" applyBorder="1" applyAlignment="1" applyProtection="1">
      <alignment horizontal="center" vertical="center" wrapText="1"/>
    </xf>
    <xf numFmtId="164" fontId="7" fillId="3" borderId="86" xfId="3" applyNumberFormat="1" applyFont="1" applyFill="1" applyBorder="1" applyAlignment="1" applyProtection="1">
      <alignment horizontal="center" vertical="center" wrapText="1"/>
    </xf>
    <xf numFmtId="164" fontId="7" fillId="3" borderId="54" xfId="3" applyNumberFormat="1" applyFont="1" applyFill="1" applyBorder="1" applyAlignment="1" applyProtection="1">
      <alignment horizontal="center" vertical="center" wrapText="1"/>
    </xf>
    <xf numFmtId="0" fontId="7" fillId="3" borderId="0" xfId="0" applyFont="1" applyFill="1"/>
    <xf numFmtId="0" fontId="5" fillId="0" borderId="6" xfId="0" applyFont="1" applyBorder="1" applyAlignment="1" applyProtection="1">
      <alignment wrapText="1"/>
      <protection locked="0"/>
    </xf>
    <xf numFmtId="38" fontId="5" fillId="0" borderId="61" xfId="0" applyNumberFormat="1" applyFont="1" applyBorder="1" applyAlignment="1" applyProtection="1">
      <alignment horizontal="right" wrapText="1"/>
      <protection locked="0"/>
    </xf>
    <xf numFmtId="6" fontId="5" fillId="0" borderId="61" xfId="0" applyNumberFormat="1" applyFont="1" applyBorder="1" applyAlignment="1" applyProtection="1">
      <alignment horizontal="right" wrapText="1"/>
      <protection locked="0"/>
    </xf>
    <xf numFmtId="10" fontId="5" fillId="0" borderId="61" xfId="0" applyNumberFormat="1" applyFont="1" applyBorder="1" applyAlignment="1" applyProtection="1">
      <alignment horizontal="right" wrapText="1"/>
      <protection locked="0"/>
    </xf>
    <xf numFmtId="10" fontId="5" fillId="0" borderId="5" xfId="0" applyNumberFormat="1" applyFont="1" applyBorder="1" applyAlignment="1" applyProtection="1">
      <alignment horizontal="right" wrapText="1"/>
      <protection locked="0"/>
    </xf>
    <xf numFmtId="38" fontId="5" fillId="0" borderId="61" xfId="0" applyNumberFormat="1" applyFont="1" applyBorder="1" applyAlignment="1" applyProtection="1">
      <alignment wrapText="1"/>
      <protection locked="0"/>
    </xf>
    <xf numFmtId="8" fontId="5" fillId="0" borderId="61" xfId="0" applyNumberFormat="1" applyFont="1" applyBorder="1" applyAlignment="1" applyProtection="1">
      <alignment wrapText="1"/>
      <protection locked="0"/>
    </xf>
    <xf numFmtId="8" fontId="5" fillId="0" borderId="116" xfId="0" applyNumberFormat="1" applyFont="1" applyBorder="1" applyAlignment="1" applyProtection="1">
      <alignment wrapText="1"/>
      <protection locked="0"/>
    </xf>
    <xf numFmtId="164" fontId="5" fillId="0" borderId="143" xfId="3" applyNumberFormat="1" applyFont="1" applyBorder="1" applyAlignment="1" applyProtection="1">
      <alignment wrapText="1"/>
      <protection locked="0"/>
    </xf>
    <xf numFmtId="164" fontId="5" fillId="0" borderId="61" xfId="3" applyNumberFormat="1" applyFont="1" applyBorder="1" applyAlignment="1" applyProtection="1">
      <alignment wrapText="1"/>
      <protection locked="0"/>
    </xf>
    <xf numFmtId="164" fontId="5" fillId="0" borderId="5" xfId="3" applyNumberFormat="1" applyFont="1" applyBorder="1" applyAlignment="1" applyProtection="1">
      <alignment wrapText="1"/>
      <protection locked="0"/>
    </xf>
    <xf numFmtId="0" fontId="5" fillId="0" borderId="56" xfId="0" applyFont="1" applyBorder="1" applyAlignment="1" applyProtection="1">
      <alignment horizontal="left" vertical="top"/>
      <protection locked="0"/>
    </xf>
    <xf numFmtId="0" fontId="5" fillId="0" borderId="46" xfId="0" applyFont="1" applyBorder="1" applyAlignment="1" applyProtection="1">
      <alignment horizontal="left" vertical="top"/>
      <protection locked="0"/>
    </xf>
    <xf numFmtId="0" fontId="5" fillId="0" borderId="2" xfId="1" applyFont="1" applyBorder="1" applyAlignment="1" applyProtection="1">
      <alignment horizontal="left" vertical="center" indent="1"/>
      <protection locked="0"/>
    </xf>
    <xf numFmtId="0" fontId="5" fillId="0" borderId="13" xfId="1" applyFont="1" applyBorder="1" applyAlignment="1" applyProtection="1">
      <alignment horizontal="left" vertical="center" indent="1"/>
      <protection locked="0"/>
    </xf>
    <xf numFmtId="0" fontId="5" fillId="0" borderId="13" xfId="1" applyFont="1" applyBorder="1" applyAlignment="1" applyProtection="1">
      <alignment horizontal="left" vertical="center" wrapText="1" indent="1"/>
      <protection locked="0"/>
    </xf>
    <xf numFmtId="38" fontId="7" fillId="3" borderId="6" xfId="10" applyNumberFormat="1" applyFont="1" applyFill="1" applyBorder="1" applyAlignment="1" applyProtection="1">
      <alignment horizontal="center" vertical="center"/>
      <protection locked="0"/>
    </xf>
    <xf numFmtId="38" fontId="7" fillId="3" borderId="61" xfId="10" applyNumberFormat="1" applyFont="1" applyFill="1" applyBorder="1" applyAlignment="1" applyProtection="1">
      <alignment horizontal="center" vertical="center"/>
      <protection locked="0"/>
    </xf>
    <xf numFmtId="38" fontId="7" fillId="3" borderId="5" xfId="10" applyNumberFormat="1" applyFont="1" applyFill="1" applyBorder="1" applyAlignment="1" applyProtection="1">
      <alignment horizontal="center" vertical="center"/>
      <protection locked="0"/>
    </xf>
    <xf numFmtId="0" fontId="5" fillId="4" borderId="22" xfId="5" applyFont="1" applyFill="1" applyBorder="1" applyAlignment="1" applyProtection="1">
      <alignment horizontal="centerContinuous"/>
      <protection locked="0"/>
    </xf>
    <xf numFmtId="9" fontId="5" fillId="3" borderId="132" xfId="3" applyFont="1" applyFill="1" applyBorder="1" applyAlignment="1" applyProtection="1">
      <alignment horizontal="center" vertical="center"/>
    </xf>
    <xf numFmtId="9" fontId="5" fillId="3" borderId="105" xfId="3" applyFont="1" applyFill="1" applyBorder="1" applyAlignment="1" applyProtection="1">
      <alignment horizontal="center" vertical="center"/>
    </xf>
    <xf numFmtId="9" fontId="5" fillId="3" borderId="133" xfId="3" applyFont="1" applyFill="1" applyBorder="1" applyAlignment="1" applyProtection="1">
      <alignment horizontal="center" vertical="center"/>
    </xf>
    <xf numFmtId="9" fontId="5" fillId="3" borderId="6" xfId="3" applyFont="1" applyFill="1" applyBorder="1" applyAlignment="1" applyProtection="1">
      <alignment horizontal="center" vertical="center"/>
    </xf>
    <xf numFmtId="9" fontId="5" fillId="3" borderId="61" xfId="3" applyFont="1" applyFill="1" applyBorder="1" applyAlignment="1" applyProtection="1">
      <alignment horizontal="center" vertical="center"/>
    </xf>
    <xf numFmtId="9" fontId="5" fillId="3" borderId="5" xfId="3" applyFont="1" applyFill="1" applyBorder="1" applyAlignment="1" applyProtection="1">
      <alignment horizontal="center" vertical="center"/>
    </xf>
    <xf numFmtId="0" fontId="5" fillId="4" borderId="1" xfId="0" applyFont="1" applyFill="1" applyBorder="1" applyAlignment="1" applyProtection="1">
      <alignment horizontal="center" vertical="center"/>
      <protection locked="0"/>
    </xf>
    <xf numFmtId="0" fontId="5" fillId="0" borderId="1" xfId="1" applyFont="1" applyBorder="1" applyAlignment="1" applyProtection="1">
      <alignment horizontal="left" vertical="center" wrapText="1" indent="1"/>
      <protection locked="0"/>
    </xf>
    <xf numFmtId="0" fontId="7" fillId="0" borderId="0" xfId="0" quotePrefix="1" applyFont="1" applyProtection="1">
      <protection locked="0"/>
    </xf>
    <xf numFmtId="0" fontId="5" fillId="0" borderId="75" xfId="1" applyFont="1" applyBorder="1" applyAlignment="1" applyProtection="1">
      <alignment horizontal="left" vertical="center" indent="1"/>
      <protection locked="0"/>
    </xf>
    <xf numFmtId="0" fontId="7" fillId="0" borderId="97" xfId="1" applyFont="1" applyBorder="1" applyAlignment="1" applyProtection="1">
      <alignment horizontal="left" vertical="center" indent="1"/>
      <protection locked="0"/>
    </xf>
    <xf numFmtId="0" fontId="7" fillId="0" borderId="113" xfId="1" applyFont="1" applyBorder="1" applyAlignment="1" applyProtection="1">
      <alignment horizontal="left" vertical="center" wrapText="1" indent="1"/>
      <protection locked="0"/>
    </xf>
    <xf numFmtId="164" fontId="5" fillId="3" borderId="1" xfId="3" applyNumberFormat="1" applyFont="1" applyFill="1" applyBorder="1" applyAlignment="1" applyProtection="1">
      <alignment horizontal="center"/>
      <protection locked="0"/>
    </xf>
    <xf numFmtId="0" fontId="7" fillId="0" borderId="0" xfId="11" quotePrefix="1" applyFont="1" applyProtection="1">
      <protection locked="0"/>
    </xf>
    <xf numFmtId="164" fontId="7" fillId="3" borderId="57" xfId="3" applyNumberFormat="1" applyFont="1" applyFill="1" applyBorder="1" applyAlignment="1" applyProtection="1">
      <alignment horizontal="center"/>
    </xf>
    <xf numFmtId="164" fontId="7" fillId="3" borderId="58" xfId="3" applyNumberFormat="1" applyFont="1" applyFill="1" applyBorder="1" applyAlignment="1" applyProtection="1">
      <alignment horizontal="center"/>
    </xf>
    <xf numFmtId="164" fontId="7" fillId="3" borderId="59" xfId="3" applyNumberFormat="1" applyFont="1" applyFill="1" applyBorder="1" applyAlignment="1" applyProtection="1">
      <alignment horizontal="center"/>
    </xf>
    <xf numFmtId="164" fontId="7" fillId="0" borderId="0" xfId="0" applyNumberFormat="1" applyFont="1" applyAlignment="1" applyProtection="1">
      <alignment horizontal="center"/>
      <protection locked="0"/>
    </xf>
    <xf numFmtId="164" fontId="7" fillId="3" borderId="1" xfId="3" applyNumberFormat="1" applyFont="1" applyFill="1" applyBorder="1" applyAlignment="1" applyProtection="1">
      <alignment horizontal="center"/>
    </xf>
    <xf numFmtId="0" fontId="5" fillId="4" borderId="144" xfId="9" applyFont="1" applyFill="1" applyBorder="1" applyAlignment="1" applyProtection="1">
      <alignment horizontal="center" vertical="center" wrapText="1"/>
      <protection locked="0"/>
    </xf>
    <xf numFmtId="0" fontId="5" fillId="9" borderId="6" xfId="0" applyFont="1" applyFill="1" applyBorder="1" applyAlignment="1" applyProtection="1">
      <alignment horizontal="centerContinuous" vertical="center"/>
      <protection locked="0"/>
    </xf>
    <xf numFmtId="0" fontId="5" fillId="3" borderId="1" xfId="9" quotePrefix="1" applyFont="1" applyFill="1" applyBorder="1" applyAlignment="1">
      <alignment horizontal="center"/>
    </xf>
    <xf numFmtId="38" fontId="5" fillId="3" borderId="1" xfId="10" applyNumberFormat="1" applyFont="1" applyFill="1" applyBorder="1" applyAlignment="1" applyProtection="1">
      <alignment horizontal="center"/>
    </xf>
    <xf numFmtId="6" fontId="5" fillId="3" borderId="6" xfId="10" applyNumberFormat="1" applyFont="1" applyFill="1" applyBorder="1" applyAlignment="1" applyProtection="1">
      <alignment horizontal="center"/>
    </xf>
    <xf numFmtId="6" fontId="5" fillId="3" borderId="61" xfId="10" applyNumberFormat="1" applyFont="1" applyFill="1" applyBorder="1" applyAlignment="1" applyProtection="1">
      <alignment horizontal="center"/>
    </xf>
    <xf numFmtId="164" fontId="5" fillId="3" borderId="1" xfId="3" applyNumberFormat="1" applyFont="1" applyFill="1" applyBorder="1" applyAlignment="1" applyProtection="1">
      <alignment horizontal="center"/>
    </xf>
    <xf numFmtId="8" fontId="5" fillId="3" borderId="6" xfId="10" applyNumberFormat="1" applyFont="1" applyFill="1" applyBorder="1" applyAlignment="1" applyProtection="1">
      <alignment horizontal="center"/>
    </xf>
    <xf numFmtId="8" fontId="5" fillId="3" borderId="61" xfId="10" applyNumberFormat="1" applyFont="1" applyFill="1" applyBorder="1" applyAlignment="1" applyProtection="1">
      <alignment horizontal="center"/>
    </xf>
    <xf numFmtId="8" fontId="5" fillId="3" borderId="144" xfId="10" applyNumberFormat="1" applyFont="1" applyFill="1" applyBorder="1" applyAlignment="1" applyProtection="1">
      <alignment horizontal="center"/>
    </xf>
    <xf numFmtId="49" fontId="7" fillId="0" borderId="0" xfId="2" quotePrefix="1" applyNumberFormat="1" applyFont="1" applyAlignment="1" applyProtection="1">
      <alignment horizontal="left" vertical="center"/>
      <protection locked="0"/>
    </xf>
    <xf numFmtId="0" fontId="5" fillId="4" borderId="141" xfId="0" applyFont="1" applyFill="1" applyBorder="1" applyAlignment="1" applyProtection="1">
      <alignment horizontal="center" vertical="center"/>
      <protection locked="0"/>
    </xf>
    <xf numFmtId="0" fontId="0" fillId="0" borderId="0" xfId="0" applyAlignment="1">
      <alignment vertical="center"/>
    </xf>
    <xf numFmtId="0" fontId="0" fillId="0" borderId="0" xfId="0" applyAlignment="1">
      <alignment horizontal="left" vertical="center" indent="2"/>
    </xf>
    <xf numFmtId="0" fontId="0" fillId="0" borderId="0" xfId="0" applyAlignment="1">
      <alignment horizontal="left" indent="2"/>
    </xf>
    <xf numFmtId="0" fontId="7" fillId="0" borderId="0" xfId="9" applyFont="1" applyAlignment="1" applyProtection="1">
      <alignment horizontal="center"/>
      <protection locked="0"/>
    </xf>
    <xf numFmtId="38" fontId="7" fillId="0" borderId="0" xfId="9" applyNumberFormat="1" applyFont="1" applyAlignment="1" applyProtection="1">
      <alignment horizontal="center"/>
      <protection locked="0"/>
    </xf>
    <xf numFmtId="6" fontId="7" fillId="0" borderId="0" xfId="10" applyNumberFormat="1" applyFont="1" applyFill="1" applyAlignment="1" applyProtection="1">
      <alignment horizontal="center"/>
      <protection locked="0"/>
    </xf>
    <xf numFmtId="8" fontId="7" fillId="0" borderId="0" xfId="10" applyNumberFormat="1" applyFont="1" applyFill="1" applyAlignment="1" applyProtection="1">
      <alignment horizontal="center"/>
      <protection locked="0"/>
    </xf>
  </cellXfs>
  <cellStyles count="13">
    <cellStyle name="Comma" xfId="10" builtinId="3"/>
    <cellStyle name="Currency" xfId="8" builtinId="4"/>
    <cellStyle name="Currency 2" xfId="7" xr:uid="{00000000-0005-0000-0000-000002000000}"/>
    <cellStyle name="Hyperlink" xfId="4" builtinId="8"/>
    <cellStyle name="Normal" xfId="0" builtinId="0"/>
    <cellStyle name="Normal 2" xfId="1" xr:uid="{00000000-0005-0000-0000-000005000000}"/>
    <cellStyle name="Normal 2 2" xfId="5" xr:uid="{00000000-0005-0000-0000-000006000000}"/>
    <cellStyle name="Normal 2 3" xfId="9" xr:uid="{00000000-0005-0000-0000-000007000000}"/>
    <cellStyle name="Normal 3" xfId="11" xr:uid="{00000000-0005-0000-0000-000008000000}"/>
    <cellStyle name="Normal_cover 10'01" xfId="2" xr:uid="{00000000-0005-0000-0000-000009000000}"/>
    <cellStyle name="Percent" xfId="3" builtinId="5"/>
    <cellStyle name="Percent 2" xfId="6" xr:uid="{00000000-0005-0000-0000-00000B000000}"/>
    <cellStyle name="Percent 3" xfId="12" xr:uid="{00000000-0005-0000-0000-00000C00000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10.xml.rels><?xml version="1.0" encoding="UTF-8" standalone="yes"?>
<Relationships xmlns="http://schemas.openxmlformats.org/package/2006/relationships"><Relationship Id="rId1" Type="http://schemas.microsoft.com/office/2006/relationships/activeXControlBinary" Target="activeX10.bin"/></Relationships>
</file>

<file path=xl/activeX/_rels/activeX11.xml.rels><?xml version="1.0" encoding="UTF-8" standalone="yes"?>
<Relationships xmlns="http://schemas.openxmlformats.org/package/2006/relationships"><Relationship Id="rId1" Type="http://schemas.microsoft.com/office/2006/relationships/activeXControlBinary" Target="activeX11.bin"/></Relationships>
</file>

<file path=xl/activeX/_rels/activeX12.xml.rels><?xml version="1.0" encoding="UTF-8" standalone="yes"?>
<Relationships xmlns="http://schemas.openxmlformats.org/package/2006/relationships"><Relationship Id="rId1" Type="http://schemas.microsoft.com/office/2006/relationships/activeXControlBinary" Target="activeX12.bin"/></Relationships>
</file>

<file path=xl/activeX/_rels/activeX13.xml.rels><?xml version="1.0" encoding="UTF-8" standalone="yes"?>
<Relationships xmlns="http://schemas.openxmlformats.org/package/2006/relationships"><Relationship Id="rId1" Type="http://schemas.microsoft.com/office/2006/relationships/activeXControlBinary" Target="activeX13.bin"/></Relationships>
</file>

<file path=xl/activeX/_rels/activeX14.xml.rels><?xml version="1.0" encoding="UTF-8" standalone="yes"?>
<Relationships xmlns="http://schemas.openxmlformats.org/package/2006/relationships"><Relationship Id="rId1" Type="http://schemas.microsoft.com/office/2006/relationships/activeXControlBinary" Target="activeX14.bin"/></Relationships>
</file>

<file path=xl/activeX/_rels/activeX15.xml.rels><?xml version="1.0" encoding="UTF-8" standalone="yes"?>
<Relationships xmlns="http://schemas.openxmlformats.org/package/2006/relationships"><Relationship Id="rId1" Type="http://schemas.microsoft.com/office/2006/relationships/activeXControlBinary" Target="activeX15.bin"/></Relationships>
</file>

<file path=xl/activeX/_rels/activeX16.xml.rels><?xml version="1.0" encoding="UTF-8" standalone="yes"?>
<Relationships xmlns="http://schemas.openxmlformats.org/package/2006/relationships"><Relationship Id="rId1" Type="http://schemas.microsoft.com/office/2006/relationships/activeXControlBinary" Target="activeX16.bin"/></Relationships>
</file>

<file path=xl/activeX/_rels/activeX17.xml.rels><?xml version="1.0" encoding="UTF-8" standalone="yes"?>
<Relationships xmlns="http://schemas.openxmlformats.org/package/2006/relationships"><Relationship Id="rId1" Type="http://schemas.microsoft.com/office/2006/relationships/activeXControlBinary" Target="activeX17.bin"/></Relationships>
</file>

<file path=xl/activeX/_rels/activeX18.xml.rels><?xml version="1.0" encoding="UTF-8" standalone="yes"?>
<Relationships xmlns="http://schemas.openxmlformats.org/package/2006/relationships"><Relationship Id="rId1" Type="http://schemas.microsoft.com/office/2006/relationships/activeXControlBinary" Target="activeX18.bin"/></Relationships>
</file>

<file path=xl/activeX/_rels/activeX19.xml.rels><?xml version="1.0" encoding="UTF-8" standalone="yes"?>
<Relationships xmlns="http://schemas.openxmlformats.org/package/2006/relationships"><Relationship Id="rId1" Type="http://schemas.microsoft.com/office/2006/relationships/activeXControlBinary" Target="activeX19.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20.xml.rels><?xml version="1.0" encoding="UTF-8" standalone="yes"?>
<Relationships xmlns="http://schemas.openxmlformats.org/package/2006/relationships"><Relationship Id="rId1" Type="http://schemas.microsoft.com/office/2006/relationships/activeXControlBinary" Target="activeX20.bin"/></Relationships>
</file>

<file path=xl/activeX/_rels/activeX21.xml.rels><?xml version="1.0" encoding="UTF-8" standalone="yes"?>
<Relationships xmlns="http://schemas.openxmlformats.org/package/2006/relationships"><Relationship Id="rId1" Type="http://schemas.microsoft.com/office/2006/relationships/activeXControlBinary" Target="activeX21.bin"/></Relationships>
</file>

<file path=xl/activeX/_rels/activeX22.xml.rels><?xml version="1.0" encoding="UTF-8" standalone="yes"?>
<Relationships xmlns="http://schemas.openxmlformats.org/package/2006/relationships"><Relationship Id="rId1" Type="http://schemas.microsoft.com/office/2006/relationships/activeXControlBinary" Target="activeX22.bin"/></Relationships>
</file>

<file path=xl/activeX/_rels/activeX23.xml.rels><?xml version="1.0" encoding="UTF-8" standalone="yes"?>
<Relationships xmlns="http://schemas.openxmlformats.org/package/2006/relationships"><Relationship Id="rId1" Type="http://schemas.microsoft.com/office/2006/relationships/activeXControlBinary" Target="activeX23.bin"/></Relationships>
</file>

<file path=xl/activeX/_rels/activeX24.xml.rels><?xml version="1.0" encoding="UTF-8" standalone="yes"?>
<Relationships xmlns="http://schemas.openxmlformats.org/package/2006/relationships"><Relationship Id="rId1" Type="http://schemas.microsoft.com/office/2006/relationships/activeXControlBinary" Target="activeX24.bin"/></Relationships>
</file>

<file path=xl/activeX/_rels/activeX25.xml.rels><?xml version="1.0" encoding="UTF-8" standalone="yes"?>
<Relationships xmlns="http://schemas.openxmlformats.org/package/2006/relationships"><Relationship Id="rId1" Type="http://schemas.microsoft.com/office/2006/relationships/activeXControlBinary" Target="activeX25.bin"/></Relationships>
</file>

<file path=xl/activeX/_rels/activeX26.xml.rels><?xml version="1.0" encoding="UTF-8" standalone="yes"?>
<Relationships xmlns="http://schemas.openxmlformats.org/package/2006/relationships"><Relationship Id="rId1" Type="http://schemas.microsoft.com/office/2006/relationships/activeXControlBinary" Target="activeX26.bin"/></Relationships>
</file>

<file path=xl/activeX/_rels/activeX27.xml.rels><?xml version="1.0" encoding="UTF-8" standalone="yes"?>
<Relationships xmlns="http://schemas.openxmlformats.org/package/2006/relationships"><Relationship Id="rId1" Type="http://schemas.microsoft.com/office/2006/relationships/activeXControlBinary" Target="activeX27.bin"/></Relationships>
</file>

<file path=xl/activeX/_rels/activeX28.xml.rels><?xml version="1.0" encoding="UTF-8" standalone="yes"?>
<Relationships xmlns="http://schemas.openxmlformats.org/package/2006/relationships"><Relationship Id="rId1" Type="http://schemas.microsoft.com/office/2006/relationships/activeXControlBinary" Target="activeX28.bin"/></Relationships>
</file>

<file path=xl/activeX/_rels/activeX29.xml.rels><?xml version="1.0" encoding="UTF-8" standalone="yes"?>
<Relationships xmlns="http://schemas.openxmlformats.org/package/2006/relationships"><Relationship Id="rId1" Type="http://schemas.microsoft.com/office/2006/relationships/activeXControlBinary" Target="activeX29.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30.xml.rels><?xml version="1.0" encoding="UTF-8" standalone="yes"?>
<Relationships xmlns="http://schemas.openxmlformats.org/package/2006/relationships"><Relationship Id="rId1" Type="http://schemas.microsoft.com/office/2006/relationships/activeXControlBinary" Target="activeX30.bin"/></Relationships>
</file>

<file path=xl/activeX/_rels/activeX31.xml.rels><?xml version="1.0" encoding="UTF-8" standalone="yes"?>
<Relationships xmlns="http://schemas.openxmlformats.org/package/2006/relationships"><Relationship Id="rId1" Type="http://schemas.microsoft.com/office/2006/relationships/activeXControlBinary" Target="activeX31.bin"/></Relationships>
</file>

<file path=xl/activeX/_rels/activeX32.xml.rels><?xml version="1.0" encoding="UTF-8" standalone="yes"?>
<Relationships xmlns="http://schemas.openxmlformats.org/package/2006/relationships"><Relationship Id="rId1" Type="http://schemas.microsoft.com/office/2006/relationships/activeXControlBinary" Target="activeX32.bin"/></Relationships>
</file>

<file path=xl/activeX/_rels/activeX33.xml.rels><?xml version="1.0" encoding="UTF-8" standalone="yes"?>
<Relationships xmlns="http://schemas.openxmlformats.org/package/2006/relationships"><Relationship Id="rId1" Type="http://schemas.microsoft.com/office/2006/relationships/activeXControlBinary" Target="activeX33.bin"/></Relationships>
</file>

<file path=xl/activeX/_rels/activeX34.xml.rels><?xml version="1.0" encoding="UTF-8" standalone="yes"?>
<Relationships xmlns="http://schemas.openxmlformats.org/package/2006/relationships"><Relationship Id="rId1" Type="http://schemas.microsoft.com/office/2006/relationships/activeXControlBinary" Target="activeX34.bin"/></Relationships>
</file>

<file path=xl/activeX/_rels/activeX35.xml.rels><?xml version="1.0" encoding="UTF-8" standalone="yes"?>
<Relationships xmlns="http://schemas.openxmlformats.org/package/2006/relationships"><Relationship Id="rId1" Type="http://schemas.microsoft.com/office/2006/relationships/activeXControlBinary" Target="activeX35.bin"/></Relationships>
</file>

<file path=xl/activeX/_rels/activeX36.xml.rels><?xml version="1.0" encoding="UTF-8" standalone="yes"?>
<Relationships xmlns="http://schemas.openxmlformats.org/package/2006/relationships"><Relationship Id="rId1" Type="http://schemas.microsoft.com/office/2006/relationships/activeXControlBinary" Target="activeX36.bin"/></Relationships>
</file>

<file path=xl/activeX/_rels/activeX37.xml.rels><?xml version="1.0" encoding="UTF-8" standalone="yes"?>
<Relationships xmlns="http://schemas.openxmlformats.org/package/2006/relationships"><Relationship Id="rId1" Type="http://schemas.microsoft.com/office/2006/relationships/activeXControlBinary" Target="activeX37.bin"/></Relationships>
</file>

<file path=xl/activeX/_rels/activeX38.xml.rels><?xml version="1.0" encoding="UTF-8" standalone="yes"?>
<Relationships xmlns="http://schemas.openxmlformats.org/package/2006/relationships"><Relationship Id="rId1" Type="http://schemas.microsoft.com/office/2006/relationships/activeXControlBinary" Target="activeX38.bin"/></Relationships>
</file>

<file path=xl/activeX/_rels/activeX39.xml.rels><?xml version="1.0" encoding="UTF-8" standalone="yes"?>
<Relationships xmlns="http://schemas.openxmlformats.org/package/2006/relationships"><Relationship Id="rId1" Type="http://schemas.microsoft.com/office/2006/relationships/activeXControlBinary" Target="activeX39.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40.xml.rels><?xml version="1.0" encoding="UTF-8" standalone="yes"?>
<Relationships xmlns="http://schemas.openxmlformats.org/package/2006/relationships"><Relationship Id="rId1" Type="http://schemas.microsoft.com/office/2006/relationships/activeXControlBinary" Target="activeX40.bin"/></Relationships>
</file>

<file path=xl/activeX/_rels/activeX41.xml.rels><?xml version="1.0" encoding="UTF-8" standalone="yes"?>
<Relationships xmlns="http://schemas.openxmlformats.org/package/2006/relationships"><Relationship Id="rId1" Type="http://schemas.microsoft.com/office/2006/relationships/activeXControlBinary" Target="activeX41.bin"/></Relationships>
</file>

<file path=xl/activeX/_rels/activeX42.xml.rels><?xml version="1.0" encoding="UTF-8" standalone="yes"?>
<Relationships xmlns="http://schemas.openxmlformats.org/package/2006/relationships"><Relationship Id="rId1" Type="http://schemas.microsoft.com/office/2006/relationships/activeXControlBinary" Target="activeX42.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_rels/activeX9.xml.rels><?xml version="1.0" encoding="UTF-8" standalone="yes"?>
<Relationships xmlns="http://schemas.openxmlformats.org/package/2006/relationships"><Relationship Id="rId1" Type="http://schemas.microsoft.com/office/2006/relationships/activeXControlBinary" Target="activeX9.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activeX/activeX10.xml><?xml version="1.0" encoding="utf-8"?>
<ax:ocx xmlns:ax="http://schemas.microsoft.com/office/2006/activeX" xmlns:r="http://schemas.openxmlformats.org/officeDocument/2006/relationships" ax:classid="{8BD21D40-EC42-11CE-9E0D-00AA006002F3}" ax:persistence="persistStreamInit" r:id="rId1"/>
</file>

<file path=xl/activeX/activeX11.xml><?xml version="1.0" encoding="utf-8"?>
<ax:ocx xmlns:ax="http://schemas.microsoft.com/office/2006/activeX" xmlns:r="http://schemas.openxmlformats.org/officeDocument/2006/relationships" ax:classid="{8BD21D40-EC42-11CE-9E0D-00AA006002F3}" ax:persistence="persistStreamInit" r:id="rId1"/>
</file>

<file path=xl/activeX/activeX12.xml><?xml version="1.0" encoding="utf-8"?>
<ax:ocx xmlns:ax="http://schemas.microsoft.com/office/2006/activeX" xmlns:r="http://schemas.openxmlformats.org/officeDocument/2006/relationships" ax:classid="{8BD21D40-EC42-11CE-9E0D-00AA006002F3}" ax:persistence="persistStreamInit" r:id="rId1"/>
</file>

<file path=xl/activeX/activeX13.xml><?xml version="1.0" encoding="utf-8"?>
<ax:ocx xmlns:ax="http://schemas.microsoft.com/office/2006/activeX" xmlns:r="http://schemas.openxmlformats.org/officeDocument/2006/relationships" ax:classid="{8BD21D40-EC42-11CE-9E0D-00AA006002F3}" ax:persistence="persistStreamInit" r:id="rId1"/>
</file>

<file path=xl/activeX/activeX14.xml><?xml version="1.0" encoding="utf-8"?>
<ax:ocx xmlns:ax="http://schemas.microsoft.com/office/2006/activeX" xmlns:r="http://schemas.openxmlformats.org/officeDocument/2006/relationships" ax:classid="{8BD21D40-EC42-11CE-9E0D-00AA006002F3}" ax:persistence="persistStreamInit" r:id="rId1"/>
</file>

<file path=xl/activeX/activeX15.xml><?xml version="1.0" encoding="utf-8"?>
<ax:ocx xmlns:ax="http://schemas.microsoft.com/office/2006/activeX" xmlns:r="http://schemas.openxmlformats.org/officeDocument/2006/relationships" ax:classid="{8BD21D40-EC42-11CE-9E0D-00AA006002F3}" ax:persistence="persistStreamInit" r:id="rId1"/>
</file>

<file path=xl/activeX/activeX16.xml><?xml version="1.0" encoding="utf-8"?>
<ax:ocx xmlns:ax="http://schemas.microsoft.com/office/2006/activeX" xmlns:r="http://schemas.openxmlformats.org/officeDocument/2006/relationships" ax:classid="{8BD21D40-EC42-11CE-9E0D-00AA006002F3}" ax:persistence="persistStreamInit" r:id="rId1"/>
</file>

<file path=xl/activeX/activeX17.xml><?xml version="1.0" encoding="utf-8"?>
<ax:ocx xmlns:ax="http://schemas.microsoft.com/office/2006/activeX" xmlns:r="http://schemas.openxmlformats.org/officeDocument/2006/relationships" ax:classid="{8BD21D40-EC42-11CE-9E0D-00AA006002F3}" ax:persistence="persistStreamInit" r:id="rId1"/>
</file>

<file path=xl/activeX/activeX18.xml><?xml version="1.0" encoding="utf-8"?>
<ax:ocx xmlns:ax="http://schemas.microsoft.com/office/2006/activeX" xmlns:r="http://schemas.openxmlformats.org/officeDocument/2006/relationships" ax:classid="{8BD21D40-EC42-11CE-9E0D-00AA006002F3}" ax:persistence="persistStreamInit" r:id="rId1"/>
</file>

<file path=xl/activeX/activeX19.xml><?xml version="1.0" encoding="utf-8"?>
<ax:ocx xmlns:ax="http://schemas.microsoft.com/office/2006/activeX" xmlns:r="http://schemas.openxmlformats.org/officeDocument/2006/relationships" ax:classid="{8BD21D40-EC42-11CE-9E0D-00AA006002F3}"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activeX/activeX20.xml><?xml version="1.0" encoding="utf-8"?>
<ax:ocx xmlns:ax="http://schemas.microsoft.com/office/2006/activeX" xmlns:r="http://schemas.openxmlformats.org/officeDocument/2006/relationships" ax:classid="{8BD21D40-EC42-11CE-9E0D-00AA006002F3}" ax:persistence="persistStreamInit" r:id="rId1"/>
</file>

<file path=xl/activeX/activeX21.xml><?xml version="1.0" encoding="utf-8"?>
<ax:ocx xmlns:ax="http://schemas.microsoft.com/office/2006/activeX" xmlns:r="http://schemas.openxmlformats.org/officeDocument/2006/relationships" ax:classid="{8BD21D40-EC42-11CE-9E0D-00AA006002F3}" ax:persistence="persistStreamInit" r:id="rId1"/>
</file>

<file path=xl/activeX/activeX22.xml><?xml version="1.0" encoding="utf-8"?>
<ax:ocx xmlns:ax="http://schemas.microsoft.com/office/2006/activeX" xmlns:r="http://schemas.openxmlformats.org/officeDocument/2006/relationships" ax:classid="{8BD21D40-EC42-11CE-9E0D-00AA006002F3}" ax:persistence="persistStreamInit" r:id="rId1"/>
</file>

<file path=xl/activeX/activeX23.xml><?xml version="1.0" encoding="utf-8"?>
<ax:ocx xmlns:ax="http://schemas.microsoft.com/office/2006/activeX" xmlns:r="http://schemas.openxmlformats.org/officeDocument/2006/relationships" ax:classid="{8BD21D40-EC42-11CE-9E0D-00AA006002F3}" ax:persistence="persistStreamInit" r:id="rId1"/>
</file>

<file path=xl/activeX/activeX24.xml><?xml version="1.0" encoding="utf-8"?>
<ax:ocx xmlns:ax="http://schemas.microsoft.com/office/2006/activeX" xmlns:r="http://schemas.openxmlformats.org/officeDocument/2006/relationships" ax:classid="{8BD21D40-EC42-11CE-9E0D-00AA006002F3}" ax:persistence="persistStreamInit" r:id="rId1"/>
</file>

<file path=xl/activeX/activeX25.xml><?xml version="1.0" encoding="utf-8"?>
<ax:ocx xmlns:ax="http://schemas.microsoft.com/office/2006/activeX" xmlns:r="http://schemas.openxmlformats.org/officeDocument/2006/relationships" ax:classid="{8BD21D40-EC42-11CE-9E0D-00AA006002F3}" ax:persistence="persistStreamInit" r:id="rId1"/>
</file>

<file path=xl/activeX/activeX26.xml><?xml version="1.0" encoding="utf-8"?>
<ax:ocx xmlns:ax="http://schemas.microsoft.com/office/2006/activeX" xmlns:r="http://schemas.openxmlformats.org/officeDocument/2006/relationships" ax:classid="{8BD21D40-EC42-11CE-9E0D-00AA006002F3}" ax:persistence="persistStreamInit" r:id="rId1"/>
</file>

<file path=xl/activeX/activeX27.xml><?xml version="1.0" encoding="utf-8"?>
<ax:ocx xmlns:ax="http://schemas.microsoft.com/office/2006/activeX" xmlns:r="http://schemas.openxmlformats.org/officeDocument/2006/relationships" ax:classid="{8BD21D40-EC42-11CE-9E0D-00AA006002F3}" ax:persistence="persistStreamInit" r:id="rId1"/>
</file>

<file path=xl/activeX/activeX28.xml><?xml version="1.0" encoding="utf-8"?>
<ax:ocx xmlns:ax="http://schemas.microsoft.com/office/2006/activeX" xmlns:r="http://schemas.openxmlformats.org/officeDocument/2006/relationships" ax:classid="{8BD21D40-EC42-11CE-9E0D-00AA006002F3}" ax:persistence="persistStreamInit" r:id="rId1"/>
</file>

<file path=xl/activeX/activeX29.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8BD21D40-EC42-11CE-9E0D-00AA006002F3}" ax:persistence="persistStreamInit" r:id="rId1"/>
</file>

<file path=xl/activeX/activeX30.xml><?xml version="1.0" encoding="utf-8"?>
<ax:ocx xmlns:ax="http://schemas.microsoft.com/office/2006/activeX" xmlns:r="http://schemas.openxmlformats.org/officeDocument/2006/relationships" ax:classid="{8BD21D40-EC42-11CE-9E0D-00AA006002F3}" ax:persistence="persistStreamInit" r:id="rId1"/>
</file>

<file path=xl/activeX/activeX31.xml><?xml version="1.0" encoding="utf-8"?>
<ax:ocx xmlns:ax="http://schemas.microsoft.com/office/2006/activeX" xmlns:r="http://schemas.openxmlformats.org/officeDocument/2006/relationships" ax:classid="{8BD21D40-EC42-11CE-9E0D-00AA006002F3}" ax:persistence="persistStreamInit" r:id="rId1"/>
</file>

<file path=xl/activeX/activeX32.xml><?xml version="1.0" encoding="utf-8"?>
<ax:ocx xmlns:ax="http://schemas.microsoft.com/office/2006/activeX" xmlns:r="http://schemas.openxmlformats.org/officeDocument/2006/relationships" ax:classid="{8BD21D40-EC42-11CE-9E0D-00AA006002F3}" ax:persistence="persistStreamInit" r:id="rId1"/>
</file>

<file path=xl/activeX/activeX33.xml><?xml version="1.0" encoding="utf-8"?>
<ax:ocx xmlns:ax="http://schemas.microsoft.com/office/2006/activeX" xmlns:r="http://schemas.openxmlformats.org/officeDocument/2006/relationships" ax:classid="{8BD21D40-EC42-11CE-9E0D-00AA006002F3}" ax:persistence="persistStreamInit" r:id="rId1"/>
</file>

<file path=xl/activeX/activeX34.xml><?xml version="1.0" encoding="utf-8"?>
<ax:ocx xmlns:ax="http://schemas.microsoft.com/office/2006/activeX" xmlns:r="http://schemas.openxmlformats.org/officeDocument/2006/relationships" ax:classid="{8BD21D40-EC42-11CE-9E0D-00AA006002F3}" ax:persistence="persistStreamInit" r:id="rId1"/>
</file>

<file path=xl/activeX/activeX35.xml><?xml version="1.0" encoding="utf-8"?>
<ax:ocx xmlns:ax="http://schemas.microsoft.com/office/2006/activeX" xmlns:r="http://schemas.openxmlformats.org/officeDocument/2006/relationships" ax:classid="{8BD21D40-EC42-11CE-9E0D-00AA006002F3}" ax:persistence="persistStreamInit" r:id="rId1"/>
</file>

<file path=xl/activeX/activeX36.xml><?xml version="1.0" encoding="utf-8"?>
<ax:ocx xmlns:ax="http://schemas.microsoft.com/office/2006/activeX" xmlns:r="http://schemas.openxmlformats.org/officeDocument/2006/relationships" ax:classid="{8BD21D40-EC42-11CE-9E0D-00AA006002F3}" ax:persistence="persistStreamInit" r:id="rId1"/>
</file>

<file path=xl/activeX/activeX37.xml><?xml version="1.0" encoding="utf-8"?>
<ax:ocx xmlns:ax="http://schemas.microsoft.com/office/2006/activeX" xmlns:r="http://schemas.openxmlformats.org/officeDocument/2006/relationships" ax:classid="{8BD21D40-EC42-11CE-9E0D-00AA006002F3}" ax:persistence="persistStreamInit" r:id="rId1"/>
</file>

<file path=xl/activeX/activeX38.xml><?xml version="1.0" encoding="utf-8"?>
<ax:ocx xmlns:ax="http://schemas.microsoft.com/office/2006/activeX" xmlns:r="http://schemas.openxmlformats.org/officeDocument/2006/relationships" ax:classid="{8BD21D40-EC42-11CE-9E0D-00AA006002F3}" ax:persistence="persistStreamInit" r:id="rId1"/>
</file>

<file path=xl/activeX/activeX39.xml><?xml version="1.0" encoding="utf-8"?>
<ax:ocx xmlns:ax="http://schemas.microsoft.com/office/2006/activeX" xmlns:r="http://schemas.openxmlformats.org/officeDocument/2006/relationships" ax:classid="{8BD21D40-EC42-11CE-9E0D-00AA006002F3}" ax:persistence="persistStreamInit" r:id="rId1"/>
</file>

<file path=xl/activeX/activeX4.xml><?xml version="1.0" encoding="utf-8"?>
<ax:ocx xmlns:ax="http://schemas.microsoft.com/office/2006/activeX" xmlns:r="http://schemas.openxmlformats.org/officeDocument/2006/relationships" ax:classid="{8BD21D40-EC42-11CE-9E0D-00AA006002F3}" ax:persistence="persistStreamInit" r:id="rId1"/>
</file>

<file path=xl/activeX/activeX40.xml><?xml version="1.0" encoding="utf-8"?>
<ax:ocx xmlns:ax="http://schemas.microsoft.com/office/2006/activeX" xmlns:r="http://schemas.openxmlformats.org/officeDocument/2006/relationships" ax:classid="{8BD21D40-EC42-11CE-9E0D-00AA006002F3}" ax:persistence="persistStreamInit" r:id="rId1"/>
</file>

<file path=xl/activeX/activeX41.xml><?xml version="1.0" encoding="utf-8"?>
<ax:ocx xmlns:ax="http://schemas.microsoft.com/office/2006/activeX" xmlns:r="http://schemas.openxmlformats.org/officeDocument/2006/relationships" ax:classid="{8BD21D40-EC42-11CE-9E0D-00AA006002F3}" ax:persistence="persistStreamInit" r:id="rId1"/>
</file>

<file path=xl/activeX/activeX42.xml><?xml version="1.0" encoding="utf-8"?>
<ax:ocx xmlns:ax="http://schemas.microsoft.com/office/2006/activeX" xmlns:r="http://schemas.openxmlformats.org/officeDocument/2006/relationships" ax:classid="{8BD21D40-EC42-11CE-9E0D-00AA006002F3}" ax:persistence="persistStreamInit" r:id="rId1"/>
</file>

<file path=xl/activeX/activeX5.xml><?xml version="1.0" encoding="utf-8"?>
<ax:ocx xmlns:ax="http://schemas.microsoft.com/office/2006/activeX" xmlns:r="http://schemas.openxmlformats.org/officeDocument/2006/relationships" ax:classid="{8BD21D40-EC42-11CE-9E0D-00AA006002F3}" ax:persistence="persistStreamInit" r:id="rId1"/>
</file>

<file path=xl/activeX/activeX6.xml><?xml version="1.0" encoding="utf-8"?>
<ax:ocx xmlns:ax="http://schemas.microsoft.com/office/2006/activeX" xmlns:r="http://schemas.openxmlformats.org/officeDocument/2006/relationships" ax:classid="{8BD21D40-EC42-11CE-9E0D-00AA006002F3}" ax:persistence="persistStreamInit" r:id="rId1"/>
</file>

<file path=xl/activeX/activeX7.xml><?xml version="1.0" encoding="utf-8"?>
<ax:ocx xmlns:ax="http://schemas.microsoft.com/office/2006/activeX" xmlns:r="http://schemas.openxmlformats.org/officeDocument/2006/relationships" ax:classid="{8BD21D40-EC42-11CE-9E0D-00AA006002F3}" ax:persistence="persistStreamInit" r:id="rId1"/>
</file>

<file path=xl/activeX/activeX8.xml><?xml version="1.0" encoding="utf-8"?>
<ax:ocx xmlns:ax="http://schemas.microsoft.com/office/2006/activeX" xmlns:r="http://schemas.openxmlformats.org/officeDocument/2006/relationships" ax:classid="{8BD21D40-EC42-11CE-9E0D-00AA006002F3}" ax:persistence="persistStreamInit" r:id="rId1"/>
</file>

<file path=xl/activeX/activeX9.xml><?xml version="1.0" encoding="utf-8"?>
<ax:ocx xmlns:ax="http://schemas.microsoft.com/office/2006/activeX" xmlns:r="http://schemas.openxmlformats.org/officeDocument/2006/relationships" ax:classid="{8BD21D40-EC42-11CE-9E0D-00AA006002F3}" ax:persistence="persistStreamInit" r:id="rId1"/>
</file>

<file path=xl/drawings/_rels/vmlDrawing1.vml.rels><?xml version="1.0" encoding="UTF-8" standalone="yes"?>
<Relationships xmlns="http://schemas.openxmlformats.org/package/2006/relationships"><Relationship Id="rId8" Type="http://schemas.openxmlformats.org/officeDocument/2006/relationships/image" Target="../media/image1.emf"/><Relationship Id="rId13" Type="http://schemas.openxmlformats.org/officeDocument/2006/relationships/image" Target="../media/image13.emf"/><Relationship Id="rId3" Type="http://schemas.openxmlformats.org/officeDocument/2006/relationships/image" Target="../media/image6.emf"/><Relationship Id="rId7" Type="http://schemas.openxmlformats.org/officeDocument/2006/relationships/image" Target="../media/image2.emf"/><Relationship Id="rId12" Type="http://schemas.openxmlformats.org/officeDocument/2006/relationships/image" Target="../media/image12.emf"/><Relationship Id="rId2" Type="http://schemas.openxmlformats.org/officeDocument/2006/relationships/image" Target="../media/image7.emf"/><Relationship Id="rId1" Type="http://schemas.openxmlformats.org/officeDocument/2006/relationships/image" Target="../media/image8.emf"/><Relationship Id="rId6" Type="http://schemas.openxmlformats.org/officeDocument/2006/relationships/image" Target="../media/image3.emf"/><Relationship Id="rId11" Type="http://schemas.openxmlformats.org/officeDocument/2006/relationships/image" Target="../media/image11.emf"/><Relationship Id="rId5" Type="http://schemas.openxmlformats.org/officeDocument/2006/relationships/image" Target="../media/image4.emf"/><Relationship Id="rId10" Type="http://schemas.openxmlformats.org/officeDocument/2006/relationships/image" Target="../media/image10.emf"/><Relationship Id="rId4" Type="http://schemas.openxmlformats.org/officeDocument/2006/relationships/image" Target="../media/image5.emf"/><Relationship Id="rId9" Type="http://schemas.openxmlformats.org/officeDocument/2006/relationships/image" Target="../media/image9.emf"/><Relationship Id="rId14" Type="http://schemas.openxmlformats.org/officeDocument/2006/relationships/image" Target="../media/image14.emf"/></Relationships>
</file>

<file path=xl/drawings/_rels/vmlDrawing2.vml.rels><?xml version="1.0" encoding="UTF-8" standalone="yes"?>
<Relationships xmlns="http://schemas.openxmlformats.org/package/2006/relationships"><Relationship Id="rId8" Type="http://schemas.openxmlformats.org/officeDocument/2006/relationships/image" Target="../media/image15.emf"/><Relationship Id="rId13" Type="http://schemas.openxmlformats.org/officeDocument/2006/relationships/image" Target="../media/image27.emf"/><Relationship Id="rId3" Type="http://schemas.openxmlformats.org/officeDocument/2006/relationships/image" Target="../media/image20.emf"/><Relationship Id="rId7" Type="http://schemas.openxmlformats.org/officeDocument/2006/relationships/image" Target="../media/image16.emf"/><Relationship Id="rId12" Type="http://schemas.openxmlformats.org/officeDocument/2006/relationships/image" Target="../media/image26.emf"/><Relationship Id="rId2" Type="http://schemas.openxmlformats.org/officeDocument/2006/relationships/image" Target="../media/image21.emf"/><Relationship Id="rId1" Type="http://schemas.openxmlformats.org/officeDocument/2006/relationships/image" Target="../media/image22.emf"/><Relationship Id="rId6" Type="http://schemas.openxmlformats.org/officeDocument/2006/relationships/image" Target="../media/image17.emf"/><Relationship Id="rId11" Type="http://schemas.openxmlformats.org/officeDocument/2006/relationships/image" Target="../media/image25.emf"/><Relationship Id="rId5" Type="http://schemas.openxmlformats.org/officeDocument/2006/relationships/image" Target="../media/image18.emf"/><Relationship Id="rId10" Type="http://schemas.openxmlformats.org/officeDocument/2006/relationships/image" Target="../media/image24.emf"/><Relationship Id="rId4" Type="http://schemas.openxmlformats.org/officeDocument/2006/relationships/image" Target="../media/image19.emf"/><Relationship Id="rId9" Type="http://schemas.openxmlformats.org/officeDocument/2006/relationships/image" Target="../media/image23.emf"/><Relationship Id="rId14" Type="http://schemas.openxmlformats.org/officeDocument/2006/relationships/image" Target="../media/image28.emf"/></Relationships>
</file>

<file path=xl/drawings/_rels/vmlDrawing3.vml.rels><?xml version="1.0" encoding="UTF-8" standalone="yes"?>
<Relationships xmlns="http://schemas.openxmlformats.org/package/2006/relationships"><Relationship Id="rId8" Type="http://schemas.openxmlformats.org/officeDocument/2006/relationships/image" Target="../media/image36.emf"/><Relationship Id="rId13" Type="http://schemas.openxmlformats.org/officeDocument/2006/relationships/image" Target="../media/image41.emf"/><Relationship Id="rId3" Type="http://schemas.openxmlformats.org/officeDocument/2006/relationships/image" Target="../media/image31.emf"/><Relationship Id="rId7" Type="http://schemas.openxmlformats.org/officeDocument/2006/relationships/image" Target="../media/image35.emf"/><Relationship Id="rId12" Type="http://schemas.openxmlformats.org/officeDocument/2006/relationships/image" Target="../media/image40.emf"/><Relationship Id="rId2" Type="http://schemas.openxmlformats.org/officeDocument/2006/relationships/image" Target="../media/image30.emf"/><Relationship Id="rId1" Type="http://schemas.openxmlformats.org/officeDocument/2006/relationships/image" Target="../media/image29.emf"/><Relationship Id="rId6" Type="http://schemas.openxmlformats.org/officeDocument/2006/relationships/image" Target="../media/image34.emf"/><Relationship Id="rId11" Type="http://schemas.openxmlformats.org/officeDocument/2006/relationships/image" Target="../media/image39.emf"/><Relationship Id="rId5" Type="http://schemas.openxmlformats.org/officeDocument/2006/relationships/image" Target="../media/image33.emf"/><Relationship Id="rId10" Type="http://schemas.openxmlformats.org/officeDocument/2006/relationships/image" Target="../media/image38.emf"/><Relationship Id="rId4" Type="http://schemas.openxmlformats.org/officeDocument/2006/relationships/image" Target="../media/image32.emf"/><Relationship Id="rId9" Type="http://schemas.openxmlformats.org/officeDocument/2006/relationships/image" Target="../media/image37.emf"/><Relationship Id="rId14" Type="http://schemas.openxmlformats.org/officeDocument/2006/relationships/image" Target="../media/image4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1517650</xdr:colOff>
          <xdr:row>29</xdr:row>
          <xdr:rowOff>12700</xdr:rowOff>
        </xdr:from>
        <xdr:to>
          <xdr:col>3</xdr:col>
          <xdr:colOff>0</xdr:colOff>
          <xdr:row>30</xdr:row>
          <xdr:rowOff>0</xdr:rowOff>
        </xdr:to>
        <xdr:grpSp>
          <xdr:nvGrpSpPr>
            <xdr:cNvPr id="38" name="Group 37" descr="PPO Check boxes">
              <a:extLst>
                <a:ext uri="{FF2B5EF4-FFF2-40B4-BE49-F238E27FC236}">
                  <a16:creationId xmlns:a16="http://schemas.microsoft.com/office/drawing/2014/main" id="{00000000-0008-0000-0100-000026000000}"/>
                </a:ext>
              </a:extLst>
            </xdr:cNvPr>
            <xdr:cNvGrpSpPr/>
          </xdr:nvGrpSpPr>
          <xdr:grpSpPr>
            <a:xfrm>
              <a:off x="8130117" y="5753100"/>
              <a:ext cx="1217083" cy="275167"/>
              <a:chOff x="8032774" y="8387796"/>
              <a:chExt cx="1174726" cy="184145"/>
            </a:xfrm>
          </xdr:grpSpPr>
          <xdr:sp macro="" textlink="">
            <xdr:nvSpPr>
              <xdr:cNvPr id="2071" name="CheckBox5" descr="Yes check box" hidden="1">
                <a:extLst>
                  <a:ext uri="{63B3BB69-23CF-44E3-9099-C40C66FF867C}">
                    <a14:compatExt spid="_x0000_s2071"/>
                  </a:ext>
                  <a:ext uri="{FF2B5EF4-FFF2-40B4-BE49-F238E27FC236}">
                    <a16:creationId xmlns:a16="http://schemas.microsoft.com/office/drawing/2014/main" id="{00000000-0008-0000-0100-000017080000}"/>
                  </a:ext>
                </a:extLst>
              </xdr:cNvPr>
              <xdr:cNvSpPr/>
            </xdr:nvSpPr>
            <xdr:spPr bwMode="auto">
              <a:xfrm>
                <a:off x="8032774" y="8388254"/>
                <a:ext cx="723896" cy="177804"/>
              </a:xfrm>
              <a:prstGeom prst="rect">
                <a:avLst/>
              </a:prstGeom>
              <a:noFill/>
              <a:ln>
                <a:noFill/>
              </a:ln>
              <a:extLst>
                <a:ext uri="{91240B29-F687-4F45-9708-019B960494DF}">
                  <a14:hiddenLine w="9525">
                    <a:noFill/>
                    <a:miter lim="800000"/>
                    <a:headEnd/>
                    <a:tailEnd/>
                  </a14:hiddenLine>
                </a:ext>
              </a:extLst>
            </xdr:spPr>
          </xdr:sp>
          <xdr:sp macro="" textlink="">
            <xdr:nvSpPr>
              <xdr:cNvPr id="2072" name="CheckBox6" descr="No check box" hidden="1">
                <a:extLst>
                  <a:ext uri="{63B3BB69-23CF-44E3-9099-C40C66FF867C}">
                    <a14:compatExt spid="_x0000_s2072"/>
                  </a:ext>
                  <a:ext uri="{FF2B5EF4-FFF2-40B4-BE49-F238E27FC236}">
                    <a16:creationId xmlns:a16="http://schemas.microsoft.com/office/drawing/2014/main" id="{00000000-0008-0000-0100-000018080000}"/>
                  </a:ext>
                </a:extLst>
              </xdr:cNvPr>
              <xdr:cNvSpPr/>
            </xdr:nvSpPr>
            <xdr:spPr bwMode="auto">
              <a:xfrm>
                <a:off x="8762996" y="8387796"/>
                <a:ext cx="444504" cy="184145"/>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1517650</xdr:colOff>
          <xdr:row>30</xdr:row>
          <xdr:rowOff>12700</xdr:rowOff>
        </xdr:from>
        <xdr:to>
          <xdr:col>3</xdr:col>
          <xdr:colOff>0</xdr:colOff>
          <xdr:row>31</xdr:row>
          <xdr:rowOff>0</xdr:rowOff>
        </xdr:to>
        <xdr:grpSp>
          <xdr:nvGrpSpPr>
            <xdr:cNvPr id="41" name="Group 40" descr="EPO Check boxes">
              <a:extLst>
                <a:ext uri="{FF2B5EF4-FFF2-40B4-BE49-F238E27FC236}">
                  <a16:creationId xmlns:a16="http://schemas.microsoft.com/office/drawing/2014/main" id="{00000000-0008-0000-0100-000029000000}"/>
                </a:ext>
              </a:extLst>
            </xdr:cNvPr>
            <xdr:cNvGrpSpPr/>
          </xdr:nvGrpSpPr>
          <xdr:grpSpPr>
            <a:xfrm>
              <a:off x="8130117" y="6040967"/>
              <a:ext cx="1217083" cy="275166"/>
              <a:chOff x="8032774" y="8388276"/>
              <a:chExt cx="1174726" cy="184207"/>
            </a:xfrm>
          </xdr:grpSpPr>
          <xdr:sp macro="" textlink="">
            <xdr:nvSpPr>
              <xdr:cNvPr id="2073" name="CheckBox7" descr="Yes check box" hidden="1">
                <a:extLst>
                  <a:ext uri="{63B3BB69-23CF-44E3-9099-C40C66FF867C}">
                    <a14:compatExt spid="_x0000_s2073"/>
                  </a:ext>
                  <a:ext uri="{FF2B5EF4-FFF2-40B4-BE49-F238E27FC236}">
                    <a16:creationId xmlns:a16="http://schemas.microsoft.com/office/drawing/2014/main" id="{00000000-0008-0000-0100-000019080000}"/>
                  </a:ext>
                </a:extLst>
              </xdr:cNvPr>
              <xdr:cNvSpPr/>
            </xdr:nvSpPr>
            <xdr:spPr bwMode="auto">
              <a:xfrm>
                <a:off x="8032774" y="8388276"/>
                <a:ext cx="723896" cy="177804"/>
              </a:xfrm>
              <a:prstGeom prst="rect">
                <a:avLst/>
              </a:prstGeom>
              <a:noFill/>
              <a:ln>
                <a:noFill/>
              </a:ln>
              <a:extLst>
                <a:ext uri="{91240B29-F687-4F45-9708-019B960494DF}">
                  <a14:hiddenLine w="9525">
                    <a:noFill/>
                    <a:miter lim="800000"/>
                    <a:headEnd/>
                    <a:tailEnd/>
                  </a14:hiddenLine>
                </a:ext>
              </a:extLst>
            </xdr:spPr>
          </xdr:sp>
          <xdr:sp macro="" textlink="">
            <xdr:nvSpPr>
              <xdr:cNvPr id="2074" name="CheckBox8" descr="No check box" hidden="1">
                <a:extLst>
                  <a:ext uri="{63B3BB69-23CF-44E3-9099-C40C66FF867C}">
                    <a14:compatExt spid="_x0000_s2074"/>
                  </a:ext>
                  <a:ext uri="{FF2B5EF4-FFF2-40B4-BE49-F238E27FC236}">
                    <a16:creationId xmlns:a16="http://schemas.microsoft.com/office/drawing/2014/main" id="{00000000-0008-0000-0100-00001A080000}"/>
                  </a:ext>
                </a:extLst>
              </xdr:cNvPr>
              <xdr:cNvSpPr/>
            </xdr:nvSpPr>
            <xdr:spPr bwMode="auto">
              <a:xfrm>
                <a:off x="8762996" y="8388338"/>
                <a:ext cx="444504" cy="184145"/>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1517650</xdr:colOff>
          <xdr:row>32</xdr:row>
          <xdr:rowOff>12700</xdr:rowOff>
        </xdr:from>
        <xdr:to>
          <xdr:col>3</xdr:col>
          <xdr:colOff>0</xdr:colOff>
          <xdr:row>33</xdr:row>
          <xdr:rowOff>0</xdr:rowOff>
        </xdr:to>
        <xdr:grpSp>
          <xdr:nvGrpSpPr>
            <xdr:cNvPr id="44" name="Group 43" descr="FFS Check boxes">
              <a:extLst>
                <a:ext uri="{FF2B5EF4-FFF2-40B4-BE49-F238E27FC236}">
                  <a16:creationId xmlns:a16="http://schemas.microsoft.com/office/drawing/2014/main" id="{00000000-0008-0000-0100-00002C000000}"/>
                </a:ext>
              </a:extLst>
            </xdr:cNvPr>
            <xdr:cNvGrpSpPr/>
          </xdr:nvGrpSpPr>
          <xdr:grpSpPr>
            <a:xfrm>
              <a:off x="8130117" y="6616700"/>
              <a:ext cx="1217083" cy="275167"/>
              <a:chOff x="8032774" y="8388229"/>
              <a:chExt cx="1174726" cy="184152"/>
            </a:xfrm>
          </xdr:grpSpPr>
          <xdr:sp macro="" textlink="">
            <xdr:nvSpPr>
              <xdr:cNvPr id="2075" name="CheckBox9" descr="Yes check box" hidden="1">
                <a:extLst>
                  <a:ext uri="{63B3BB69-23CF-44E3-9099-C40C66FF867C}">
                    <a14:compatExt spid="_x0000_s2075"/>
                  </a:ext>
                  <a:ext uri="{FF2B5EF4-FFF2-40B4-BE49-F238E27FC236}">
                    <a16:creationId xmlns:a16="http://schemas.microsoft.com/office/drawing/2014/main" id="{00000000-0008-0000-0100-00001B080000}"/>
                  </a:ext>
                </a:extLst>
              </xdr:cNvPr>
              <xdr:cNvSpPr/>
            </xdr:nvSpPr>
            <xdr:spPr bwMode="auto">
              <a:xfrm>
                <a:off x="8032774" y="8388391"/>
                <a:ext cx="723896" cy="177796"/>
              </a:xfrm>
              <a:prstGeom prst="rect">
                <a:avLst/>
              </a:prstGeom>
              <a:noFill/>
              <a:ln>
                <a:noFill/>
              </a:ln>
              <a:extLst>
                <a:ext uri="{91240B29-F687-4F45-9708-019B960494DF}">
                  <a14:hiddenLine w="9525">
                    <a:noFill/>
                    <a:miter lim="800000"/>
                    <a:headEnd/>
                    <a:tailEnd/>
                  </a14:hiddenLine>
                </a:ext>
              </a:extLst>
            </xdr:spPr>
          </xdr:sp>
          <xdr:sp macro="" textlink="">
            <xdr:nvSpPr>
              <xdr:cNvPr id="2076" name="CheckBox10" descr="No check box" hidden="1">
                <a:extLst>
                  <a:ext uri="{63B3BB69-23CF-44E3-9099-C40C66FF867C}">
                    <a14:compatExt spid="_x0000_s2076"/>
                  </a:ext>
                  <a:ext uri="{FF2B5EF4-FFF2-40B4-BE49-F238E27FC236}">
                    <a16:creationId xmlns:a16="http://schemas.microsoft.com/office/drawing/2014/main" id="{00000000-0008-0000-0100-00001C080000}"/>
                  </a:ext>
                </a:extLst>
              </xdr:cNvPr>
              <xdr:cNvSpPr/>
            </xdr:nvSpPr>
            <xdr:spPr bwMode="auto">
              <a:xfrm>
                <a:off x="8762996" y="8388229"/>
                <a:ext cx="444504" cy="184152"/>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1517650</xdr:colOff>
          <xdr:row>34</xdr:row>
          <xdr:rowOff>12700</xdr:rowOff>
        </xdr:from>
        <xdr:to>
          <xdr:col>3</xdr:col>
          <xdr:colOff>0</xdr:colOff>
          <xdr:row>35</xdr:row>
          <xdr:rowOff>0</xdr:rowOff>
        </xdr:to>
        <xdr:grpSp>
          <xdr:nvGrpSpPr>
            <xdr:cNvPr id="53" name="Group 52" descr="Other check boxes">
              <a:extLst>
                <a:ext uri="{FF2B5EF4-FFF2-40B4-BE49-F238E27FC236}">
                  <a16:creationId xmlns:a16="http://schemas.microsoft.com/office/drawing/2014/main" id="{00000000-0008-0000-0100-000035000000}"/>
                </a:ext>
              </a:extLst>
            </xdr:cNvPr>
            <xdr:cNvGrpSpPr/>
          </xdr:nvGrpSpPr>
          <xdr:grpSpPr>
            <a:xfrm>
              <a:off x="8130117" y="7192433"/>
              <a:ext cx="1217083" cy="275167"/>
              <a:chOff x="8032774" y="8388383"/>
              <a:chExt cx="1174726" cy="184144"/>
            </a:xfrm>
          </xdr:grpSpPr>
          <xdr:sp macro="" textlink="">
            <xdr:nvSpPr>
              <xdr:cNvPr id="2081" name="CheckBox13" descr="Yes check box" hidden="1">
                <a:extLst>
                  <a:ext uri="{63B3BB69-23CF-44E3-9099-C40C66FF867C}">
                    <a14:compatExt spid="_x0000_s2081"/>
                  </a:ext>
                  <a:ext uri="{FF2B5EF4-FFF2-40B4-BE49-F238E27FC236}">
                    <a16:creationId xmlns:a16="http://schemas.microsoft.com/office/drawing/2014/main" id="{00000000-0008-0000-0100-000021080000}"/>
                  </a:ext>
                </a:extLst>
              </xdr:cNvPr>
              <xdr:cNvSpPr/>
            </xdr:nvSpPr>
            <xdr:spPr bwMode="auto">
              <a:xfrm>
                <a:off x="8032774" y="8388518"/>
                <a:ext cx="723896" cy="177802"/>
              </a:xfrm>
              <a:prstGeom prst="rect">
                <a:avLst/>
              </a:prstGeom>
              <a:noFill/>
              <a:ln>
                <a:noFill/>
              </a:ln>
              <a:extLst>
                <a:ext uri="{91240B29-F687-4F45-9708-019B960494DF}">
                  <a14:hiddenLine w="9525">
                    <a:noFill/>
                    <a:miter lim="800000"/>
                    <a:headEnd/>
                    <a:tailEnd/>
                  </a14:hiddenLine>
                </a:ext>
              </a:extLst>
            </xdr:spPr>
          </xdr:sp>
          <xdr:sp macro="" textlink="">
            <xdr:nvSpPr>
              <xdr:cNvPr id="2082" name="CheckBox14" descr="No check box" hidden="1">
                <a:extLst>
                  <a:ext uri="{63B3BB69-23CF-44E3-9099-C40C66FF867C}">
                    <a14:compatExt spid="_x0000_s2082"/>
                  </a:ext>
                  <a:ext uri="{FF2B5EF4-FFF2-40B4-BE49-F238E27FC236}">
                    <a16:creationId xmlns:a16="http://schemas.microsoft.com/office/drawing/2014/main" id="{00000000-0008-0000-0100-000022080000}"/>
                  </a:ext>
                </a:extLst>
              </xdr:cNvPr>
              <xdr:cNvSpPr/>
            </xdr:nvSpPr>
            <xdr:spPr bwMode="auto">
              <a:xfrm>
                <a:off x="8762996" y="8388383"/>
                <a:ext cx="444504" cy="184144"/>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xdr:twoCellAnchor>
    <xdr:from>
      <xdr:col>1</xdr:col>
      <xdr:colOff>0</xdr:colOff>
      <xdr:row>53</xdr:row>
      <xdr:rowOff>190500</xdr:rowOff>
    </xdr:from>
    <xdr:to>
      <xdr:col>3</xdr:col>
      <xdr:colOff>0</xdr:colOff>
      <xdr:row>66</xdr:row>
      <xdr:rowOff>31750</xdr:rowOff>
    </xdr:to>
    <xdr:sp macro="" textlink="" fLocksText="0">
      <xdr:nvSpPr>
        <xdr:cNvPr id="2" name="TextBox 1" descr="Comment text box">
          <a:extLst>
            <a:ext uri="{FF2B5EF4-FFF2-40B4-BE49-F238E27FC236}">
              <a16:creationId xmlns:a16="http://schemas.microsoft.com/office/drawing/2014/main" id="{00000000-0008-0000-0100-000002000000}"/>
            </a:ext>
          </a:extLst>
        </xdr:cNvPr>
        <xdr:cNvSpPr txBox="1"/>
      </xdr:nvSpPr>
      <xdr:spPr>
        <a:xfrm>
          <a:off x="317500" y="10731500"/>
          <a:ext cx="8897938" cy="242093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200">
            <a:latin typeface="Arial" panose="020B0604020202020204" pitchFamily="34"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xdr:from>
          <xdr:col>2</xdr:col>
          <xdr:colOff>1517650</xdr:colOff>
          <xdr:row>28</xdr:row>
          <xdr:rowOff>12700</xdr:rowOff>
        </xdr:from>
        <xdr:to>
          <xdr:col>3</xdr:col>
          <xdr:colOff>0</xdr:colOff>
          <xdr:row>29</xdr:row>
          <xdr:rowOff>0</xdr:rowOff>
        </xdr:to>
        <xdr:grpSp>
          <xdr:nvGrpSpPr>
            <xdr:cNvPr id="3" name="Group 2" descr="Other check boxes">
              <a:extLst>
                <a:ext uri="{FF2B5EF4-FFF2-40B4-BE49-F238E27FC236}">
                  <a16:creationId xmlns:a16="http://schemas.microsoft.com/office/drawing/2014/main" id="{00000000-0008-0000-0100-000003000000}"/>
                </a:ext>
              </a:extLst>
            </xdr:cNvPr>
            <xdr:cNvGrpSpPr/>
          </xdr:nvGrpSpPr>
          <xdr:grpSpPr>
            <a:xfrm>
              <a:off x="8130117" y="5465233"/>
              <a:ext cx="1217083" cy="275167"/>
              <a:chOff x="8032765" y="8388383"/>
              <a:chExt cx="1174745" cy="184144"/>
            </a:xfrm>
          </xdr:grpSpPr>
          <xdr:sp macro="" textlink="">
            <xdr:nvSpPr>
              <xdr:cNvPr id="2087" name="CheckBox3" descr="Yes check box" hidden="1">
                <a:extLst>
                  <a:ext uri="{63B3BB69-23CF-44E3-9099-C40C66FF867C}">
                    <a14:compatExt spid="_x0000_s2087"/>
                  </a:ext>
                  <a:ext uri="{FF2B5EF4-FFF2-40B4-BE49-F238E27FC236}">
                    <a16:creationId xmlns:a16="http://schemas.microsoft.com/office/drawing/2014/main" id="{00000000-0008-0000-0100-000027080000}"/>
                  </a:ext>
                </a:extLst>
              </xdr:cNvPr>
              <xdr:cNvSpPr/>
            </xdr:nvSpPr>
            <xdr:spPr bwMode="auto">
              <a:xfrm>
                <a:off x="8032765" y="8388518"/>
                <a:ext cx="723894" cy="177802"/>
              </a:xfrm>
              <a:prstGeom prst="rect">
                <a:avLst/>
              </a:prstGeom>
              <a:noFill/>
              <a:ln>
                <a:noFill/>
              </a:ln>
              <a:extLst>
                <a:ext uri="{91240B29-F687-4F45-9708-019B960494DF}">
                  <a14:hiddenLine w="9525">
                    <a:noFill/>
                    <a:miter lim="800000"/>
                    <a:headEnd/>
                    <a:tailEnd/>
                  </a14:hiddenLine>
                </a:ext>
              </a:extLst>
            </xdr:spPr>
          </xdr:sp>
          <xdr:sp macro="" textlink="">
            <xdr:nvSpPr>
              <xdr:cNvPr id="2088" name="CheckBox4" descr="No check box" hidden="1">
                <a:extLst>
                  <a:ext uri="{63B3BB69-23CF-44E3-9099-C40C66FF867C}">
                    <a14:compatExt spid="_x0000_s2088"/>
                  </a:ext>
                  <a:ext uri="{FF2B5EF4-FFF2-40B4-BE49-F238E27FC236}">
                    <a16:creationId xmlns:a16="http://schemas.microsoft.com/office/drawing/2014/main" id="{00000000-0008-0000-0100-000028080000}"/>
                  </a:ext>
                </a:extLst>
              </xdr:cNvPr>
              <xdr:cNvSpPr/>
            </xdr:nvSpPr>
            <xdr:spPr bwMode="auto">
              <a:xfrm>
                <a:off x="8763006" y="8388383"/>
                <a:ext cx="444504" cy="184144"/>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1517650</xdr:colOff>
          <xdr:row>31</xdr:row>
          <xdr:rowOff>12700</xdr:rowOff>
        </xdr:from>
        <xdr:to>
          <xdr:col>3</xdr:col>
          <xdr:colOff>0</xdr:colOff>
          <xdr:row>32</xdr:row>
          <xdr:rowOff>0</xdr:rowOff>
        </xdr:to>
        <xdr:grpSp>
          <xdr:nvGrpSpPr>
            <xdr:cNvPr id="4" name="Group 3" descr="Other check boxes">
              <a:extLst>
                <a:ext uri="{FF2B5EF4-FFF2-40B4-BE49-F238E27FC236}">
                  <a16:creationId xmlns:a16="http://schemas.microsoft.com/office/drawing/2014/main" id="{00000000-0008-0000-0100-000004000000}"/>
                </a:ext>
              </a:extLst>
            </xdr:cNvPr>
            <xdr:cNvGrpSpPr/>
          </xdr:nvGrpSpPr>
          <xdr:grpSpPr>
            <a:xfrm>
              <a:off x="8130117" y="6328833"/>
              <a:ext cx="1217083" cy="275167"/>
              <a:chOff x="8032765" y="8388383"/>
              <a:chExt cx="1174745" cy="184144"/>
            </a:xfrm>
          </xdr:grpSpPr>
          <xdr:sp macro="" textlink="">
            <xdr:nvSpPr>
              <xdr:cNvPr id="2089" name="CheckBox11" descr="Yes check box" hidden="1">
                <a:extLst>
                  <a:ext uri="{63B3BB69-23CF-44E3-9099-C40C66FF867C}">
                    <a14:compatExt spid="_x0000_s2089"/>
                  </a:ext>
                  <a:ext uri="{FF2B5EF4-FFF2-40B4-BE49-F238E27FC236}">
                    <a16:creationId xmlns:a16="http://schemas.microsoft.com/office/drawing/2014/main" id="{00000000-0008-0000-0100-000029080000}"/>
                  </a:ext>
                </a:extLst>
              </xdr:cNvPr>
              <xdr:cNvSpPr/>
            </xdr:nvSpPr>
            <xdr:spPr bwMode="auto">
              <a:xfrm>
                <a:off x="8032765" y="8388518"/>
                <a:ext cx="723894" cy="177802"/>
              </a:xfrm>
              <a:prstGeom prst="rect">
                <a:avLst/>
              </a:prstGeom>
              <a:noFill/>
              <a:ln>
                <a:noFill/>
              </a:ln>
              <a:extLst>
                <a:ext uri="{91240B29-F687-4F45-9708-019B960494DF}">
                  <a14:hiddenLine w="9525">
                    <a:noFill/>
                    <a:miter lim="800000"/>
                    <a:headEnd/>
                    <a:tailEnd/>
                  </a14:hiddenLine>
                </a:ext>
              </a:extLst>
            </xdr:spPr>
          </xdr:sp>
          <xdr:sp macro="" textlink="">
            <xdr:nvSpPr>
              <xdr:cNvPr id="2090" name="CheckBox12" descr="No check box" hidden="1">
                <a:extLst>
                  <a:ext uri="{63B3BB69-23CF-44E3-9099-C40C66FF867C}">
                    <a14:compatExt spid="_x0000_s2090"/>
                  </a:ext>
                  <a:ext uri="{FF2B5EF4-FFF2-40B4-BE49-F238E27FC236}">
                    <a16:creationId xmlns:a16="http://schemas.microsoft.com/office/drawing/2014/main" id="{00000000-0008-0000-0100-00002A080000}"/>
                  </a:ext>
                </a:extLst>
              </xdr:cNvPr>
              <xdr:cNvSpPr/>
            </xdr:nvSpPr>
            <xdr:spPr bwMode="auto">
              <a:xfrm>
                <a:off x="8763006" y="8388383"/>
                <a:ext cx="444504" cy="184144"/>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1517650</xdr:colOff>
          <xdr:row>33</xdr:row>
          <xdr:rowOff>12700</xdr:rowOff>
        </xdr:from>
        <xdr:to>
          <xdr:col>3</xdr:col>
          <xdr:colOff>0</xdr:colOff>
          <xdr:row>34</xdr:row>
          <xdr:rowOff>0</xdr:rowOff>
        </xdr:to>
        <xdr:grpSp>
          <xdr:nvGrpSpPr>
            <xdr:cNvPr id="5" name="Group 4" descr="Other check boxes">
              <a:extLst>
                <a:ext uri="{FF2B5EF4-FFF2-40B4-BE49-F238E27FC236}">
                  <a16:creationId xmlns:a16="http://schemas.microsoft.com/office/drawing/2014/main" id="{00000000-0008-0000-0100-000005000000}"/>
                </a:ext>
              </a:extLst>
            </xdr:cNvPr>
            <xdr:cNvGrpSpPr/>
          </xdr:nvGrpSpPr>
          <xdr:grpSpPr>
            <a:xfrm>
              <a:off x="8130117" y="6904567"/>
              <a:ext cx="1217083" cy="275166"/>
              <a:chOff x="8032765" y="8388384"/>
              <a:chExt cx="1174745" cy="184144"/>
            </a:xfrm>
          </xdr:grpSpPr>
          <xdr:sp macro="" textlink="">
            <xdr:nvSpPr>
              <xdr:cNvPr id="2091" name="CheckBox1" descr="Yes check box" hidden="1">
                <a:extLst>
                  <a:ext uri="{63B3BB69-23CF-44E3-9099-C40C66FF867C}">
                    <a14:compatExt spid="_x0000_s2091"/>
                  </a:ext>
                  <a:ext uri="{FF2B5EF4-FFF2-40B4-BE49-F238E27FC236}">
                    <a16:creationId xmlns:a16="http://schemas.microsoft.com/office/drawing/2014/main" id="{00000000-0008-0000-0100-00002B080000}"/>
                  </a:ext>
                </a:extLst>
              </xdr:cNvPr>
              <xdr:cNvSpPr/>
            </xdr:nvSpPr>
            <xdr:spPr bwMode="auto">
              <a:xfrm>
                <a:off x="8032765" y="8388518"/>
                <a:ext cx="723894" cy="177802"/>
              </a:xfrm>
              <a:prstGeom prst="rect">
                <a:avLst/>
              </a:prstGeom>
              <a:noFill/>
              <a:ln>
                <a:noFill/>
              </a:ln>
              <a:extLst>
                <a:ext uri="{91240B29-F687-4F45-9708-019B960494DF}">
                  <a14:hiddenLine w="9525">
                    <a:noFill/>
                    <a:miter lim="800000"/>
                    <a:headEnd/>
                    <a:tailEnd/>
                  </a14:hiddenLine>
                </a:ext>
              </a:extLst>
            </xdr:spPr>
          </xdr:sp>
          <xdr:sp macro="" textlink="">
            <xdr:nvSpPr>
              <xdr:cNvPr id="2092" name="CheckBox2" descr="No check box" hidden="1">
                <a:extLst>
                  <a:ext uri="{63B3BB69-23CF-44E3-9099-C40C66FF867C}">
                    <a14:compatExt spid="_x0000_s2092"/>
                  </a:ext>
                  <a:ext uri="{FF2B5EF4-FFF2-40B4-BE49-F238E27FC236}">
                    <a16:creationId xmlns:a16="http://schemas.microsoft.com/office/drawing/2014/main" id="{00000000-0008-0000-0100-00002C080000}"/>
                  </a:ext>
                </a:extLst>
              </xdr:cNvPr>
              <xdr:cNvSpPr/>
            </xdr:nvSpPr>
            <xdr:spPr bwMode="auto">
              <a:xfrm>
                <a:off x="8763006" y="8388384"/>
                <a:ext cx="444504" cy="184144"/>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9</xdr:col>
          <xdr:colOff>34170</xdr:colOff>
          <xdr:row>0</xdr:row>
          <xdr:rowOff>8958</xdr:rowOff>
        </xdr:from>
        <xdr:to>
          <xdr:col>9</xdr:col>
          <xdr:colOff>1156999</xdr:colOff>
          <xdr:row>0</xdr:row>
          <xdr:rowOff>236372</xdr:rowOff>
        </xdr:to>
        <xdr:grpSp>
          <xdr:nvGrpSpPr>
            <xdr:cNvPr id="119" name="Group 118" descr="HMO Check boxes">
              <a:extLst>
                <a:ext uri="{FF2B5EF4-FFF2-40B4-BE49-F238E27FC236}">
                  <a16:creationId xmlns:a16="http://schemas.microsoft.com/office/drawing/2014/main" id="{00000000-0008-0000-0A00-000077000000}"/>
                </a:ext>
              </a:extLst>
            </xdr:cNvPr>
            <xdr:cNvGrpSpPr/>
          </xdr:nvGrpSpPr>
          <xdr:grpSpPr>
            <a:xfrm>
              <a:off x="12645270" y="8958"/>
              <a:ext cx="1122829" cy="227414"/>
              <a:chOff x="7991416" y="8384809"/>
              <a:chExt cx="1151764" cy="184150"/>
            </a:xfrm>
          </xdr:grpSpPr>
          <xdr:sp macro="" textlink="">
            <xdr:nvSpPr>
              <xdr:cNvPr id="4176" name="CheckBox27" descr="Yes check box" hidden="1">
                <a:extLst>
                  <a:ext uri="{63B3BB69-23CF-44E3-9099-C40C66FF867C}">
                    <a14:compatExt spid="_x0000_s4176"/>
                  </a:ext>
                  <a:ext uri="{FF2B5EF4-FFF2-40B4-BE49-F238E27FC236}">
                    <a16:creationId xmlns:a16="http://schemas.microsoft.com/office/drawing/2014/main" id="{00000000-0008-0000-0A00-000050100000}"/>
                  </a:ext>
                </a:extLst>
              </xdr:cNvPr>
              <xdr:cNvSpPr/>
            </xdr:nvSpPr>
            <xdr:spPr bwMode="auto">
              <a:xfrm>
                <a:off x="7991416" y="8384817"/>
                <a:ext cx="723905" cy="177800"/>
              </a:xfrm>
              <a:prstGeom prst="rect">
                <a:avLst/>
              </a:prstGeom>
              <a:noFill/>
              <a:ln>
                <a:noFill/>
              </a:ln>
              <a:extLst>
                <a:ext uri="{91240B29-F687-4F45-9708-019B960494DF}">
                  <a14:hiddenLine w="9525">
                    <a:noFill/>
                    <a:miter lim="800000"/>
                    <a:headEnd/>
                    <a:tailEnd/>
                  </a14:hiddenLine>
                </a:ext>
              </a:extLst>
            </xdr:spPr>
          </xdr:sp>
          <xdr:sp macro="" textlink="">
            <xdr:nvSpPr>
              <xdr:cNvPr id="4177" name="CheckBox28" descr="No check box" hidden="1">
                <a:extLst>
                  <a:ext uri="{63B3BB69-23CF-44E3-9099-C40C66FF867C}">
                    <a14:compatExt spid="_x0000_s4177"/>
                  </a:ext>
                  <a:ext uri="{FF2B5EF4-FFF2-40B4-BE49-F238E27FC236}">
                    <a16:creationId xmlns:a16="http://schemas.microsoft.com/office/drawing/2014/main" id="{00000000-0008-0000-0A00-000051100000}"/>
                  </a:ext>
                </a:extLst>
              </xdr:cNvPr>
              <xdr:cNvSpPr/>
            </xdr:nvSpPr>
            <xdr:spPr bwMode="auto">
              <a:xfrm>
                <a:off x="8698674" y="8384809"/>
                <a:ext cx="444506" cy="184150"/>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9</xdr:col>
          <xdr:colOff>42686</xdr:colOff>
          <xdr:row>2</xdr:row>
          <xdr:rowOff>8981</xdr:rowOff>
        </xdr:from>
        <xdr:to>
          <xdr:col>9</xdr:col>
          <xdr:colOff>1161030</xdr:colOff>
          <xdr:row>3</xdr:row>
          <xdr:rowOff>3365</xdr:rowOff>
        </xdr:to>
        <xdr:grpSp>
          <xdr:nvGrpSpPr>
            <xdr:cNvPr id="125" name="Group 124" descr="EPO Check boxes">
              <a:extLst>
                <a:ext uri="{FF2B5EF4-FFF2-40B4-BE49-F238E27FC236}">
                  <a16:creationId xmlns:a16="http://schemas.microsoft.com/office/drawing/2014/main" id="{00000000-0008-0000-0A00-00007D000000}"/>
                </a:ext>
              </a:extLst>
            </xdr:cNvPr>
            <xdr:cNvGrpSpPr/>
          </xdr:nvGrpSpPr>
          <xdr:grpSpPr>
            <a:xfrm>
              <a:off x="12653786" y="504281"/>
              <a:ext cx="1118344" cy="242034"/>
              <a:chOff x="8009824" y="8365547"/>
              <a:chExt cx="1147136" cy="196764"/>
            </a:xfrm>
          </xdr:grpSpPr>
          <xdr:sp macro="" textlink="">
            <xdr:nvSpPr>
              <xdr:cNvPr id="4180" name="CheckBox31" descr="Yes check box" hidden="1">
                <a:extLst>
                  <a:ext uri="{63B3BB69-23CF-44E3-9099-C40C66FF867C}">
                    <a14:compatExt spid="_x0000_s4180"/>
                  </a:ext>
                  <a:ext uri="{FF2B5EF4-FFF2-40B4-BE49-F238E27FC236}">
                    <a16:creationId xmlns:a16="http://schemas.microsoft.com/office/drawing/2014/main" id="{00000000-0008-0000-0A00-000054100000}"/>
                  </a:ext>
                </a:extLst>
              </xdr:cNvPr>
              <xdr:cNvSpPr/>
            </xdr:nvSpPr>
            <xdr:spPr bwMode="auto">
              <a:xfrm>
                <a:off x="8009824" y="8384519"/>
                <a:ext cx="723912" cy="177792"/>
              </a:xfrm>
              <a:prstGeom prst="rect">
                <a:avLst/>
              </a:prstGeom>
              <a:noFill/>
              <a:ln>
                <a:noFill/>
              </a:ln>
              <a:extLst>
                <a:ext uri="{91240B29-F687-4F45-9708-019B960494DF}">
                  <a14:hiddenLine w="9525">
                    <a:noFill/>
                    <a:miter lim="800000"/>
                    <a:headEnd/>
                    <a:tailEnd/>
                  </a14:hiddenLine>
                </a:ext>
              </a:extLst>
            </xdr:spPr>
          </xdr:sp>
          <xdr:sp macro="" textlink="">
            <xdr:nvSpPr>
              <xdr:cNvPr id="4181" name="CheckBox32" descr="No check box" hidden="1">
                <a:extLst>
                  <a:ext uri="{63B3BB69-23CF-44E3-9099-C40C66FF867C}">
                    <a14:compatExt spid="_x0000_s4181"/>
                  </a:ext>
                  <a:ext uri="{FF2B5EF4-FFF2-40B4-BE49-F238E27FC236}">
                    <a16:creationId xmlns:a16="http://schemas.microsoft.com/office/drawing/2014/main" id="{00000000-0008-0000-0A00-000055100000}"/>
                  </a:ext>
                </a:extLst>
              </xdr:cNvPr>
              <xdr:cNvSpPr/>
            </xdr:nvSpPr>
            <xdr:spPr bwMode="auto">
              <a:xfrm>
                <a:off x="8712461" y="8365547"/>
                <a:ext cx="444499" cy="174791"/>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3</xdr:row>
          <xdr:rowOff>22860</xdr:rowOff>
        </xdr:from>
        <xdr:to>
          <xdr:col>9</xdr:col>
          <xdr:colOff>487680</xdr:colOff>
          <xdr:row>4</xdr:row>
          <xdr:rowOff>0</xdr:rowOff>
        </xdr:to>
        <xdr:sp macro="" textlink="">
          <xdr:nvSpPr>
            <xdr:cNvPr id="4182" name="CheckBox33" descr="Yes check box" hidden="1">
              <a:extLst>
                <a:ext uri="{63B3BB69-23CF-44E3-9099-C40C66FF867C}">
                  <a14:compatExt spid="_x0000_s4182"/>
                </a:ext>
                <a:ext uri="{FF2B5EF4-FFF2-40B4-BE49-F238E27FC236}">
                  <a16:creationId xmlns:a16="http://schemas.microsoft.com/office/drawing/2014/main" id="{00000000-0008-0000-0A00-000056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40870</xdr:colOff>
          <xdr:row>5</xdr:row>
          <xdr:rowOff>18899</xdr:rowOff>
        </xdr:from>
        <xdr:to>
          <xdr:col>9</xdr:col>
          <xdr:colOff>1166249</xdr:colOff>
          <xdr:row>5</xdr:row>
          <xdr:rowOff>209221</xdr:rowOff>
        </xdr:to>
        <xdr:grpSp>
          <xdr:nvGrpSpPr>
            <xdr:cNvPr id="131" name="Group 130" descr="HDHP Check boxes">
              <a:extLst>
                <a:ext uri="{FF2B5EF4-FFF2-40B4-BE49-F238E27FC236}">
                  <a16:creationId xmlns:a16="http://schemas.microsoft.com/office/drawing/2014/main" id="{00000000-0008-0000-0A00-000083000000}"/>
                </a:ext>
              </a:extLst>
            </xdr:cNvPr>
            <xdr:cNvGrpSpPr/>
          </xdr:nvGrpSpPr>
          <xdr:grpSpPr>
            <a:xfrm>
              <a:off x="12651970" y="1257149"/>
              <a:ext cx="1125379" cy="190322"/>
              <a:chOff x="6494264" y="8358970"/>
              <a:chExt cx="1156420" cy="184151"/>
            </a:xfrm>
          </xdr:grpSpPr>
          <xdr:sp macro="" textlink="">
            <xdr:nvSpPr>
              <xdr:cNvPr id="4184" name="CheckBox35" descr="Yes check box" hidden="1">
                <a:extLst>
                  <a:ext uri="{63B3BB69-23CF-44E3-9099-C40C66FF867C}">
                    <a14:compatExt spid="_x0000_s4184"/>
                  </a:ext>
                  <a:ext uri="{FF2B5EF4-FFF2-40B4-BE49-F238E27FC236}">
                    <a16:creationId xmlns:a16="http://schemas.microsoft.com/office/drawing/2014/main" id="{00000000-0008-0000-0A00-000058100000}"/>
                  </a:ext>
                </a:extLst>
              </xdr:cNvPr>
              <xdr:cNvSpPr/>
            </xdr:nvSpPr>
            <xdr:spPr bwMode="auto">
              <a:xfrm>
                <a:off x="6494264" y="8362373"/>
                <a:ext cx="723886" cy="177799"/>
              </a:xfrm>
              <a:prstGeom prst="rect">
                <a:avLst/>
              </a:prstGeom>
              <a:noFill/>
              <a:ln>
                <a:noFill/>
              </a:ln>
              <a:extLst>
                <a:ext uri="{91240B29-F687-4F45-9708-019B960494DF}">
                  <a14:hiddenLine w="9525">
                    <a:noFill/>
                    <a:miter lim="800000"/>
                    <a:headEnd/>
                    <a:tailEnd/>
                  </a14:hiddenLine>
                </a:ext>
              </a:extLst>
            </xdr:spPr>
          </xdr:sp>
          <xdr:sp macro="" textlink="">
            <xdr:nvSpPr>
              <xdr:cNvPr id="4185" name="CheckBox36" descr="No check box" hidden="1">
                <a:extLst>
                  <a:ext uri="{63B3BB69-23CF-44E3-9099-C40C66FF867C}">
                    <a14:compatExt spid="_x0000_s4185"/>
                  </a:ext>
                  <a:ext uri="{FF2B5EF4-FFF2-40B4-BE49-F238E27FC236}">
                    <a16:creationId xmlns:a16="http://schemas.microsoft.com/office/drawing/2014/main" id="{00000000-0008-0000-0A00-000059100000}"/>
                  </a:ext>
                </a:extLst>
              </xdr:cNvPr>
              <xdr:cNvSpPr/>
            </xdr:nvSpPr>
            <xdr:spPr bwMode="auto">
              <a:xfrm>
                <a:off x="7206188" y="8358970"/>
                <a:ext cx="444496" cy="184151"/>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9</xdr:col>
          <xdr:colOff>25208</xdr:colOff>
          <xdr:row>6</xdr:row>
          <xdr:rowOff>13252</xdr:rowOff>
        </xdr:from>
        <xdr:to>
          <xdr:col>9</xdr:col>
          <xdr:colOff>1179414</xdr:colOff>
          <xdr:row>6</xdr:row>
          <xdr:rowOff>242030</xdr:rowOff>
        </xdr:to>
        <xdr:grpSp>
          <xdr:nvGrpSpPr>
            <xdr:cNvPr id="134" name="Group 133" descr="Other Check boxes">
              <a:extLst>
                <a:ext uri="{FF2B5EF4-FFF2-40B4-BE49-F238E27FC236}">
                  <a16:creationId xmlns:a16="http://schemas.microsoft.com/office/drawing/2014/main" id="{00000000-0008-0000-0A00-000086000000}"/>
                </a:ext>
              </a:extLst>
            </xdr:cNvPr>
            <xdr:cNvGrpSpPr/>
          </xdr:nvGrpSpPr>
          <xdr:grpSpPr>
            <a:xfrm>
              <a:off x="12636308" y="1499152"/>
              <a:ext cx="1154206" cy="228778"/>
              <a:chOff x="6331547" y="8311432"/>
              <a:chExt cx="1183942" cy="186903"/>
            </a:xfrm>
          </xdr:grpSpPr>
          <xdr:sp macro="" textlink="">
            <xdr:nvSpPr>
              <xdr:cNvPr id="4186" name="CheckBox37" descr="Yes check box" hidden="1">
                <a:extLst>
                  <a:ext uri="{63B3BB69-23CF-44E3-9099-C40C66FF867C}">
                    <a14:compatExt spid="_x0000_s4186"/>
                  </a:ext>
                  <a:ext uri="{FF2B5EF4-FFF2-40B4-BE49-F238E27FC236}">
                    <a16:creationId xmlns:a16="http://schemas.microsoft.com/office/drawing/2014/main" id="{00000000-0008-0000-0A00-00005A100000}"/>
                  </a:ext>
                </a:extLst>
              </xdr:cNvPr>
              <xdr:cNvSpPr/>
            </xdr:nvSpPr>
            <xdr:spPr bwMode="auto">
              <a:xfrm>
                <a:off x="6331547" y="8311432"/>
                <a:ext cx="723907" cy="177801"/>
              </a:xfrm>
              <a:prstGeom prst="rect">
                <a:avLst/>
              </a:prstGeom>
              <a:noFill/>
              <a:ln>
                <a:noFill/>
              </a:ln>
              <a:extLst>
                <a:ext uri="{91240B29-F687-4F45-9708-019B960494DF}">
                  <a14:hiddenLine w="9525">
                    <a:noFill/>
                    <a:miter lim="800000"/>
                    <a:headEnd/>
                    <a:tailEnd/>
                  </a14:hiddenLine>
                </a:ext>
              </a:extLst>
            </xdr:spPr>
          </xdr:sp>
          <xdr:sp macro="" textlink="">
            <xdr:nvSpPr>
              <xdr:cNvPr id="4187" name="CheckBox38" descr="No check box" hidden="1">
                <a:extLst>
                  <a:ext uri="{63B3BB69-23CF-44E3-9099-C40C66FF867C}">
                    <a14:compatExt spid="_x0000_s4187"/>
                  </a:ext>
                  <a:ext uri="{FF2B5EF4-FFF2-40B4-BE49-F238E27FC236}">
                    <a16:creationId xmlns:a16="http://schemas.microsoft.com/office/drawing/2014/main" id="{00000000-0008-0000-0A00-00005B100000}"/>
                  </a:ext>
                </a:extLst>
              </xdr:cNvPr>
              <xdr:cNvSpPr/>
            </xdr:nvSpPr>
            <xdr:spPr bwMode="auto">
              <a:xfrm>
                <a:off x="7070982" y="8314183"/>
                <a:ext cx="444507" cy="184152"/>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746760</xdr:colOff>
          <xdr:row>3</xdr:row>
          <xdr:rowOff>22860</xdr:rowOff>
        </xdr:from>
        <xdr:to>
          <xdr:col>9</xdr:col>
          <xdr:colOff>1150620</xdr:colOff>
          <xdr:row>3</xdr:row>
          <xdr:rowOff>220980</xdr:rowOff>
        </xdr:to>
        <xdr:sp macro="" textlink="">
          <xdr:nvSpPr>
            <xdr:cNvPr id="4191" name="CheckBox42" descr="No check box" hidden="1">
              <a:extLst>
                <a:ext uri="{63B3BB69-23CF-44E3-9099-C40C66FF867C}">
                  <a14:compatExt spid="_x0000_s4191"/>
                </a:ext>
                <a:ext uri="{FF2B5EF4-FFF2-40B4-BE49-F238E27FC236}">
                  <a16:creationId xmlns:a16="http://schemas.microsoft.com/office/drawing/2014/main" id="{00000000-0008-0000-0A00-00005F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44234</xdr:colOff>
          <xdr:row>4</xdr:row>
          <xdr:rowOff>10743</xdr:rowOff>
        </xdr:from>
        <xdr:to>
          <xdr:col>9</xdr:col>
          <xdr:colOff>1158099</xdr:colOff>
          <xdr:row>5</xdr:row>
          <xdr:rowOff>1451</xdr:rowOff>
        </xdr:to>
        <xdr:grpSp>
          <xdr:nvGrpSpPr>
            <xdr:cNvPr id="185" name="Group 184" descr="FFS Check boxes">
              <a:extLst>
                <a:ext uri="{FF2B5EF4-FFF2-40B4-BE49-F238E27FC236}">
                  <a16:creationId xmlns:a16="http://schemas.microsoft.com/office/drawing/2014/main" id="{00000000-0008-0000-0A00-0000B9000000}"/>
                </a:ext>
              </a:extLst>
            </xdr:cNvPr>
            <xdr:cNvGrpSpPr/>
          </xdr:nvGrpSpPr>
          <xdr:grpSpPr>
            <a:xfrm>
              <a:off x="12655334" y="1001343"/>
              <a:ext cx="1113865" cy="238358"/>
              <a:chOff x="6579898" y="8374050"/>
              <a:chExt cx="1142517" cy="188492"/>
            </a:xfrm>
          </xdr:grpSpPr>
          <xdr:sp macro="" textlink="">
            <xdr:nvSpPr>
              <xdr:cNvPr id="4220" name="CheckBox71" descr="Yes check box" hidden="1">
                <a:extLst>
                  <a:ext uri="{63B3BB69-23CF-44E3-9099-C40C66FF867C}">
                    <a14:compatExt spid="_x0000_s4220"/>
                  </a:ext>
                  <a:ext uri="{FF2B5EF4-FFF2-40B4-BE49-F238E27FC236}">
                    <a16:creationId xmlns:a16="http://schemas.microsoft.com/office/drawing/2014/main" id="{00000000-0008-0000-0A00-00007C100000}"/>
                  </a:ext>
                </a:extLst>
              </xdr:cNvPr>
              <xdr:cNvSpPr/>
            </xdr:nvSpPr>
            <xdr:spPr bwMode="auto">
              <a:xfrm>
                <a:off x="6579898" y="8384746"/>
                <a:ext cx="723900" cy="177796"/>
              </a:xfrm>
              <a:prstGeom prst="rect">
                <a:avLst/>
              </a:prstGeom>
              <a:noFill/>
              <a:ln>
                <a:noFill/>
              </a:ln>
              <a:extLst>
                <a:ext uri="{91240B29-F687-4F45-9708-019B960494DF}">
                  <a14:hiddenLine w="9525">
                    <a:noFill/>
                    <a:miter lim="800000"/>
                    <a:headEnd/>
                    <a:tailEnd/>
                  </a14:hiddenLine>
                </a:ext>
              </a:extLst>
            </xdr:spPr>
          </xdr:sp>
          <xdr:sp macro="" textlink="">
            <xdr:nvSpPr>
              <xdr:cNvPr id="4221" name="CheckBox72" descr="No Check box" hidden="1">
                <a:extLst>
                  <a:ext uri="{63B3BB69-23CF-44E3-9099-C40C66FF867C}">
                    <a14:compatExt spid="_x0000_s4221"/>
                  </a:ext>
                  <a:ext uri="{FF2B5EF4-FFF2-40B4-BE49-F238E27FC236}">
                    <a16:creationId xmlns:a16="http://schemas.microsoft.com/office/drawing/2014/main" id="{00000000-0008-0000-0A00-00007D100000}"/>
                  </a:ext>
                </a:extLst>
              </xdr:cNvPr>
              <xdr:cNvSpPr/>
            </xdr:nvSpPr>
            <xdr:spPr bwMode="auto">
              <a:xfrm>
                <a:off x="7277905" y="8374050"/>
                <a:ext cx="444510" cy="184153"/>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xdr:twoCellAnchor>
    <xdr:from>
      <xdr:col>0</xdr:col>
      <xdr:colOff>238139</xdr:colOff>
      <xdr:row>61</xdr:row>
      <xdr:rowOff>0</xdr:rowOff>
    </xdr:from>
    <xdr:to>
      <xdr:col>10</xdr:col>
      <xdr:colOff>15240</xdr:colOff>
      <xdr:row>80</xdr:row>
      <xdr:rowOff>68580</xdr:rowOff>
    </xdr:to>
    <xdr:sp macro="" textlink="" fLocksText="0">
      <xdr:nvSpPr>
        <xdr:cNvPr id="62" name="TextBox 61" descr="Comments text box">
          <a:extLst>
            <a:ext uri="{FF2B5EF4-FFF2-40B4-BE49-F238E27FC236}">
              <a16:creationId xmlns:a16="http://schemas.microsoft.com/office/drawing/2014/main" id="{00000000-0008-0000-0A00-00003E000000}"/>
            </a:ext>
          </a:extLst>
        </xdr:cNvPr>
        <xdr:cNvSpPr txBox="1"/>
      </xdr:nvSpPr>
      <xdr:spPr>
        <a:xfrm>
          <a:off x="238139" y="12740640"/>
          <a:ext cx="13805521" cy="36880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200">
            <a:latin typeface="Arial" panose="020B0604020202020204" pitchFamily="34"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xdr:from>
          <xdr:col>9</xdr:col>
          <xdr:colOff>43698</xdr:colOff>
          <xdr:row>1</xdr:row>
          <xdr:rowOff>6575</xdr:rowOff>
        </xdr:from>
        <xdr:to>
          <xdr:col>9</xdr:col>
          <xdr:colOff>1166527</xdr:colOff>
          <xdr:row>1</xdr:row>
          <xdr:rowOff>233989</xdr:rowOff>
        </xdr:to>
        <xdr:grpSp>
          <xdr:nvGrpSpPr>
            <xdr:cNvPr id="2" name="Group 1" descr="HMO Check boxes">
              <a:extLst>
                <a:ext uri="{FF2B5EF4-FFF2-40B4-BE49-F238E27FC236}">
                  <a16:creationId xmlns:a16="http://schemas.microsoft.com/office/drawing/2014/main" id="{00000000-0008-0000-0A00-000002000000}"/>
                </a:ext>
              </a:extLst>
            </xdr:cNvPr>
            <xdr:cNvGrpSpPr/>
          </xdr:nvGrpSpPr>
          <xdr:grpSpPr>
            <a:xfrm>
              <a:off x="12654798" y="254225"/>
              <a:ext cx="1122829" cy="227414"/>
              <a:chOff x="7991416" y="8384809"/>
              <a:chExt cx="1151764" cy="184150"/>
            </a:xfrm>
          </xdr:grpSpPr>
          <xdr:sp macro="" textlink="">
            <xdr:nvSpPr>
              <xdr:cNvPr id="4222" name="CheckBox1" descr="Yes check box" hidden="1">
                <a:extLst>
                  <a:ext uri="{63B3BB69-23CF-44E3-9099-C40C66FF867C}">
                    <a14:compatExt spid="_x0000_s4222"/>
                  </a:ext>
                  <a:ext uri="{FF2B5EF4-FFF2-40B4-BE49-F238E27FC236}">
                    <a16:creationId xmlns:a16="http://schemas.microsoft.com/office/drawing/2014/main" id="{00000000-0008-0000-0A00-00007E100000}"/>
                  </a:ext>
                </a:extLst>
              </xdr:cNvPr>
              <xdr:cNvSpPr/>
            </xdr:nvSpPr>
            <xdr:spPr bwMode="auto">
              <a:xfrm>
                <a:off x="7991416" y="8384817"/>
                <a:ext cx="723905" cy="177800"/>
              </a:xfrm>
              <a:prstGeom prst="rect">
                <a:avLst/>
              </a:prstGeom>
              <a:noFill/>
              <a:ln>
                <a:noFill/>
              </a:ln>
              <a:extLst>
                <a:ext uri="{91240B29-F687-4F45-9708-019B960494DF}">
                  <a14:hiddenLine w="9525">
                    <a:noFill/>
                    <a:miter lim="800000"/>
                    <a:headEnd/>
                    <a:tailEnd/>
                  </a14:hiddenLine>
                </a:ext>
              </a:extLst>
            </xdr:spPr>
          </xdr:sp>
          <xdr:sp macro="" textlink="">
            <xdr:nvSpPr>
              <xdr:cNvPr id="4223" name="CheckBox2" descr="No check box" hidden="1">
                <a:extLst>
                  <a:ext uri="{63B3BB69-23CF-44E3-9099-C40C66FF867C}">
                    <a14:compatExt spid="_x0000_s4223"/>
                  </a:ext>
                  <a:ext uri="{FF2B5EF4-FFF2-40B4-BE49-F238E27FC236}">
                    <a16:creationId xmlns:a16="http://schemas.microsoft.com/office/drawing/2014/main" id="{00000000-0008-0000-0A00-00007F100000}"/>
                  </a:ext>
                </a:extLst>
              </xdr:cNvPr>
              <xdr:cNvSpPr/>
            </xdr:nvSpPr>
            <xdr:spPr bwMode="auto">
              <a:xfrm>
                <a:off x="8698674" y="8384809"/>
                <a:ext cx="444506" cy="184150"/>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xdr:wsDr>
</file>

<file path=xl/drawings/drawing11.xml><?xml version="1.0" encoding="utf-8"?>
<xdr:wsDr xmlns:xdr="http://schemas.openxmlformats.org/drawingml/2006/spreadsheetDrawing" xmlns:a="http://schemas.openxmlformats.org/drawingml/2006/main">
  <xdr:twoCellAnchor>
    <xdr:from>
      <xdr:col>0</xdr:col>
      <xdr:colOff>238141</xdr:colOff>
      <xdr:row>28</xdr:row>
      <xdr:rowOff>0</xdr:rowOff>
    </xdr:from>
    <xdr:to>
      <xdr:col>3</xdr:col>
      <xdr:colOff>1350817</xdr:colOff>
      <xdr:row>49</xdr:row>
      <xdr:rowOff>30305</xdr:rowOff>
    </xdr:to>
    <xdr:sp macro="" textlink="" fLocksText="0">
      <xdr:nvSpPr>
        <xdr:cNvPr id="7" name="TextBox 6" descr="Comments text box">
          <a:extLst>
            <a:ext uri="{FF2B5EF4-FFF2-40B4-BE49-F238E27FC236}">
              <a16:creationId xmlns:a16="http://schemas.microsoft.com/office/drawing/2014/main" id="{00000000-0008-0000-0B00-000007000000}"/>
            </a:ext>
          </a:extLst>
        </xdr:cNvPr>
        <xdr:cNvSpPr txBox="1"/>
      </xdr:nvSpPr>
      <xdr:spPr>
        <a:xfrm>
          <a:off x="238141" y="5563466"/>
          <a:ext cx="8035620" cy="40914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200">
            <a:latin typeface="Arial" panose="020B0604020202020204" pitchFamily="34" charset="0"/>
            <a:cs typeface="Arial" panose="020B0604020202020204" pitchFamily="34"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100013</xdr:colOff>
      <xdr:row>17</xdr:row>
      <xdr:rowOff>214314</xdr:rowOff>
    </xdr:from>
    <xdr:to>
      <xdr:col>2</xdr:col>
      <xdr:colOff>2176464</xdr:colOff>
      <xdr:row>30</xdr:row>
      <xdr:rowOff>7939</xdr:rowOff>
    </xdr:to>
    <xdr:sp macro="" textlink="" fLocksText="0">
      <xdr:nvSpPr>
        <xdr:cNvPr id="5" name="TextBox 4" descr="Comments text box">
          <a:extLst>
            <a:ext uri="{FF2B5EF4-FFF2-40B4-BE49-F238E27FC236}">
              <a16:creationId xmlns:a16="http://schemas.microsoft.com/office/drawing/2014/main" id="{00000000-0008-0000-0C00-000005000000}"/>
            </a:ext>
          </a:extLst>
        </xdr:cNvPr>
        <xdr:cNvSpPr txBox="1"/>
      </xdr:nvSpPr>
      <xdr:spPr>
        <a:xfrm>
          <a:off x="100013" y="3567114"/>
          <a:ext cx="7934326" cy="2451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200">
            <a:latin typeface="Arial" panose="020B0604020202020204" pitchFamily="34" charset="0"/>
            <a:cs typeface="Arial" panose="020B0604020202020204" pitchFamily="34" charset="0"/>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42</xdr:row>
      <xdr:rowOff>28575</xdr:rowOff>
    </xdr:from>
    <xdr:to>
      <xdr:col>4</xdr:col>
      <xdr:colOff>2146935</xdr:colOff>
      <xdr:row>58</xdr:row>
      <xdr:rowOff>47625</xdr:rowOff>
    </xdr:to>
    <xdr:sp macro="" textlink="" fLocksText="0">
      <xdr:nvSpPr>
        <xdr:cNvPr id="17" name="TextBox 16" descr="Comments text box">
          <a:extLst>
            <a:ext uri="{FF2B5EF4-FFF2-40B4-BE49-F238E27FC236}">
              <a16:creationId xmlns:a16="http://schemas.microsoft.com/office/drawing/2014/main" id="{00000000-0008-0000-0D00-000011000000}"/>
            </a:ext>
          </a:extLst>
        </xdr:cNvPr>
        <xdr:cNvSpPr txBox="1"/>
      </xdr:nvSpPr>
      <xdr:spPr>
        <a:xfrm>
          <a:off x="0" y="8334375"/>
          <a:ext cx="10643235" cy="30670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2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55973</xdr:colOff>
          <xdr:row>33</xdr:row>
          <xdr:rowOff>16566</xdr:rowOff>
        </xdr:from>
        <xdr:to>
          <xdr:col>2</xdr:col>
          <xdr:colOff>1230723</xdr:colOff>
          <xdr:row>34</xdr:row>
          <xdr:rowOff>1933</xdr:rowOff>
        </xdr:to>
        <xdr:grpSp>
          <xdr:nvGrpSpPr>
            <xdr:cNvPr id="6" name="Group 5" descr="HMO Check boxes">
              <a:extLst>
                <a:ext uri="{FF2B5EF4-FFF2-40B4-BE49-F238E27FC236}">
                  <a16:creationId xmlns:a16="http://schemas.microsoft.com/office/drawing/2014/main" id="{00000000-0008-0000-0200-000006000000}"/>
                </a:ext>
              </a:extLst>
            </xdr:cNvPr>
            <xdr:cNvGrpSpPr/>
          </xdr:nvGrpSpPr>
          <xdr:grpSpPr>
            <a:xfrm>
              <a:off x="6651506" y="6451233"/>
              <a:ext cx="1174750" cy="247833"/>
              <a:chOff x="8032740" y="8388341"/>
              <a:chExt cx="1174752" cy="184190"/>
            </a:xfrm>
          </xdr:grpSpPr>
          <xdr:sp macro="" textlink="">
            <xdr:nvSpPr>
              <xdr:cNvPr id="3073" name="CheckBox1" descr="Yes check box"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8032740" y="8388341"/>
                <a:ext cx="723895" cy="177799"/>
              </a:xfrm>
              <a:prstGeom prst="rect">
                <a:avLst/>
              </a:prstGeom>
              <a:noFill/>
              <a:ln>
                <a:noFill/>
              </a:ln>
              <a:extLst>
                <a:ext uri="{91240B29-F687-4F45-9708-019B960494DF}">
                  <a14:hiddenLine w="9525">
                    <a:noFill/>
                    <a:miter lim="800000"/>
                    <a:headEnd/>
                    <a:tailEnd/>
                  </a14:hiddenLine>
                </a:ext>
              </a:extLst>
            </xdr:spPr>
          </xdr:sp>
          <xdr:sp macro="" textlink="">
            <xdr:nvSpPr>
              <xdr:cNvPr id="3074" name="CheckBox2" descr="No check box" hidden="1">
                <a:extLst>
                  <a:ext uri="{63B3BB69-23CF-44E3-9099-C40C66FF867C}">
                    <a14:compatExt spid="_x0000_s3074"/>
                  </a:ext>
                  <a:ext uri="{FF2B5EF4-FFF2-40B4-BE49-F238E27FC236}">
                    <a16:creationId xmlns:a16="http://schemas.microsoft.com/office/drawing/2014/main" id="{00000000-0008-0000-0200-0000020C0000}"/>
                  </a:ext>
                </a:extLst>
              </xdr:cNvPr>
              <xdr:cNvSpPr/>
            </xdr:nvSpPr>
            <xdr:spPr bwMode="auto">
              <a:xfrm>
                <a:off x="8762993" y="8388382"/>
                <a:ext cx="444499" cy="184149"/>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54865</xdr:colOff>
          <xdr:row>36</xdr:row>
          <xdr:rowOff>15461</xdr:rowOff>
        </xdr:from>
        <xdr:to>
          <xdr:col>2</xdr:col>
          <xdr:colOff>1229615</xdr:colOff>
          <xdr:row>37</xdr:row>
          <xdr:rowOff>828</xdr:rowOff>
        </xdr:to>
        <xdr:grpSp>
          <xdr:nvGrpSpPr>
            <xdr:cNvPr id="15" name="Group 14" descr="POS Check boxes">
              <a:extLst>
                <a:ext uri="{FF2B5EF4-FFF2-40B4-BE49-F238E27FC236}">
                  <a16:creationId xmlns:a16="http://schemas.microsoft.com/office/drawing/2014/main" id="{00000000-0008-0000-0200-00000F000000}"/>
                </a:ext>
              </a:extLst>
            </xdr:cNvPr>
            <xdr:cNvGrpSpPr/>
          </xdr:nvGrpSpPr>
          <xdr:grpSpPr>
            <a:xfrm>
              <a:off x="6650398" y="7237528"/>
              <a:ext cx="1174750" cy="247833"/>
              <a:chOff x="8032756" y="8388306"/>
              <a:chExt cx="1174748" cy="184208"/>
            </a:xfrm>
          </xdr:grpSpPr>
          <xdr:sp macro="" textlink="">
            <xdr:nvSpPr>
              <xdr:cNvPr id="3079" name="CheckBox7" descr="Yes check box" hidden="1">
                <a:extLst>
                  <a:ext uri="{63B3BB69-23CF-44E3-9099-C40C66FF867C}">
                    <a14:compatExt spid="_x0000_s3079"/>
                  </a:ext>
                  <a:ext uri="{FF2B5EF4-FFF2-40B4-BE49-F238E27FC236}">
                    <a16:creationId xmlns:a16="http://schemas.microsoft.com/office/drawing/2014/main" id="{00000000-0008-0000-0200-0000070C0000}"/>
                  </a:ext>
                </a:extLst>
              </xdr:cNvPr>
              <xdr:cNvSpPr/>
            </xdr:nvSpPr>
            <xdr:spPr bwMode="auto">
              <a:xfrm>
                <a:off x="8032756" y="8388306"/>
                <a:ext cx="723904" cy="177800"/>
              </a:xfrm>
              <a:prstGeom prst="rect">
                <a:avLst/>
              </a:prstGeom>
              <a:noFill/>
              <a:ln>
                <a:noFill/>
              </a:ln>
              <a:extLst>
                <a:ext uri="{91240B29-F687-4F45-9708-019B960494DF}">
                  <a14:hiddenLine w="9525">
                    <a:noFill/>
                    <a:miter lim="800000"/>
                    <a:headEnd/>
                    <a:tailEnd/>
                  </a14:hiddenLine>
                </a:ext>
              </a:extLst>
            </xdr:spPr>
          </xdr:sp>
          <xdr:sp macro="" textlink="">
            <xdr:nvSpPr>
              <xdr:cNvPr id="3080" name="CheckBox8" descr="No check box" hidden="1">
                <a:extLst>
                  <a:ext uri="{63B3BB69-23CF-44E3-9099-C40C66FF867C}">
                    <a14:compatExt spid="_x0000_s3080"/>
                  </a:ext>
                  <a:ext uri="{FF2B5EF4-FFF2-40B4-BE49-F238E27FC236}">
                    <a16:creationId xmlns:a16="http://schemas.microsoft.com/office/drawing/2014/main" id="{00000000-0008-0000-0200-0000080C0000}"/>
                  </a:ext>
                </a:extLst>
              </xdr:cNvPr>
              <xdr:cNvSpPr/>
            </xdr:nvSpPr>
            <xdr:spPr bwMode="auto">
              <a:xfrm>
                <a:off x="8763002" y="8388364"/>
                <a:ext cx="444502" cy="184150"/>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55973</xdr:colOff>
          <xdr:row>39</xdr:row>
          <xdr:rowOff>16566</xdr:rowOff>
        </xdr:from>
        <xdr:to>
          <xdr:col>2</xdr:col>
          <xdr:colOff>1230723</xdr:colOff>
          <xdr:row>40</xdr:row>
          <xdr:rowOff>1933</xdr:rowOff>
        </xdr:to>
        <xdr:grpSp>
          <xdr:nvGrpSpPr>
            <xdr:cNvPr id="21" name="Group 20" descr="Other Check boxes">
              <a:extLst>
                <a:ext uri="{FF2B5EF4-FFF2-40B4-BE49-F238E27FC236}">
                  <a16:creationId xmlns:a16="http://schemas.microsoft.com/office/drawing/2014/main" id="{00000000-0008-0000-0200-000015000000}"/>
                </a:ext>
              </a:extLst>
            </xdr:cNvPr>
            <xdr:cNvGrpSpPr/>
          </xdr:nvGrpSpPr>
          <xdr:grpSpPr>
            <a:xfrm>
              <a:off x="6651506" y="8026033"/>
              <a:ext cx="1174750" cy="247833"/>
              <a:chOff x="8032740" y="8388324"/>
              <a:chExt cx="1174752" cy="184190"/>
            </a:xfrm>
          </xdr:grpSpPr>
          <xdr:sp macro="" textlink="">
            <xdr:nvSpPr>
              <xdr:cNvPr id="3083" name="CheckBox11" descr="Yes check box" hidden="1">
                <a:extLst>
                  <a:ext uri="{63B3BB69-23CF-44E3-9099-C40C66FF867C}">
                    <a14:compatExt spid="_x0000_s3083"/>
                  </a:ext>
                  <a:ext uri="{FF2B5EF4-FFF2-40B4-BE49-F238E27FC236}">
                    <a16:creationId xmlns:a16="http://schemas.microsoft.com/office/drawing/2014/main" id="{00000000-0008-0000-0200-00000B0C0000}"/>
                  </a:ext>
                </a:extLst>
              </xdr:cNvPr>
              <xdr:cNvSpPr/>
            </xdr:nvSpPr>
            <xdr:spPr bwMode="auto">
              <a:xfrm>
                <a:off x="8032740" y="8388324"/>
                <a:ext cx="723895" cy="177800"/>
              </a:xfrm>
              <a:prstGeom prst="rect">
                <a:avLst/>
              </a:prstGeom>
              <a:noFill/>
              <a:ln>
                <a:noFill/>
              </a:ln>
              <a:extLst>
                <a:ext uri="{91240B29-F687-4F45-9708-019B960494DF}">
                  <a14:hiddenLine w="9525">
                    <a:noFill/>
                    <a:miter lim="800000"/>
                    <a:headEnd/>
                    <a:tailEnd/>
                  </a14:hiddenLine>
                </a:ext>
              </a:extLst>
            </xdr:spPr>
          </xdr:sp>
          <xdr:sp macro="" textlink="">
            <xdr:nvSpPr>
              <xdr:cNvPr id="3084" name="CheckBox12" descr="No check box" hidden="1">
                <a:extLst>
                  <a:ext uri="{63B3BB69-23CF-44E3-9099-C40C66FF867C}">
                    <a14:compatExt spid="_x0000_s3084"/>
                  </a:ext>
                  <a:ext uri="{FF2B5EF4-FFF2-40B4-BE49-F238E27FC236}">
                    <a16:creationId xmlns:a16="http://schemas.microsoft.com/office/drawing/2014/main" id="{00000000-0008-0000-0200-00000C0C0000}"/>
                  </a:ext>
                </a:extLst>
              </xdr:cNvPr>
              <xdr:cNvSpPr/>
            </xdr:nvSpPr>
            <xdr:spPr bwMode="auto">
              <a:xfrm>
                <a:off x="8762993" y="8388363"/>
                <a:ext cx="444499" cy="184151"/>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54865</xdr:colOff>
          <xdr:row>37</xdr:row>
          <xdr:rowOff>19241</xdr:rowOff>
        </xdr:from>
        <xdr:to>
          <xdr:col>2</xdr:col>
          <xdr:colOff>1229615</xdr:colOff>
          <xdr:row>37</xdr:row>
          <xdr:rowOff>215513</xdr:rowOff>
        </xdr:to>
        <xdr:grpSp>
          <xdr:nvGrpSpPr>
            <xdr:cNvPr id="45" name="Group 44" descr="FFS Check boxes">
              <a:extLst>
                <a:ext uri="{FF2B5EF4-FFF2-40B4-BE49-F238E27FC236}">
                  <a16:creationId xmlns:a16="http://schemas.microsoft.com/office/drawing/2014/main" id="{00000000-0008-0000-0200-00002D000000}"/>
                </a:ext>
              </a:extLst>
            </xdr:cNvPr>
            <xdr:cNvGrpSpPr/>
          </xdr:nvGrpSpPr>
          <xdr:grpSpPr>
            <a:xfrm>
              <a:off x="6650398" y="7503774"/>
              <a:ext cx="1174750" cy="196272"/>
              <a:chOff x="8032756" y="8388131"/>
              <a:chExt cx="1174748" cy="184150"/>
            </a:xfrm>
          </xdr:grpSpPr>
          <xdr:sp macro="" textlink="">
            <xdr:nvSpPr>
              <xdr:cNvPr id="3108" name="CheckBox27" descr="Yes check box" hidden="1">
                <a:extLst>
                  <a:ext uri="{63B3BB69-23CF-44E3-9099-C40C66FF867C}">
                    <a14:compatExt spid="_x0000_s3108"/>
                  </a:ext>
                  <a:ext uri="{FF2B5EF4-FFF2-40B4-BE49-F238E27FC236}">
                    <a16:creationId xmlns:a16="http://schemas.microsoft.com/office/drawing/2014/main" id="{00000000-0008-0000-0200-0000240C0000}"/>
                  </a:ext>
                </a:extLst>
              </xdr:cNvPr>
              <xdr:cNvSpPr/>
            </xdr:nvSpPr>
            <xdr:spPr bwMode="auto">
              <a:xfrm>
                <a:off x="8032756" y="8388350"/>
                <a:ext cx="723904" cy="177800"/>
              </a:xfrm>
              <a:prstGeom prst="rect">
                <a:avLst/>
              </a:prstGeom>
              <a:noFill/>
              <a:ln>
                <a:noFill/>
              </a:ln>
              <a:extLst>
                <a:ext uri="{91240B29-F687-4F45-9708-019B960494DF}">
                  <a14:hiddenLine w="9525">
                    <a:noFill/>
                    <a:miter lim="800000"/>
                    <a:headEnd/>
                    <a:tailEnd/>
                  </a14:hiddenLine>
                </a:ext>
              </a:extLst>
            </xdr:spPr>
          </xdr:sp>
          <xdr:sp macro="" textlink="">
            <xdr:nvSpPr>
              <xdr:cNvPr id="3109" name="CheckBox28" descr="No check box" hidden="1">
                <a:extLst>
                  <a:ext uri="{63B3BB69-23CF-44E3-9099-C40C66FF867C}">
                    <a14:compatExt spid="_x0000_s3109"/>
                  </a:ext>
                  <a:ext uri="{FF2B5EF4-FFF2-40B4-BE49-F238E27FC236}">
                    <a16:creationId xmlns:a16="http://schemas.microsoft.com/office/drawing/2014/main" id="{00000000-0008-0000-0200-0000250C0000}"/>
                  </a:ext>
                </a:extLst>
              </xdr:cNvPr>
              <xdr:cNvSpPr/>
            </xdr:nvSpPr>
            <xdr:spPr bwMode="auto">
              <a:xfrm>
                <a:off x="8763002" y="8388131"/>
                <a:ext cx="444502" cy="184150"/>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xdr:twoCellAnchor>
    <xdr:from>
      <xdr:col>1</xdr:col>
      <xdr:colOff>0</xdr:colOff>
      <xdr:row>209</xdr:row>
      <xdr:rowOff>0</xdr:rowOff>
    </xdr:from>
    <xdr:to>
      <xdr:col>3</xdr:col>
      <xdr:colOff>1341438</xdr:colOff>
      <xdr:row>221</xdr:row>
      <xdr:rowOff>26081</xdr:rowOff>
    </xdr:to>
    <xdr:sp macro="" textlink="" fLocksText="0">
      <xdr:nvSpPr>
        <xdr:cNvPr id="41" name="TextBox 40" descr="Comments text box">
          <a:extLst>
            <a:ext uri="{FF2B5EF4-FFF2-40B4-BE49-F238E27FC236}">
              <a16:creationId xmlns:a16="http://schemas.microsoft.com/office/drawing/2014/main" id="{00000000-0008-0000-0200-000029000000}"/>
            </a:ext>
          </a:extLst>
        </xdr:cNvPr>
        <xdr:cNvSpPr txBox="1"/>
      </xdr:nvSpPr>
      <xdr:spPr>
        <a:xfrm>
          <a:off x="353786" y="39097857"/>
          <a:ext cx="8897938" cy="242093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200">
            <a:latin typeface="Arial" panose="020B0604020202020204" pitchFamily="34"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xdr:from>
          <xdr:col>2</xdr:col>
          <xdr:colOff>49628</xdr:colOff>
          <xdr:row>34</xdr:row>
          <xdr:rowOff>10226</xdr:rowOff>
        </xdr:from>
        <xdr:to>
          <xdr:col>2</xdr:col>
          <xdr:colOff>1224378</xdr:colOff>
          <xdr:row>34</xdr:row>
          <xdr:rowOff>249593</xdr:rowOff>
        </xdr:to>
        <xdr:grpSp>
          <xdr:nvGrpSpPr>
            <xdr:cNvPr id="2" name="Group 1" descr="Other Check boxes">
              <a:extLst>
                <a:ext uri="{FF2B5EF4-FFF2-40B4-BE49-F238E27FC236}">
                  <a16:creationId xmlns:a16="http://schemas.microsoft.com/office/drawing/2014/main" id="{00000000-0008-0000-0200-000002000000}"/>
                </a:ext>
              </a:extLst>
            </xdr:cNvPr>
            <xdr:cNvGrpSpPr/>
          </xdr:nvGrpSpPr>
          <xdr:grpSpPr>
            <a:xfrm>
              <a:off x="6645161" y="6707359"/>
              <a:ext cx="1174750" cy="239367"/>
              <a:chOff x="8032738" y="8388330"/>
              <a:chExt cx="1174750" cy="184151"/>
            </a:xfrm>
          </xdr:grpSpPr>
          <xdr:sp macro="" textlink="">
            <xdr:nvSpPr>
              <xdr:cNvPr id="3118" name="CheckBox9" descr="Yes check box" hidden="1">
                <a:extLst>
                  <a:ext uri="{63B3BB69-23CF-44E3-9099-C40C66FF867C}">
                    <a14:compatExt spid="_x0000_s3118"/>
                  </a:ext>
                  <a:ext uri="{FF2B5EF4-FFF2-40B4-BE49-F238E27FC236}">
                    <a16:creationId xmlns:a16="http://schemas.microsoft.com/office/drawing/2014/main" id="{00000000-0008-0000-0200-00002E0C0000}"/>
                  </a:ext>
                </a:extLst>
              </xdr:cNvPr>
              <xdr:cNvSpPr/>
            </xdr:nvSpPr>
            <xdr:spPr bwMode="auto">
              <a:xfrm>
                <a:off x="8032738" y="8388332"/>
                <a:ext cx="723895" cy="177798"/>
              </a:xfrm>
              <a:prstGeom prst="rect">
                <a:avLst/>
              </a:prstGeom>
              <a:noFill/>
              <a:ln>
                <a:noFill/>
              </a:ln>
              <a:extLst>
                <a:ext uri="{91240B29-F687-4F45-9708-019B960494DF}">
                  <a14:hiddenLine w="9525">
                    <a:noFill/>
                    <a:miter lim="800000"/>
                    <a:headEnd/>
                    <a:tailEnd/>
                  </a14:hiddenLine>
                </a:ext>
              </a:extLst>
            </xdr:spPr>
          </xdr:sp>
          <xdr:sp macro="" textlink="">
            <xdr:nvSpPr>
              <xdr:cNvPr id="3119" name="CheckBox10" descr="No check box" hidden="1">
                <a:extLst>
                  <a:ext uri="{63B3BB69-23CF-44E3-9099-C40C66FF867C}">
                    <a14:compatExt spid="_x0000_s3119"/>
                  </a:ext>
                  <a:ext uri="{FF2B5EF4-FFF2-40B4-BE49-F238E27FC236}">
                    <a16:creationId xmlns:a16="http://schemas.microsoft.com/office/drawing/2014/main" id="{00000000-0008-0000-0200-00002F0C0000}"/>
                  </a:ext>
                </a:extLst>
              </xdr:cNvPr>
              <xdr:cNvSpPr/>
            </xdr:nvSpPr>
            <xdr:spPr bwMode="auto">
              <a:xfrm>
                <a:off x="8762989" y="8388330"/>
                <a:ext cx="444499" cy="184151"/>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49627</xdr:colOff>
          <xdr:row>35</xdr:row>
          <xdr:rowOff>10229</xdr:rowOff>
        </xdr:from>
        <xdr:to>
          <xdr:col>2</xdr:col>
          <xdr:colOff>1224377</xdr:colOff>
          <xdr:row>35</xdr:row>
          <xdr:rowOff>249596</xdr:rowOff>
        </xdr:to>
        <xdr:grpSp>
          <xdr:nvGrpSpPr>
            <xdr:cNvPr id="3" name="Group 2" descr="Other Check boxes">
              <a:extLst>
                <a:ext uri="{FF2B5EF4-FFF2-40B4-BE49-F238E27FC236}">
                  <a16:creationId xmlns:a16="http://schemas.microsoft.com/office/drawing/2014/main" id="{00000000-0008-0000-0200-000003000000}"/>
                </a:ext>
              </a:extLst>
            </xdr:cNvPr>
            <xdr:cNvGrpSpPr/>
          </xdr:nvGrpSpPr>
          <xdr:grpSpPr>
            <a:xfrm>
              <a:off x="6645160" y="6969829"/>
              <a:ext cx="1174750" cy="239367"/>
              <a:chOff x="8032738" y="8388330"/>
              <a:chExt cx="1174750" cy="184151"/>
            </a:xfrm>
          </xdr:grpSpPr>
          <xdr:sp macro="" textlink="">
            <xdr:nvSpPr>
              <xdr:cNvPr id="3120" name="CheckBox5" descr="Yes check box" hidden="1">
                <a:extLst>
                  <a:ext uri="{63B3BB69-23CF-44E3-9099-C40C66FF867C}">
                    <a14:compatExt spid="_x0000_s3120"/>
                  </a:ext>
                  <a:ext uri="{FF2B5EF4-FFF2-40B4-BE49-F238E27FC236}">
                    <a16:creationId xmlns:a16="http://schemas.microsoft.com/office/drawing/2014/main" id="{00000000-0008-0000-0200-0000300C0000}"/>
                  </a:ext>
                </a:extLst>
              </xdr:cNvPr>
              <xdr:cNvSpPr/>
            </xdr:nvSpPr>
            <xdr:spPr bwMode="auto">
              <a:xfrm>
                <a:off x="8032738" y="8388332"/>
                <a:ext cx="723895" cy="177798"/>
              </a:xfrm>
              <a:prstGeom prst="rect">
                <a:avLst/>
              </a:prstGeom>
              <a:noFill/>
              <a:ln>
                <a:noFill/>
              </a:ln>
              <a:extLst>
                <a:ext uri="{91240B29-F687-4F45-9708-019B960494DF}">
                  <a14:hiddenLine w="9525">
                    <a:noFill/>
                    <a:miter lim="800000"/>
                    <a:headEnd/>
                    <a:tailEnd/>
                  </a14:hiddenLine>
                </a:ext>
              </a:extLst>
            </xdr:spPr>
          </xdr:sp>
          <xdr:sp macro="" textlink="">
            <xdr:nvSpPr>
              <xdr:cNvPr id="3121" name="CheckBox6" descr="No check box" hidden="1">
                <a:extLst>
                  <a:ext uri="{63B3BB69-23CF-44E3-9099-C40C66FF867C}">
                    <a14:compatExt spid="_x0000_s3121"/>
                  </a:ext>
                  <a:ext uri="{FF2B5EF4-FFF2-40B4-BE49-F238E27FC236}">
                    <a16:creationId xmlns:a16="http://schemas.microsoft.com/office/drawing/2014/main" id="{00000000-0008-0000-0200-0000310C0000}"/>
                  </a:ext>
                </a:extLst>
              </xdr:cNvPr>
              <xdr:cNvSpPr/>
            </xdr:nvSpPr>
            <xdr:spPr bwMode="auto">
              <a:xfrm>
                <a:off x="8762989" y="8388330"/>
                <a:ext cx="444499" cy="184151"/>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46448</xdr:colOff>
          <xdr:row>38</xdr:row>
          <xdr:rowOff>16566</xdr:rowOff>
        </xdr:from>
        <xdr:to>
          <xdr:col>2</xdr:col>
          <xdr:colOff>1221198</xdr:colOff>
          <xdr:row>39</xdr:row>
          <xdr:rowOff>1933</xdr:rowOff>
        </xdr:to>
        <xdr:grpSp>
          <xdr:nvGrpSpPr>
            <xdr:cNvPr id="4" name="Group 3" descr="Other Check boxes">
              <a:extLst>
                <a:ext uri="{FF2B5EF4-FFF2-40B4-BE49-F238E27FC236}">
                  <a16:creationId xmlns:a16="http://schemas.microsoft.com/office/drawing/2014/main" id="{00000000-0008-0000-0200-000004000000}"/>
                </a:ext>
              </a:extLst>
            </xdr:cNvPr>
            <xdr:cNvGrpSpPr/>
          </xdr:nvGrpSpPr>
          <xdr:grpSpPr>
            <a:xfrm>
              <a:off x="6641981" y="7763566"/>
              <a:ext cx="1174750" cy="247834"/>
              <a:chOff x="8032738" y="8388329"/>
              <a:chExt cx="1174750" cy="184180"/>
            </a:xfrm>
          </xdr:grpSpPr>
          <xdr:sp macro="" textlink="">
            <xdr:nvSpPr>
              <xdr:cNvPr id="3122" name="CheckBox3" descr="Yes check box" hidden="1">
                <a:extLst>
                  <a:ext uri="{63B3BB69-23CF-44E3-9099-C40C66FF867C}">
                    <a14:compatExt spid="_x0000_s3122"/>
                  </a:ext>
                  <a:ext uri="{FF2B5EF4-FFF2-40B4-BE49-F238E27FC236}">
                    <a16:creationId xmlns:a16="http://schemas.microsoft.com/office/drawing/2014/main" id="{00000000-0008-0000-0200-0000320C0000}"/>
                  </a:ext>
                </a:extLst>
              </xdr:cNvPr>
              <xdr:cNvSpPr/>
            </xdr:nvSpPr>
            <xdr:spPr bwMode="auto">
              <a:xfrm>
                <a:off x="8032738" y="8388329"/>
                <a:ext cx="723895" cy="177799"/>
              </a:xfrm>
              <a:prstGeom prst="rect">
                <a:avLst/>
              </a:prstGeom>
              <a:noFill/>
              <a:ln>
                <a:noFill/>
              </a:ln>
              <a:extLst>
                <a:ext uri="{91240B29-F687-4F45-9708-019B960494DF}">
                  <a14:hiddenLine w="9525">
                    <a:noFill/>
                    <a:miter lim="800000"/>
                    <a:headEnd/>
                    <a:tailEnd/>
                  </a14:hiddenLine>
                </a:ext>
              </a:extLst>
            </xdr:spPr>
          </xdr:sp>
          <xdr:sp macro="" textlink="">
            <xdr:nvSpPr>
              <xdr:cNvPr id="3123" name="CheckBox4" descr="No check box" hidden="1">
                <a:extLst>
                  <a:ext uri="{63B3BB69-23CF-44E3-9099-C40C66FF867C}">
                    <a14:compatExt spid="_x0000_s3123"/>
                  </a:ext>
                  <a:ext uri="{FF2B5EF4-FFF2-40B4-BE49-F238E27FC236}">
                    <a16:creationId xmlns:a16="http://schemas.microsoft.com/office/drawing/2014/main" id="{00000000-0008-0000-0200-0000330C0000}"/>
                  </a:ext>
                </a:extLst>
              </xdr:cNvPr>
              <xdr:cNvSpPr/>
            </xdr:nvSpPr>
            <xdr:spPr bwMode="auto">
              <a:xfrm>
                <a:off x="8762989" y="8388359"/>
                <a:ext cx="444499" cy="184150"/>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0</xdr:col>
      <xdr:colOff>264570</xdr:colOff>
      <xdr:row>38</xdr:row>
      <xdr:rowOff>0</xdr:rowOff>
    </xdr:from>
    <xdr:to>
      <xdr:col>10</xdr:col>
      <xdr:colOff>957262</xdr:colOff>
      <xdr:row>53</xdr:row>
      <xdr:rowOff>66675</xdr:rowOff>
    </xdr:to>
    <xdr:sp macro="" textlink="" fLocksText="0">
      <xdr:nvSpPr>
        <xdr:cNvPr id="5" name="TextBox 4" descr="Comments text box">
          <a:extLst>
            <a:ext uri="{FF2B5EF4-FFF2-40B4-BE49-F238E27FC236}">
              <a16:creationId xmlns:a16="http://schemas.microsoft.com/office/drawing/2014/main" id="{00000000-0008-0000-0300-000005000000}"/>
            </a:ext>
          </a:extLst>
        </xdr:cNvPr>
        <xdr:cNvSpPr txBox="1"/>
      </xdr:nvSpPr>
      <xdr:spPr>
        <a:xfrm>
          <a:off x="264570" y="6286500"/>
          <a:ext cx="15213555" cy="2924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200">
            <a:latin typeface="Arial" panose="020B0604020202020204" pitchFamily="34" charset="0"/>
            <a:cs typeface="Arial" panose="020B060402020202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204543</xdr:colOff>
      <xdr:row>44</xdr:row>
      <xdr:rowOff>79375</xdr:rowOff>
    </xdr:from>
    <xdr:to>
      <xdr:col>13</xdr:col>
      <xdr:colOff>1095986</xdr:colOff>
      <xdr:row>56</xdr:row>
      <xdr:rowOff>39688</xdr:rowOff>
    </xdr:to>
    <xdr:sp macro="" textlink="" fLocksText="0">
      <xdr:nvSpPr>
        <xdr:cNvPr id="3" name="TextBox 2" descr="Comments Text box">
          <a:extLst>
            <a:ext uri="{FF2B5EF4-FFF2-40B4-BE49-F238E27FC236}">
              <a16:creationId xmlns:a16="http://schemas.microsoft.com/office/drawing/2014/main" id="{00000000-0008-0000-0400-000003000000}"/>
            </a:ext>
          </a:extLst>
        </xdr:cNvPr>
        <xdr:cNvSpPr txBox="1"/>
      </xdr:nvSpPr>
      <xdr:spPr>
        <a:xfrm>
          <a:off x="204543" y="7318375"/>
          <a:ext cx="11718193" cy="22463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200">
            <a:latin typeface="Arial" panose="020B0604020202020204" pitchFamily="34" charset="0"/>
            <a:cs typeface="Arial" panose="020B0604020202020204"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238140</xdr:colOff>
      <xdr:row>43</xdr:row>
      <xdr:rowOff>230186</xdr:rowOff>
    </xdr:from>
    <xdr:to>
      <xdr:col>5</xdr:col>
      <xdr:colOff>10160</xdr:colOff>
      <xdr:row>59</xdr:row>
      <xdr:rowOff>101599</xdr:rowOff>
    </xdr:to>
    <xdr:sp macro="" textlink="" fLocksText="0">
      <xdr:nvSpPr>
        <xdr:cNvPr id="3" name="TextBox 2" descr="Comments text box">
          <a:extLst>
            <a:ext uri="{FF2B5EF4-FFF2-40B4-BE49-F238E27FC236}">
              <a16:creationId xmlns:a16="http://schemas.microsoft.com/office/drawing/2014/main" id="{00000000-0008-0000-0500-000003000000}"/>
            </a:ext>
          </a:extLst>
        </xdr:cNvPr>
        <xdr:cNvSpPr txBox="1"/>
      </xdr:nvSpPr>
      <xdr:spPr>
        <a:xfrm>
          <a:off x="238140" y="10501946"/>
          <a:ext cx="11354420" cy="361029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200">
            <a:latin typeface="Arial" panose="020B0604020202020204" pitchFamily="34" charset="0"/>
            <a:cs typeface="Arial" panose="020B0604020202020204" pitchFamily="34"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272130</xdr:colOff>
      <xdr:row>158</xdr:row>
      <xdr:rowOff>0</xdr:rowOff>
    </xdr:from>
    <xdr:to>
      <xdr:col>8</xdr:col>
      <xdr:colOff>1038224</xdr:colOff>
      <xdr:row>170</xdr:row>
      <xdr:rowOff>26081</xdr:rowOff>
    </xdr:to>
    <xdr:sp macro="" textlink="" fLocksText="0">
      <xdr:nvSpPr>
        <xdr:cNvPr id="3" name="TextBox 2" descr="Comments text box">
          <a:extLst>
            <a:ext uri="{FF2B5EF4-FFF2-40B4-BE49-F238E27FC236}">
              <a16:creationId xmlns:a16="http://schemas.microsoft.com/office/drawing/2014/main" id="{00000000-0008-0000-0600-000003000000}"/>
            </a:ext>
          </a:extLst>
        </xdr:cNvPr>
        <xdr:cNvSpPr txBox="1"/>
      </xdr:nvSpPr>
      <xdr:spPr>
        <a:xfrm>
          <a:off x="272130" y="29403676"/>
          <a:ext cx="15177420" cy="23120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200">
            <a:latin typeface="Arial" panose="020B0604020202020204" pitchFamily="34" charset="0"/>
            <a:cs typeface="Arial" panose="020B0604020202020204" pitchFamily="34"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272129</xdr:colOff>
      <xdr:row>60</xdr:row>
      <xdr:rowOff>0</xdr:rowOff>
    </xdr:from>
    <xdr:to>
      <xdr:col>9</xdr:col>
      <xdr:colOff>44823</xdr:colOff>
      <xdr:row>75</xdr:row>
      <xdr:rowOff>134471</xdr:rowOff>
    </xdr:to>
    <xdr:sp macro="" textlink="" fLocksText="0">
      <xdr:nvSpPr>
        <xdr:cNvPr id="3" name="TextBox 2" descr="Comments text box">
          <a:extLst>
            <a:ext uri="{FF2B5EF4-FFF2-40B4-BE49-F238E27FC236}">
              <a16:creationId xmlns:a16="http://schemas.microsoft.com/office/drawing/2014/main" id="{00000000-0008-0000-0700-000003000000}"/>
            </a:ext>
          </a:extLst>
        </xdr:cNvPr>
        <xdr:cNvSpPr txBox="1"/>
      </xdr:nvSpPr>
      <xdr:spPr>
        <a:xfrm>
          <a:off x="272129" y="11501718"/>
          <a:ext cx="11579212" cy="295835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200">
            <a:latin typeface="Arial" panose="020B0604020202020204" pitchFamily="34" charset="0"/>
            <a:cs typeface="Arial" panose="020B0604020202020204" pitchFamily="34"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293685</xdr:colOff>
      <xdr:row>60</xdr:row>
      <xdr:rowOff>71436</xdr:rowOff>
    </xdr:from>
    <xdr:to>
      <xdr:col>8</xdr:col>
      <xdr:colOff>904874</xdr:colOff>
      <xdr:row>72</xdr:row>
      <xdr:rowOff>83342</xdr:rowOff>
    </xdr:to>
    <xdr:sp macro="" textlink="" fLocksText="0">
      <xdr:nvSpPr>
        <xdr:cNvPr id="2" name="TextBox 1" descr="Comments text box">
          <a:extLst>
            <a:ext uri="{FF2B5EF4-FFF2-40B4-BE49-F238E27FC236}">
              <a16:creationId xmlns:a16="http://schemas.microsoft.com/office/drawing/2014/main" id="{00000000-0008-0000-0800-000002000000}"/>
            </a:ext>
          </a:extLst>
        </xdr:cNvPr>
        <xdr:cNvSpPr txBox="1"/>
      </xdr:nvSpPr>
      <xdr:spPr>
        <a:xfrm>
          <a:off x="293685" y="11608594"/>
          <a:ext cx="14696284" cy="22979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200">
            <a:latin typeface="Arial" panose="020B0604020202020204" pitchFamily="34" charset="0"/>
            <a:cs typeface="Arial" panose="020B0604020202020204" pitchFamily="34"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281214</xdr:colOff>
      <xdr:row>83</xdr:row>
      <xdr:rowOff>0</xdr:rowOff>
    </xdr:from>
    <xdr:to>
      <xdr:col>6</xdr:col>
      <xdr:colOff>1498600</xdr:colOff>
      <xdr:row>101</xdr:row>
      <xdr:rowOff>59267</xdr:rowOff>
    </xdr:to>
    <xdr:sp macro="" textlink="" fLocksText="0">
      <xdr:nvSpPr>
        <xdr:cNvPr id="2" name="TextBox 1" descr="Comments text box">
          <a:extLst>
            <a:ext uri="{FF2B5EF4-FFF2-40B4-BE49-F238E27FC236}">
              <a16:creationId xmlns:a16="http://schemas.microsoft.com/office/drawing/2014/main" id="{00000000-0008-0000-0900-000002000000}"/>
            </a:ext>
          </a:extLst>
        </xdr:cNvPr>
        <xdr:cNvSpPr txBox="1"/>
      </xdr:nvSpPr>
      <xdr:spPr>
        <a:xfrm>
          <a:off x="281214" y="19202400"/>
          <a:ext cx="11123386" cy="35644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200">
            <a:latin typeface="Arial" panose="020B0604020202020204" pitchFamily="34" charset="0"/>
            <a:cs typeface="Arial" panose="020B0604020202020204" pitchFamily="34"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control" Target="../activeX/activeX31.xml"/><Relationship Id="rId13" Type="http://schemas.openxmlformats.org/officeDocument/2006/relationships/image" Target="../media/image33.emf"/><Relationship Id="rId18" Type="http://schemas.openxmlformats.org/officeDocument/2006/relationships/control" Target="../activeX/activeX36.xml"/><Relationship Id="rId26" Type="http://schemas.openxmlformats.org/officeDocument/2006/relationships/control" Target="../activeX/activeX40.xml"/><Relationship Id="rId3" Type="http://schemas.openxmlformats.org/officeDocument/2006/relationships/vmlDrawing" Target="../drawings/vmlDrawing3.vml"/><Relationship Id="rId21" Type="http://schemas.openxmlformats.org/officeDocument/2006/relationships/image" Target="../media/image37.emf"/><Relationship Id="rId7" Type="http://schemas.openxmlformats.org/officeDocument/2006/relationships/image" Target="../media/image30.emf"/><Relationship Id="rId12" Type="http://schemas.openxmlformats.org/officeDocument/2006/relationships/control" Target="../activeX/activeX33.xml"/><Relationship Id="rId17" Type="http://schemas.openxmlformats.org/officeDocument/2006/relationships/image" Target="../media/image35.emf"/><Relationship Id="rId25" Type="http://schemas.openxmlformats.org/officeDocument/2006/relationships/image" Target="../media/image39.emf"/><Relationship Id="rId2" Type="http://schemas.openxmlformats.org/officeDocument/2006/relationships/drawing" Target="../drawings/drawing10.xml"/><Relationship Id="rId16" Type="http://schemas.openxmlformats.org/officeDocument/2006/relationships/control" Target="../activeX/activeX35.xml"/><Relationship Id="rId20" Type="http://schemas.openxmlformats.org/officeDocument/2006/relationships/control" Target="../activeX/activeX37.xml"/><Relationship Id="rId29" Type="http://schemas.openxmlformats.org/officeDocument/2006/relationships/image" Target="../media/image41.emf"/><Relationship Id="rId1" Type="http://schemas.openxmlformats.org/officeDocument/2006/relationships/printerSettings" Target="../printerSettings/printerSettings11.bin"/><Relationship Id="rId6" Type="http://schemas.openxmlformats.org/officeDocument/2006/relationships/control" Target="../activeX/activeX30.xml"/><Relationship Id="rId11" Type="http://schemas.openxmlformats.org/officeDocument/2006/relationships/image" Target="../media/image32.emf"/><Relationship Id="rId24" Type="http://schemas.openxmlformats.org/officeDocument/2006/relationships/control" Target="../activeX/activeX39.xml"/><Relationship Id="rId5" Type="http://schemas.openxmlformats.org/officeDocument/2006/relationships/image" Target="../media/image29.emf"/><Relationship Id="rId15" Type="http://schemas.openxmlformats.org/officeDocument/2006/relationships/image" Target="../media/image34.emf"/><Relationship Id="rId23" Type="http://schemas.openxmlformats.org/officeDocument/2006/relationships/image" Target="../media/image38.emf"/><Relationship Id="rId28" Type="http://schemas.openxmlformats.org/officeDocument/2006/relationships/control" Target="../activeX/activeX41.xml"/><Relationship Id="rId10" Type="http://schemas.openxmlformats.org/officeDocument/2006/relationships/control" Target="../activeX/activeX32.xml"/><Relationship Id="rId19" Type="http://schemas.openxmlformats.org/officeDocument/2006/relationships/image" Target="../media/image36.emf"/><Relationship Id="rId31" Type="http://schemas.openxmlformats.org/officeDocument/2006/relationships/image" Target="../media/image42.emf"/><Relationship Id="rId4" Type="http://schemas.openxmlformats.org/officeDocument/2006/relationships/control" Target="../activeX/activeX29.xml"/><Relationship Id="rId9" Type="http://schemas.openxmlformats.org/officeDocument/2006/relationships/image" Target="../media/image31.emf"/><Relationship Id="rId14" Type="http://schemas.openxmlformats.org/officeDocument/2006/relationships/control" Target="../activeX/activeX34.xml"/><Relationship Id="rId22" Type="http://schemas.openxmlformats.org/officeDocument/2006/relationships/control" Target="../activeX/activeX38.xml"/><Relationship Id="rId27" Type="http://schemas.openxmlformats.org/officeDocument/2006/relationships/image" Target="../media/image40.emf"/><Relationship Id="rId30" Type="http://schemas.openxmlformats.org/officeDocument/2006/relationships/control" Target="../activeX/activeX42.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8" Type="http://schemas.openxmlformats.org/officeDocument/2006/relationships/control" Target="../activeX/activeX3.xml"/><Relationship Id="rId13" Type="http://schemas.openxmlformats.org/officeDocument/2006/relationships/image" Target="../media/image5.emf"/><Relationship Id="rId18" Type="http://schemas.openxmlformats.org/officeDocument/2006/relationships/control" Target="../activeX/activeX8.xml"/><Relationship Id="rId26" Type="http://schemas.openxmlformats.org/officeDocument/2006/relationships/control" Target="../activeX/activeX12.xml"/><Relationship Id="rId3" Type="http://schemas.openxmlformats.org/officeDocument/2006/relationships/vmlDrawing" Target="../drawings/vmlDrawing1.vml"/><Relationship Id="rId21" Type="http://schemas.openxmlformats.org/officeDocument/2006/relationships/image" Target="../media/image9.emf"/><Relationship Id="rId7" Type="http://schemas.openxmlformats.org/officeDocument/2006/relationships/image" Target="../media/image2.emf"/><Relationship Id="rId12" Type="http://schemas.openxmlformats.org/officeDocument/2006/relationships/control" Target="../activeX/activeX5.xml"/><Relationship Id="rId17" Type="http://schemas.openxmlformats.org/officeDocument/2006/relationships/image" Target="../media/image7.emf"/><Relationship Id="rId25" Type="http://schemas.openxmlformats.org/officeDocument/2006/relationships/image" Target="../media/image11.emf"/><Relationship Id="rId2" Type="http://schemas.openxmlformats.org/officeDocument/2006/relationships/drawing" Target="../drawings/drawing1.xml"/><Relationship Id="rId16" Type="http://schemas.openxmlformats.org/officeDocument/2006/relationships/control" Target="../activeX/activeX7.xml"/><Relationship Id="rId20" Type="http://schemas.openxmlformats.org/officeDocument/2006/relationships/control" Target="../activeX/activeX9.xml"/><Relationship Id="rId29" Type="http://schemas.openxmlformats.org/officeDocument/2006/relationships/image" Target="../media/image13.emf"/><Relationship Id="rId1" Type="http://schemas.openxmlformats.org/officeDocument/2006/relationships/printerSettings" Target="../printerSettings/printerSettings2.bin"/><Relationship Id="rId6" Type="http://schemas.openxmlformats.org/officeDocument/2006/relationships/control" Target="../activeX/activeX2.xml"/><Relationship Id="rId11" Type="http://schemas.openxmlformats.org/officeDocument/2006/relationships/image" Target="../media/image4.emf"/><Relationship Id="rId24" Type="http://schemas.openxmlformats.org/officeDocument/2006/relationships/control" Target="../activeX/activeX11.xml"/><Relationship Id="rId5" Type="http://schemas.openxmlformats.org/officeDocument/2006/relationships/image" Target="../media/image1.emf"/><Relationship Id="rId15" Type="http://schemas.openxmlformats.org/officeDocument/2006/relationships/image" Target="../media/image6.emf"/><Relationship Id="rId23" Type="http://schemas.openxmlformats.org/officeDocument/2006/relationships/image" Target="../media/image10.emf"/><Relationship Id="rId28" Type="http://schemas.openxmlformats.org/officeDocument/2006/relationships/control" Target="../activeX/activeX13.xml"/><Relationship Id="rId10" Type="http://schemas.openxmlformats.org/officeDocument/2006/relationships/control" Target="../activeX/activeX4.xml"/><Relationship Id="rId19" Type="http://schemas.openxmlformats.org/officeDocument/2006/relationships/image" Target="../media/image8.emf"/><Relationship Id="rId31" Type="http://schemas.openxmlformats.org/officeDocument/2006/relationships/image" Target="../media/image14.emf"/><Relationship Id="rId4" Type="http://schemas.openxmlformats.org/officeDocument/2006/relationships/control" Target="../activeX/activeX1.xml"/><Relationship Id="rId9" Type="http://schemas.openxmlformats.org/officeDocument/2006/relationships/image" Target="../media/image3.emf"/><Relationship Id="rId14" Type="http://schemas.openxmlformats.org/officeDocument/2006/relationships/control" Target="../activeX/activeX6.xml"/><Relationship Id="rId22" Type="http://schemas.openxmlformats.org/officeDocument/2006/relationships/control" Target="../activeX/activeX10.xml"/><Relationship Id="rId27" Type="http://schemas.openxmlformats.org/officeDocument/2006/relationships/image" Target="../media/image12.emf"/><Relationship Id="rId30" Type="http://schemas.openxmlformats.org/officeDocument/2006/relationships/control" Target="../activeX/activeX14.xml"/></Relationships>
</file>

<file path=xl/worksheets/_rels/sheet3.xml.rels><?xml version="1.0" encoding="UTF-8" standalone="yes"?>
<Relationships xmlns="http://schemas.openxmlformats.org/package/2006/relationships"><Relationship Id="rId8" Type="http://schemas.openxmlformats.org/officeDocument/2006/relationships/control" Target="../activeX/activeX17.xml"/><Relationship Id="rId13" Type="http://schemas.openxmlformats.org/officeDocument/2006/relationships/image" Target="../media/image19.emf"/><Relationship Id="rId18" Type="http://schemas.openxmlformats.org/officeDocument/2006/relationships/control" Target="../activeX/activeX22.xml"/><Relationship Id="rId26" Type="http://schemas.openxmlformats.org/officeDocument/2006/relationships/control" Target="../activeX/activeX26.xml"/><Relationship Id="rId3" Type="http://schemas.openxmlformats.org/officeDocument/2006/relationships/vmlDrawing" Target="../drawings/vmlDrawing2.vml"/><Relationship Id="rId21" Type="http://schemas.openxmlformats.org/officeDocument/2006/relationships/image" Target="../media/image23.emf"/><Relationship Id="rId7" Type="http://schemas.openxmlformats.org/officeDocument/2006/relationships/image" Target="../media/image16.emf"/><Relationship Id="rId12" Type="http://schemas.openxmlformats.org/officeDocument/2006/relationships/control" Target="../activeX/activeX19.xml"/><Relationship Id="rId17" Type="http://schemas.openxmlformats.org/officeDocument/2006/relationships/image" Target="../media/image21.emf"/><Relationship Id="rId25" Type="http://schemas.openxmlformats.org/officeDocument/2006/relationships/image" Target="../media/image25.emf"/><Relationship Id="rId2" Type="http://schemas.openxmlformats.org/officeDocument/2006/relationships/drawing" Target="../drawings/drawing2.xml"/><Relationship Id="rId16" Type="http://schemas.openxmlformats.org/officeDocument/2006/relationships/control" Target="../activeX/activeX21.xml"/><Relationship Id="rId20" Type="http://schemas.openxmlformats.org/officeDocument/2006/relationships/control" Target="../activeX/activeX23.xml"/><Relationship Id="rId29" Type="http://schemas.openxmlformats.org/officeDocument/2006/relationships/image" Target="../media/image27.emf"/><Relationship Id="rId1" Type="http://schemas.openxmlformats.org/officeDocument/2006/relationships/printerSettings" Target="../printerSettings/printerSettings3.bin"/><Relationship Id="rId6" Type="http://schemas.openxmlformats.org/officeDocument/2006/relationships/control" Target="../activeX/activeX16.xml"/><Relationship Id="rId11" Type="http://schemas.openxmlformats.org/officeDocument/2006/relationships/image" Target="../media/image18.emf"/><Relationship Id="rId24" Type="http://schemas.openxmlformats.org/officeDocument/2006/relationships/control" Target="../activeX/activeX25.xml"/><Relationship Id="rId5" Type="http://schemas.openxmlformats.org/officeDocument/2006/relationships/image" Target="../media/image15.emf"/><Relationship Id="rId15" Type="http://schemas.openxmlformats.org/officeDocument/2006/relationships/image" Target="../media/image20.emf"/><Relationship Id="rId23" Type="http://schemas.openxmlformats.org/officeDocument/2006/relationships/image" Target="../media/image24.emf"/><Relationship Id="rId28" Type="http://schemas.openxmlformats.org/officeDocument/2006/relationships/control" Target="../activeX/activeX27.xml"/><Relationship Id="rId10" Type="http://schemas.openxmlformats.org/officeDocument/2006/relationships/control" Target="../activeX/activeX18.xml"/><Relationship Id="rId19" Type="http://schemas.openxmlformats.org/officeDocument/2006/relationships/image" Target="../media/image22.emf"/><Relationship Id="rId31" Type="http://schemas.openxmlformats.org/officeDocument/2006/relationships/image" Target="../media/image28.emf"/><Relationship Id="rId4" Type="http://schemas.openxmlformats.org/officeDocument/2006/relationships/control" Target="../activeX/activeX15.xml"/><Relationship Id="rId9" Type="http://schemas.openxmlformats.org/officeDocument/2006/relationships/image" Target="../media/image17.emf"/><Relationship Id="rId14" Type="http://schemas.openxmlformats.org/officeDocument/2006/relationships/control" Target="../activeX/activeX20.xml"/><Relationship Id="rId22" Type="http://schemas.openxmlformats.org/officeDocument/2006/relationships/control" Target="../activeX/activeX24.xml"/><Relationship Id="rId27" Type="http://schemas.openxmlformats.org/officeDocument/2006/relationships/image" Target="../media/image26.emf"/><Relationship Id="rId30" Type="http://schemas.openxmlformats.org/officeDocument/2006/relationships/control" Target="../activeX/activeX28.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G63"/>
  <sheetViews>
    <sheetView showGridLines="0" showZeros="0" tabSelected="1" zoomScale="90" zoomScaleNormal="90" zoomScaleSheetLayoutView="40" workbookViewId="0">
      <selection activeCell="D2" sqref="D2"/>
    </sheetView>
  </sheetViews>
  <sheetFormatPr defaultColWidth="8.81640625" defaultRowHeight="15" x14ac:dyDescent="0.25"/>
  <cols>
    <col min="1" max="1" width="27.54296875" style="80" customWidth="1"/>
    <col min="2" max="2" width="81.81640625" style="80" customWidth="1"/>
    <col min="3" max="3" width="27.1796875" style="80" customWidth="1"/>
    <col min="4" max="4" width="8.90625" style="80" customWidth="1"/>
    <col min="5" max="5" width="8.81640625" style="80" customWidth="1"/>
    <col min="6" max="16384" width="8.81640625" style="80"/>
  </cols>
  <sheetData>
    <row r="1" spans="1:4" ht="15.6" x14ac:dyDescent="0.3">
      <c r="A1" s="77" t="s">
        <v>335</v>
      </c>
    </row>
    <row r="2" spans="1:4" ht="15.6" x14ac:dyDescent="0.3">
      <c r="A2" s="1" t="s">
        <v>325</v>
      </c>
    </row>
    <row r="3" spans="1:4" ht="15.6" x14ac:dyDescent="0.3">
      <c r="A3" s="83" t="s">
        <v>515</v>
      </c>
    </row>
    <row r="6" spans="1:4" x14ac:dyDescent="0.25">
      <c r="A6" s="586"/>
      <c r="B6" s="587"/>
      <c r="C6" s="588"/>
    </row>
    <row r="7" spans="1:4" ht="15.6" x14ac:dyDescent="0.25">
      <c r="A7" s="583" t="s">
        <v>342</v>
      </c>
      <c r="B7" s="584" t="s">
        <v>516</v>
      </c>
      <c r="C7" s="585">
        <v>44927</v>
      </c>
      <c r="D7" s="84"/>
    </row>
    <row r="8" spans="1:4" ht="15.6" x14ac:dyDescent="0.25">
      <c r="A8" s="574" t="s">
        <v>343</v>
      </c>
      <c r="B8" s="575" t="s">
        <v>362</v>
      </c>
      <c r="C8" s="576">
        <v>44713</v>
      </c>
      <c r="D8" s="84"/>
    </row>
    <row r="9" spans="1:4" ht="15.6" x14ac:dyDescent="0.25">
      <c r="A9" s="574" t="s">
        <v>344</v>
      </c>
      <c r="B9" s="575" t="s">
        <v>0</v>
      </c>
      <c r="C9" s="577"/>
    </row>
    <row r="10" spans="1:4" ht="15.6" x14ac:dyDescent="0.25">
      <c r="A10" s="574" t="s">
        <v>345</v>
      </c>
      <c r="B10" s="575" t="s">
        <v>11</v>
      </c>
      <c r="C10" s="578"/>
    </row>
    <row r="11" spans="1:4" ht="15.6" x14ac:dyDescent="0.25">
      <c r="A11" s="574" t="s">
        <v>346</v>
      </c>
      <c r="B11" s="575" t="s">
        <v>90</v>
      </c>
      <c r="C11" s="578"/>
    </row>
    <row r="12" spans="1:4" ht="15.6" x14ac:dyDescent="0.25">
      <c r="A12" s="574" t="s">
        <v>347</v>
      </c>
      <c r="B12" s="575" t="s">
        <v>58</v>
      </c>
      <c r="C12" s="578"/>
    </row>
    <row r="13" spans="1:4" ht="15.6" x14ac:dyDescent="0.25">
      <c r="A13" s="574" t="s">
        <v>348</v>
      </c>
      <c r="B13" s="575" t="s">
        <v>60</v>
      </c>
      <c r="C13" s="579"/>
    </row>
    <row r="14" spans="1:4" ht="15.6" x14ac:dyDescent="0.25">
      <c r="A14" s="574" t="s">
        <v>349</v>
      </c>
      <c r="B14" s="575" t="s">
        <v>59</v>
      </c>
      <c r="C14" s="578"/>
    </row>
    <row r="15" spans="1:4" ht="15.6" x14ac:dyDescent="0.25">
      <c r="A15" s="574" t="s">
        <v>350</v>
      </c>
      <c r="B15" s="575" t="s">
        <v>164</v>
      </c>
      <c r="C15" s="578" t="s">
        <v>134</v>
      </c>
    </row>
    <row r="16" spans="1:4" ht="15.6" x14ac:dyDescent="0.25">
      <c r="A16" s="574" t="s">
        <v>351</v>
      </c>
      <c r="B16" s="575" t="s">
        <v>508</v>
      </c>
      <c r="C16" s="578" t="s">
        <v>444</v>
      </c>
    </row>
    <row r="17" spans="1:7" ht="15.6" x14ac:dyDescent="0.25">
      <c r="A17" s="574" t="s">
        <v>352</v>
      </c>
      <c r="B17" s="575" t="s">
        <v>199</v>
      </c>
      <c r="C17" s="578" t="s">
        <v>200</v>
      </c>
    </row>
    <row r="18" spans="1:7" ht="15.6" x14ac:dyDescent="0.25">
      <c r="A18" s="574" t="s">
        <v>353</v>
      </c>
      <c r="B18" s="575" t="s">
        <v>194</v>
      </c>
      <c r="C18" s="578" t="s">
        <v>434</v>
      </c>
    </row>
    <row r="19" spans="1:7" ht="15.6" x14ac:dyDescent="0.25">
      <c r="A19" s="580" t="s">
        <v>354</v>
      </c>
      <c r="B19" s="581" t="s">
        <v>308</v>
      </c>
      <c r="C19" s="582" t="s">
        <v>309</v>
      </c>
    </row>
    <row r="20" spans="1:7" x14ac:dyDescent="0.25">
      <c r="A20" s="6"/>
    </row>
    <row r="21" spans="1:7" ht="15.6" x14ac:dyDescent="0.3">
      <c r="A21" s="14" t="s">
        <v>496</v>
      </c>
    </row>
    <row r="22" spans="1:7" x14ac:dyDescent="0.25">
      <c r="A22" s="6"/>
    </row>
    <row r="23" spans="1:7" ht="15.6" x14ac:dyDescent="0.25">
      <c r="A23" s="18" t="s">
        <v>6</v>
      </c>
      <c r="B23" s="18" t="s">
        <v>7</v>
      </c>
    </row>
    <row r="24" spans="1:7" x14ac:dyDescent="0.25">
      <c r="A24" s="79" t="s">
        <v>329</v>
      </c>
      <c r="B24" s="81" t="s">
        <v>476</v>
      </c>
    </row>
    <row r="25" spans="1:7" x14ac:dyDescent="0.25">
      <c r="A25" s="79" t="s">
        <v>330</v>
      </c>
      <c r="B25" s="81" t="s">
        <v>481</v>
      </c>
    </row>
    <row r="26" spans="1:7" x14ac:dyDescent="0.25">
      <c r="A26" s="79" t="s">
        <v>93</v>
      </c>
      <c r="B26" s="81" t="s">
        <v>385</v>
      </c>
      <c r="C26" s="79"/>
    </row>
    <row r="27" spans="1:7" x14ac:dyDescent="0.25">
      <c r="A27" s="79" t="s">
        <v>182</v>
      </c>
      <c r="B27" s="81" t="s">
        <v>386</v>
      </c>
      <c r="C27" s="79"/>
    </row>
    <row r="28" spans="1:7" x14ac:dyDescent="0.25">
      <c r="A28" s="79" t="s">
        <v>94</v>
      </c>
      <c r="B28" s="81" t="s">
        <v>482</v>
      </c>
    </row>
    <row r="29" spans="1:7" x14ac:dyDescent="0.25">
      <c r="A29" s="79" t="s">
        <v>331</v>
      </c>
      <c r="B29" s="79" t="s">
        <v>483</v>
      </c>
    </row>
    <row r="30" spans="1:7" x14ac:dyDescent="0.25">
      <c r="A30" s="79" t="s">
        <v>332</v>
      </c>
      <c r="B30" s="79" t="s">
        <v>484</v>
      </c>
    </row>
    <row r="31" spans="1:7" x14ac:dyDescent="0.25">
      <c r="A31" s="79" t="s">
        <v>333</v>
      </c>
      <c r="B31" s="79" t="s">
        <v>485</v>
      </c>
    </row>
    <row r="32" spans="1:7" x14ac:dyDescent="0.25">
      <c r="A32" s="79" t="s">
        <v>334</v>
      </c>
      <c r="B32" s="81" t="s">
        <v>486</v>
      </c>
      <c r="C32" s="79"/>
      <c r="D32" s="79"/>
      <c r="E32" s="79"/>
      <c r="F32" s="79"/>
      <c r="G32" s="79"/>
    </row>
    <row r="33" spans="1:7" x14ac:dyDescent="0.25">
      <c r="A33" s="79" t="s">
        <v>204</v>
      </c>
      <c r="B33" s="81" t="s">
        <v>512</v>
      </c>
    </row>
    <row r="34" spans="1:7" x14ac:dyDescent="0.25">
      <c r="A34" s="79" t="s">
        <v>464</v>
      </c>
      <c r="B34" s="80" t="s">
        <v>510</v>
      </c>
    </row>
    <row r="35" spans="1:7" x14ac:dyDescent="0.25">
      <c r="A35" s="79" t="s">
        <v>465</v>
      </c>
      <c r="B35" s="80" t="s">
        <v>511</v>
      </c>
    </row>
    <row r="36" spans="1:7" x14ac:dyDescent="0.25">
      <c r="A36" s="79" t="s">
        <v>269</v>
      </c>
      <c r="B36" s="80" t="s">
        <v>513</v>
      </c>
      <c r="C36" s="79"/>
      <c r="E36" s="79"/>
      <c r="F36" s="79"/>
      <c r="G36" s="79"/>
    </row>
    <row r="37" spans="1:7" x14ac:dyDescent="0.25">
      <c r="A37" s="79" t="s">
        <v>270</v>
      </c>
      <c r="B37" s="81" t="s">
        <v>271</v>
      </c>
      <c r="C37" s="79"/>
      <c r="D37" s="79"/>
      <c r="E37" s="79"/>
      <c r="F37" s="79"/>
      <c r="G37" s="79"/>
    </row>
    <row r="38" spans="1:7" x14ac:dyDescent="0.25">
      <c r="A38" s="79"/>
      <c r="C38" s="79"/>
      <c r="D38" s="79"/>
      <c r="E38" s="79"/>
      <c r="F38" s="79"/>
      <c r="G38" s="79"/>
    </row>
    <row r="39" spans="1:7" x14ac:dyDescent="0.25">
      <c r="A39" s="79"/>
      <c r="B39" s="81"/>
      <c r="C39" s="79"/>
      <c r="D39" s="79"/>
      <c r="E39" s="79"/>
      <c r="F39" s="79"/>
      <c r="G39" s="79"/>
    </row>
    <row r="40" spans="1:7" x14ac:dyDescent="0.25">
      <c r="D40" s="79"/>
      <c r="E40" s="79"/>
      <c r="F40" s="79"/>
      <c r="G40" s="79"/>
    </row>
    <row r="41" spans="1:7" x14ac:dyDescent="0.25">
      <c r="B41" s="81"/>
      <c r="C41" s="79"/>
      <c r="D41" s="79"/>
      <c r="E41" s="79"/>
      <c r="F41" s="79"/>
      <c r="G41" s="79"/>
    </row>
    <row r="42" spans="1:7" x14ac:dyDescent="0.25">
      <c r="A42" s="79"/>
      <c r="B42" s="79"/>
      <c r="C42" s="79"/>
      <c r="D42" s="79"/>
      <c r="E42" s="79"/>
      <c r="F42" s="79"/>
      <c r="G42" s="79"/>
    </row>
    <row r="43" spans="1:7" x14ac:dyDescent="0.25">
      <c r="A43" s="79"/>
      <c r="B43" s="79"/>
      <c r="C43" s="79"/>
      <c r="D43" s="79"/>
      <c r="E43" s="79"/>
      <c r="F43" s="79"/>
      <c r="G43" s="79"/>
    </row>
    <row r="44" spans="1:7" x14ac:dyDescent="0.25">
      <c r="A44" s="79"/>
      <c r="B44" s="79"/>
      <c r="C44" s="79"/>
      <c r="D44" s="79"/>
      <c r="E44" s="79"/>
      <c r="F44" s="79"/>
      <c r="G44" s="79"/>
    </row>
    <row r="45" spans="1:7" x14ac:dyDescent="0.25">
      <c r="A45" s="79"/>
      <c r="B45" s="79"/>
      <c r="C45" s="79"/>
      <c r="D45" s="79"/>
      <c r="E45" s="79"/>
      <c r="F45" s="79"/>
      <c r="G45" s="79"/>
    </row>
    <row r="46" spans="1:7" x14ac:dyDescent="0.25">
      <c r="A46" s="79"/>
      <c r="B46" s="79"/>
      <c r="C46" s="79"/>
      <c r="D46" s="79"/>
      <c r="E46" s="79"/>
      <c r="F46" s="79"/>
      <c r="G46" s="79"/>
    </row>
    <row r="47" spans="1:7" x14ac:dyDescent="0.25">
      <c r="A47" s="79"/>
      <c r="B47" s="79"/>
      <c r="C47" s="79"/>
      <c r="D47" s="79"/>
      <c r="E47" s="79"/>
      <c r="F47" s="79"/>
      <c r="G47" s="79"/>
    </row>
    <row r="48" spans="1:7" x14ac:dyDescent="0.25">
      <c r="A48" s="79"/>
      <c r="B48" s="79"/>
      <c r="C48" s="79"/>
      <c r="D48" s="79"/>
      <c r="E48" s="79"/>
      <c r="F48" s="79"/>
      <c r="G48" s="79"/>
    </row>
    <row r="49" spans="1:7" x14ac:dyDescent="0.25">
      <c r="A49" s="79"/>
      <c r="B49" s="79"/>
      <c r="C49" s="79"/>
      <c r="D49" s="79"/>
      <c r="E49" s="79"/>
      <c r="F49" s="79"/>
      <c r="G49" s="79"/>
    </row>
    <row r="50" spans="1:7" x14ac:dyDescent="0.25">
      <c r="A50" s="79"/>
      <c r="B50" s="79"/>
      <c r="C50" s="79"/>
      <c r="D50" s="79"/>
      <c r="E50" s="79"/>
      <c r="F50" s="79"/>
      <c r="G50" s="79"/>
    </row>
    <row r="51" spans="1:7" x14ac:dyDescent="0.25">
      <c r="A51" s="79"/>
      <c r="B51" s="79"/>
      <c r="C51" s="79"/>
      <c r="D51" s="79"/>
      <c r="E51" s="79"/>
      <c r="F51" s="79"/>
      <c r="G51" s="79"/>
    </row>
    <row r="52" spans="1:7" x14ac:dyDescent="0.25">
      <c r="A52" s="79"/>
      <c r="B52" s="79"/>
      <c r="C52" s="79"/>
      <c r="D52" s="79"/>
      <c r="E52" s="79"/>
      <c r="F52" s="79"/>
      <c r="G52" s="79"/>
    </row>
    <row r="53" spans="1:7" x14ac:dyDescent="0.25">
      <c r="A53" s="79"/>
      <c r="B53" s="79"/>
      <c r="C53" s="79"/>
      <c r="D53" s="79"/>
      <c r="E53" s="79"/>
      <c r="F53" s="79"/>
      <c r="G53" s="79"/>
    </row>
    <row r="54" spans="1:7" x14ac:dyDescent="0.25">
      <c r="A54" s="79"/>
      <c r="B54" s="79"/>
      <c r="C54" s="79"/>
      <c r="D54" s="79"/>
      <c r="E54" s="79"/>
      <c r="F54" s="79"/>
      <c r="G54" s="79"/>
    </row>
    <row r="55" spans="1:7" x14ac:dyDescent="0.25">
      <c r="A55" s="79"/>
      <c r="B55" s="79"/>
      <c r="C55" s="79"/>
      <c r="D55" s="79"/>
      <c r="E55" s="79"/>
      <c r="F55" s="79"/>
      <c r="G55" s="79"/>
    </row>
    <row r="56" spans="1:7" x14ac:dyDescent="0.25">
      <c r="A56" s="79"/>
      <c r="B56" s="79"/>
      <c r="C56" s="79"/>
      <c r="D56" s="79"/>
      <c r="E56" s="79"/>
      <c r="F56" s="79"/>
      <c r="G56" s="79"/>
    </row>
    <row r="57" spans="1:7" x14ac:dyDescent="0.25">
      <c r="A57" s="79"/>
      <c r="B57" s="79"/>
      <c r="C57" s="79"/>
      <c r="D57" s="79"/>
      <c r="E57" s="79"/>
      <c r="F57" s="79"/>
      <c r="G57" s="79"/>
    </row>
    <row r="58" spans="1:7" x14ac:dyDescent="0.25">
      <c r="A58" s="79"/>
      <c r="B58" s="79"/>
      <c r="C58" s="79"/>
      <c r="D58" s="79"/>
      <c r="E58" s="79"/>
      <c r="F58" s="79"/>
      <c r="G58" s="79"/>
    </row>
    <row r="59" spans="1:7" x14ac:dyDescent="0.25">
      <c r="A59" s="79"/>
      <c r="B59" s="79"/>
      <c r="C59" s="79"/>
      <c r="D59" s="79"/>
      <c r="E59" s="79"/>
      <c r="F59" s="79"/>
      <c r="G59" s="79"/>
    </row>
    <row r="60" spans="1:7" x14ac:dyDescent="0.25">
      <c r="A60" s="79"/>
      <c r="B60" s="79"/>
      <c r="C60" s="79"/>
      <c r="D60" s="79"/>
      <c r="E60" s="79"/>
      <c r="F60" s="79"/>
      <c r="G60" s="79"/>
    </row>
    <row r="61" spans="1:7" x14ac:dyDescent="0.25">
      <c r="A61" s="79"/>
      <c r="B61" s="79"/>
      <c r="C61" s="79"/>
      <c r="D61" s="79"/>
      <c r="E61" s="79"/>
      <c r="F61" s="79"/>
      <c r="G61" s="79"/>
    </row>
    <row r="62" spans="1:7" x14ac:dyDescent="0.25">
      <c r="A62" s="79"/>
      <c r="B62" s="79"/>
      <c r="C62" s="79"/>
      <c r="D62" s="79"/>
      <c r="E62" s="79"/>
      <c r="F62" s="79"/>
      <c r="G62" s="79"/>
    </row>
    <row r="63" spans="1:7" x14ac:dyDescent="0.25">
      <c r="A63" s="79"/>
      <c r="B63" s="79"/>
      <c r="C63" s="79"/>
      <c r="D63" s="79"/>
      <c r="E63" s="79"/>
      <c r="F63" s="79"/>
      <c r="G63" s="79"/>
    </row>
  </sheetData>
  <dataValidations disablePrompts="1" count="5">
    <dataValidation type="list" operator="lessThanOrEqual" allowBlank="1" showInputMessage="1" showErrorMessage="1" errorTitle="Too Many Characters" error="The maximum number of characters that can be entered is 105." sqref="C16" xr:uid="{00000000-0002-0000-0000-000000000000}">
      <formula1>"For-profit, Not-for-profit, Nonprofit"</formula1>
    </dataValidation>
    <dataValidation type="textLength" operator="lessThanOrEqual" allowBlank="1" showInputMessage="1" showErrorMessage="1" errorTitle="Too Many Characters" error="The maximum number of characters that can be entered is 105." sqref="C7:C15" xr:uid="{00000000-0002-0000-0000-000001000000}">
      <formula1>150</formula1>
    </dataValidation>
    <dataValidation type="list" operator="lessThanOrEqual" allowBlank="1" showInputMessage="1" showErrorMessage="1" errorTitle="Too Many Characters" error="The maximum number of characters that can be entered is 105." sqref="C17" xr:uid="{00000000-0002-0000-0000-000002000000}">
      <formula1>"New Product, Existing Product, Both"</formula1>
    </dataValidation>
    <dataValidation type="list" operator="lessThanOrEqual" allowBlank="1" showInputMessage="1" showErrorMessage="1" errorTitle="Too Many Characters" error="The maximum number of characters that can be entered is 105." sqref="C18" xr:uid="{00000000-0002-0000-0000-000003000000}">
      <formula1>"Initial, Resubmission"</formula1>
    </dataValidation>
    <dataValidation type="list" operator="lessThanOrEqual" allowBlank="1" showInputMessage="1" showErrorMessage="1" errorTitle="Too Many Characters" error="The maximum number of characters that can be entered is 105." sqref="C19" xr:uid="{00000000-0002-0000-0000-000004000000}">
      <formula1>"100% Community, Blended or 100% Experience"</formula1>
    </dataValidation>
  </dataValidations>
  <printOptions horizontalCentered="1"/>
  <pageMargins left="0.7" right="0.7" top="0.75" bottom="0.75" header="0.3" footer="0.3"/>
  <pageSetup scale="65" orientation="landscape" r:id="rId1"/>
  <headerFooter>
    <oddFooter xml:space="preserve">&amp;L&amp;A
Version Date: May 1, 2023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5">
    <pageSetUpPr fitToPage="1"/>
  </sheetPr>
  <dimension ref="A1:R82"/>
  <sheetViews>
    <sheetView showGridLines="0" zoomScale="90" zoomScaleNormal="90" workbookViewId="0">
      <selection activeCell="F4" sqref="F4"/>
    </sheetView>
  </sheetViews>
  <sheetFormatPr defaultColWidth="8.81640625" defaultRowHeight="15" x14ac:dyDescent="0.25"/>
  <cols>
    <col min="1" max="1" width="19.1796875" style="62" customWidth="1"/>
    <col min="2" max="2" width="25.453125" style="62" customWidth="1"/>
    <col min="3" max="7" width="18.36328125" style="62" customWidth="1"/>
    <col min="8" max="16" width="9.6328125" style="62" customWidth="1"/>
    <col min="17" max="17" width="11.54296875" style="62" customWidth="1"/>
    <col min="18" max="16384" width="8.81640625" style="62"/>
  </cols>
  <sheetData>
    <row r="1" spans="1:18" ht="15.6" x14ac:dyDescent="0.3">
      <c r="A1" s="33" t="s">
        <v>303</v>
      </c>
      <c r="B1" s="6"/>
    </row>
    <row r="2" spans="1:18" x14ac:dyDescent="0.25">
      <c r="A2" s="63" t="s">
        <v>62</v>
      </c>
      <c r="B2" s="752" t="str">
        <f>IF(ISBLANK('Cover-Input Page'!$C$10), "Company Name cannot be left blank.  Please fill out cell C10 on the &lt;Cover-Input Page&gt; Tab.", 'Cover-Input Page'!$C$10)</f>
        <v>Company Name cannot be left blank.  Please fill out cell C10 on the &lt;Cover-Input Page&gt; Tab.</v>
      </c>
    </row>
    <row r="3" spans="1:18" x14ac:dyDescent="0.25">
      <c r="A3" s="63" t="s">
        <v>468</v>
      </c>
      <c r="B3" s="752" t="str">
        <f>IF(ISBLANK('Cover-Input Page'!$C$11), "SERFF Tracking Number cannot be left blank.  Please fill out cell C11 on the &lt;Cover-Input Page&gt; Tab.", 'Cover-Input Page'!$C$11)</f>
        <v>SERFF Tracking Number cannot be left blank.  Please fill out cell C11 on the &lt;Cover-Input Page&gt; Tab.</v>
      </c>
    </row>
    <row r="5" spans="1:18" ht="15.6" x14ac:dyDescent="0.3">
      <c r="A5" s="64" t="s">
        <v>300</v>
      </c>
    </row>
    <row r="7" spans="1:18" ht="15.6" x14ac:dyDescent="0.3">
      <c r="A7" s="540">
        <v>1</v>
      </c>
      <c r="B7" s="541">
        <v>2</v>
      </c>
      <c r="C7" s="541">
        <v>3</v>
      </c>
      <c r="D7" s="541">
        <v>4</v>
      </c>
      <c r="E7" s="541">
        <v>5</v>
      </c>
      <c r="F7" s="541">
        <v>6</v>
      </c>
      <c r="G7" s="542">
        <v>7</v>
      </c>
    </row>
    <row r="8" spans="1:18" ht="93.6" x14ac:dyDescent="0.25">
      <c r="A8" s="543" t="s">
        <v>414</v>
      </c>
      <c r="B8" s="544" t="s">
        <v>415</v>
      </c>
      <c r="C8" s="544" t="s">
        <v>407</v>
      </c>
      <c r="D8" s="544" t="s">
        <v>409</v>
      </c>
      <c r="E8" s="544" t="s">
        <v>408</v>
      </c>
      <c r="F8" s="544" t="s">
        <v>410</v>
      </c>
      <c r="G8" s="545" t="s">
        <v>411</v>
      </c>
    </row>
    <row r="9" spans="1:18" x14ac:dyDescent="0.25">
      <c r="A9" s="525" t="s">
        <v>283</v>
      </c>
      <c r="B9" s="526"/>
      <c r="C9" s="527">
        <f>IFERROR(B9/$B$21, 0)</f>
        <v>0</v>
      </c>
      <c r="D9" s="526"/>
      <c r="E9" s="526"/>
      <c r="F9" s="528"/>
      <c r="G9" s="529"/>
      <c r="H9" s="65"/>
      <c r="I9" s="65"/>
      <c r="J9" s="65"/>
      <c r="R9" s="65"/>
    </row>
    <row r="10" spans="1:18" x14ac:dyDescent="0.25">
      <c r="A10" s="530" t="s">
        <v>304</v>
      </c>
      <c r="B10" s="531"/>
      <c r="C10" s="532">
        <f t="shared" ref="C10:C20" si="0">IFERROR(B10/$B$21, 0)</f>
        <v>0</v>
      </c>
      <c r="D10" s="531"/>
      <c r="E10" s="531"/>
      <c r="F10" s="533"/>
      <c r="G10" s="534"/>
      <c r="H10" s="65"/>
      <c r="I10" s="65"/>
      <c r="J10" s="65"/>
      <c r="R10" s="65"/>
    </row>
    <row r="11" spans="1:18" x14ac:dyDescent="0.25">
      <c r="A11" s="530" t="s">
        <v>286</v>
      </c>
      <c r="B11" s="531"/>
      <c r="C11" s="532">
        <f t="shared" si="0"/>
        <v>0</v>
      </c>
      <c r="D11" s="531"/>
      <c r="E11" s="531"/>
      <c r="F11" s="533"/>
      <c r="G11" s="534"/>
      <c r="H11" s="65"/>
      <c r="I11" s="65"/>
      <c r="J11" s="65"/>
      <c r="R11" s="65"/>
    </row>
    <row r="12" spans="1:18" x14ac:dyDescent="0.25">
      <c r="A12" s="530" t="s">
        <v>288</v>
      </c>
      <c r="B12" s="531"/>
      <c r="C12" s="532">
        <f t="shared" si="0"/>
        <v>0</v>
      </c>
      <c r="D12" s="531"/>
      <c r="E12" s="531"/>
      <c r="F12" s="533"/>
      <c r="G12" s="534"/>
      <c r="H12" s="65"/>
      <c r="I12" s="65"/>
      <c r="J12" s="65"/>
      <c r="R12" s="65"/>
    </row>
    <row r="13" spans="1:18" x14ac:dyDescent="0.25">
      <c r="A13" s="530" t="s">
        <v>290</v>
      </c>
      <c r="B13" s="531"/>
      <c r="C13" s="532">
        <f t="shared" si="0"/>
        <v>0</v>
      </c>
      <c r="D13" s="531"/>
      <c r="E13" s="531"/>
      <c r="F13" s="533"/>
      <c r="G13" s="534"/>
      <c r="H13" s="65"/>
      <c r="I13" s="65"/>
      <c r="J13" s="65"/>
      <c r="R13" s="65"/>
    </row>
    <row r="14" spans="1:18" x14ac:dyDescent="0.25">
      <c r="A14" s="530" t="s">
        <v>305</v>
      </c>
      <c r="B14" s="531"/>
      <c r="C14" s="532">
        <f t="shared" si="0"/>
        <v>0</v>
      </c>
      <c r="D14" s="531"/>
      <c r="E14" s="531"/>
      <c r="F14" s="533"/>
      <c r="G14" s="534"/>
      <c r="H14" s="65"/>
      <c r="I14" s="65"/>
      <c r="J14" s="65"/>
      <c r="R14" s="65"/>
    </row>
    <row r="15" spans="1:18" x14ac:dyDescent="0.25">
      <c r="A15" s="530" t="s">
        <v>292</v>
      </c>
      <c r="B15" s="531"/>
      <c r="C15" s="532">
        <f t="shared" si="0"/>
        <v>0</v>
      </c>
      <c r="D15" s="531"/>
      <c r="E15" s="531"/>
      <c r="F15" s="533"/>
      <c r="G15" s="534"/>
      <c r="H15" s="65"/>
      <c r="I15" s="65"/>
      <c r="J15" s="65"/>
    </row>
    <row r="16" spans="1:18" x14ac:dyDescent="0.25">
      <c r="A16" s="530" t="s">
        <v>293</v>
      </c>
      <c r="B16" s="531"/>
      <c r="C16" s="532">
        <f t="shared" si="0"/>
        <v>0</v>
      </c>
      <c r="D16" s="531"/>
      <c r="E16" s="531"/>
      <c r="F16" s="533"/>
      <c r="G16" s="534"/>
      <c r="H16" s="65"/>
      <c r="I16" s="65"/>
      <c r="J16" s="65"/>
    </row>
    <row r="17" spans="1:10" x14ac:dyDescent="0.25">
      <c r="A17" s="530" t="s">
        <v>294</v>
      </c>
      <c r="B17" s="531"/>
      <c r="C17" s="532">
        <f t="shared" si="0"/>
        <v>0</v>
      </c>
      <c r="D17" s="531"/>
      <c r="E17" s="531"/>
      <c r="F17" s="533"/>
      <c r="G17" s="534"/>
      <c r="H17" s="65"/>
      <c r="I17" s="65"/>
      <c r="J17" s="65"/>
    </row>
    <row r="18" spans="1:10" x14ac:dyDescent="0.25">
      <c r="A18" s="530" t="s">
        <v>295</v>
      </c>
      <c r="B18" s="531"/>
      <c r="C18" s="532">
        <f t="shared" si="0"/>
        <v>0</v>
      </c>
      <c r="D18" s="531"/>
      <c r="E18" s="531"/>
      <c r="F18" s="533"/>
      <c r="G18" s="534"/>
      <c r="H18" s="65"/>
      <c r="I18" s="65"/>
      <c r="J18" s="65"/>
    </row>
    <row r="19" spans="1:10" x14ac:dyDescent="0.25">
      <c r="A19" s="530" t="s">
        <v>296</v>
      </c>
      <c r="B19" s="531"/>
      <c r="C19" s="532">
        <f t="shared" si="0"/>
        <v>0</v>
      </c>
      <c r="D19" s="531"/>
      <c r="E19" s="531"/>
      <c r="F19" s="533"/>
      <c r="G19" s="534"/>
      <c r="H19" s="65"/>
      <c r="I19" s="65"/>
      <c r="J19" s="65"/>
    </row>
    <row r="20" spans="1:10" x14ac:dyDescent="0.25">
      <c r="A20" s="535" t="s">
        <v>297</v>
      </c>
      <c r="B20" s="536"/>
      <c r="C20" s="537">
        <f t="shared" si="0"/>
        <v>0</v>
      </c>
      <c r="D20" s="536"/>
      <c r="E20" s="536"/>
      <c r="F20" s="538"/>
      <c r="G20" s="539"/>
      <c r="H20" s="65"/>
      <c r="I20" s="65"/>
      <c r="J20" s="65"/>
    </row>
    <row r="21" spans="1:10" ht="15.6" x14ac:dyDescent="0.3">
      <c r="A21" s="634" t="s">
        <v>150</v>
      </c>
      <c r="B21" s="546">
        <f>SUM(B9:B20)</f>
        <v>0</v>
      </c>
      <c r="C21" s="547">
        <f>SUM(C9:C20)</f>
        <v>0</v>
      </c>
      <c r="D21" s="546">
        <f>SUM(D9:D20)</f>
        <v>0</v>
      </c>
      <c r="E21" s="546">
        <f>SUM(E9:E20)</f>
        <v>0</v>
      </c>
      <c r="F21" s="548">
        <f>IFERROR((SUM($D$9:$E$9)*F9+SUM($D$10:$E$10)*F10+SUM($D$11:$E$11)*F11+SUM($D$12:$E$12)*F12+SUM($D$13:$E$13)*F13+SUM($D$14:$E$14)*F14+SUM($D$15:$E$15)*F15+SUM($D$16:$E$16)*F16+SUM($D$17:$E$17)*F17+SUM($D$18:$E$18)*F18+SUM($D$19:$E$19)*F19+SUM($D$20:$E$20)*F20)/SUM($D$21:$E$21), 0)</f>
        <v>0</v>
      </c>
      <c r="G21" s="549">
        <f>IFERROR((SUM($D$9:$E$9)*G9+SUM($D$10:$E$10)*G10+SUM($D$11:$E$11)*G11+SUM($D$12:$E$12)*G12+SUM($D$13:$E$13)*G13+SUM($D$14:$E$14)*G14+SUM($D$15:$E$15)*G15+SUM($D$16:$E$16)*G16+SUM($D$17:$E$17)*G17+SUM($D$18:$E$18)*G18+SUM($D$19:$E$19)*G19+SUM($D$20:$E$20)*G20)/SUM($D$21:$E$21), 0)</f>
        <v>0</v>
      </c>
    </row>
    <row r="24" spans="1:10" ht="15.6" x14ac:dyDescent="0.3">
      <c r="A24" s="64" t="s">
        <v>301</v>
      </c>
    </row>
    <row r="26" spans="1:10" ht="15.6" x14ac:dyDescent="0.3">
      <c r="A26" s="540">
        <v>1</v>
      </c>
      <c r="B26" s="541">
        <v>2</v>
      </c>
      <c r="C26" s="541">
        <v>3</v>
      </c>
      <c r="D26" s="541">
        <v>4</v>
      </c>
      <c r="E26" s="541">
        <v>5</v>
      </c>
      <c r="F26" s="541">
        <v>6</v>
      </c>
      <c r="G26" s="542">
        <v>7</v>
      </c>
    </row>
    <row r="27" spans="1:10" ht="93.6" x14ac:dyDescent="0.25">
      <c r="A27" s="543" t="s">
        <v>412</v>
      </c>
      <c r="B27" s="544" t="s">
        <v>415</v>
      </c>
      <c r="C27" s="544" t="s">
        <v>407</v>
      </c>
      <c r="D27" s="544" t="s">
        <v>409</v>
      </c>
      <c r="E27" s="544" t="s">
        <v>408</v>
      </c>
      <c r="F27" s="544" t="s">
        <v>410</v>
      </c>
      <c r="G27" s="545" t="s">
        <v>411</v>
      </c>
    </row>
    <row r="28" spans="1:10" x14ac:dyDescent="0.25">
      <c r="A28" s="697" t="s">
        <v>284</v>
      </c>
      <c r="B28" s="698"/>
      <c r="C28" s="699">
        <f t="shared" ref="C28:C33" si="1">IFERROR(B28/$B$34, 0)</f>
        <v>0</v>
      </c>
      <c r="D28" s="698"/>
      <c r="E28" s="698"/>
      <c r="F28" s="700"/>
      <c r="G28" s="701"/>
    </row>
    <row r="29" spans="1:10" x14ac:dyDescent="0.25">
      <c r="A29" s="530" t="s">
        <v>285</v>
      </c>
      <c r="B29" s="531"/>
      <c r="C29" s="532">
        <f t="shared" si="1"/>
        <v>0</v>
      </c>
      <c r="D29" s="531"/>
      <c r="E29" s="531"/>
      <c r="F29" s="533"/>
      <c r="G29" s="534"/>
    </row>
    <row r="30" spans="1:10" x14ac:dyDescent="0.25">
      <c r="A30" s="530" t="s">
        <v>287</v>
      </c>
      <c r="B30" s="531"/>
      <c r="C30" s="532">
        <f t="shared" si="1"/>
        <v>0</v>
      </c>
      <c r="D30" s="531"/>
      <c r="E30" s="531"/>
      <c r="F30" s="533"/>
      <c r="G30" s="534"/>
    </row>
    <row r="31" spans="1:10" x14ac:dyDescent="0.25">
      <c r="A31" s="530" t="s">
        <v>289</v>
      </c>
      <c r="B31" s="531"/>
      <c r="C31" s="532">
        <f t="shared" si="1"/>
        <v>0</v>
      </c>
      <c r="D31" s="531"/>
      <c r="E31" s="531"/>
      <c r="F31" s="533"/>
      <c r="G31" s="534"/>
    </row>
    <row r="32" spans="1:10" x14ac:dyDescent="0.25">
      <c r="A32" s="530" t="s">
        <v>291</v>
      </c>
      <c r="B32" s="531"/>
      <c r="C32" s="532">
        <f t="shared" si="1"/>
        <v>0</v>
      </c>
      <c r="D32" s="531"/>
      <c r="E32" s="531"/>
      <c r="F32" s="533"/>
      <c r="G32" s="534"/>
    </row>
    <row r="33" spans="1:7" x14ac:dyDescent="0.25">
      <c r="A33" s="702" t="s">
        <v>47</v>
      </c>
      <c r="B33" s="703"/>
      <c r="C33" s="704">
        <f t="shared" si="1"/>
        <v>0</v>
      </c>
      <c r="D33" s="703"/>
      <c r="E33" s="703"/>
      <c r="F33" s="705"/>
      <c r="G33" s="706"/>
    </row>
    <row r="34" spans="1:7" ht="15.6" x14ac:dyDescent="0.3">
      <c r="A34" s="556" t="s">
        <v>150</v>
      </c>
      <c r="B34" s="546">
        <f>SUM(B28:B33)</f>
        <v>0</v>
      </c>
      <c r="C34" s="547">
        <f>SUM(C28:C33)</f>
        <v>0</v>
      </c>
      <c r="D34" s="546">
        <f>SUM(D28:D33)</f>
        <v>0</v>
      </c>
      <c r="E34" s="546">
        <f>SUM(E28:E33)</f>
        <v>0</v>
      </c>
      <c r="F34" s="548">
        <f>IFERROR((($D$28+$E$28)*F28+($D$29+$E$29)*F29+($D$30+$E$30)*F30+($D$31+$E$31)*F31+($D$32+$E$32)*F32+($D$33+$E$33)*F33)/($D$34+$E$34), 0)</f>
        <v>0</v>
      </c>
      <c r="G34" s="549">
        <f>IFERROR((($D$28+$E$28)*G28+($D$29+$E$29)*G29+($D$30+$E$30)*G30+($D$31+$E$31)*G31+($D$32+$E$32)*G32+($D$33+$E$33)*G33)/($D$34+$E$34), 0)</f>
        <v>0</v>
      </c>
    </row>
    <row r="35" spans="1:7" x14ac:dyDescent="0.25">
      <c r="F35" s="641"/>
      <c r="G35" s="641"/>
    </row>
    <row r="36" spans="1:7" x14ac:dyDescent="0.25">
      <c r="A36" s="62" t="s">
        <v>416</v>
      </c>
    </row>
    <row r="37" spans="1:7" x14ac:dyDescent="0.25">
      <c r="A37" s="62" t="s">
        <v>417</v>
      </c>
    </row>
    <row r="38" spans="1:7" x14ac:dyDescent="0.25">
      <c r="A38" s="62" t="s">
        <v>320</v>
      </c>
    </row>
    <row r="41" spans="1:7" ht="15.6" x14ac:dyDescent="0.3">
      <c r="A41" s="64" t="s">
        <v>302</v>
      </c>
    </row>
    <row r="43" spans="1:7" ht="15.6" x14ac:dyDescent="0.3">
      <c r="A43" s="540">
        <v>1</v>
      </c>
      <c r="B43" s="541">
        <v>2</v>
      </c>
      <c r="C43" s="541">
        <v>3</v>
      </c>
      <c r="D43" s="541">
        <v>4</v>
      </c>
      <c r="E43" s="541">
        <v>5</v>
      </c>
      <c r="F43" s="541">
        <v>6</v>
      </c>
      <c r="G43" s="542">
        <v>7</v>
      </c>
    </row>
    <row r="44" spans="1:7" ht="93.6" x14ac:dyDescent="0.25">
      <c r="A44" s="543" t="s">
        <v>413</v>
      </c>
      <c r="B44" s="544" t="s">
        <v>415</v>
      </c>
      <c r="C44" s="544" t="s">
        <v>407</v>
      </c>
      <c r="D44" s="544" t="s">
        <v>409</v>
      </c>
      <c r="E44" s="544" t="s">
        <v>408</v>
      </c>
      <c r="F44" s="544" t="s">
        <v>410</v>
      </c>
      <c r="G44" s="545" t="s">
        <v>411</v>
      </c>
    </row>
    <row r="45" spans="1:7" x14ac:dyDescent="0.25">
      <c r="A45" s="550" t="s">
        <v>298</v>
      </c>
      <c r="B45" s="551"/>
      <c r="C45" s="552">
        <f>IFERROR(B45/$B$48, 0)</f>
        <v>0</v>
      </c>
      <c r="D45" s="551"/>
      <c r="E45" s="551"/>
      <c r="F45" s="553"/>
      <c r="G45" s="554"/>
    </row>
    <row r="46" spans="1:7" x14ac:dyDescent="0.25">
      <c r="A46" s="555" t="s">
        <v>299</v>
      </c>
      <c r="B46" s="551"/>
      <c r="C46" s="552">
        <f>IFERROR(B46/$B$48, 0)</f>
        <v>0</v>
      </c>
      <c r="D46" s="551"/>
      <c r="E46" s="551"/>
      <c r="F46" s="553"/>
      <c r="G46" s="554"/>
    </row>
    <row r="47" spans="1:7" x14ac:dyDescent="0.25">
      <c r="A47" s="555" t="s">
        <v>306</v>
      </c>
      <c r="B47" s="551"/>
      <c r="C47" s="552">
        <f>IFERROR(B47/$B$48, 0)</f>
        <v>0</v>
      </c>
      <c r="D47" s="551"/>
      <c r="E47" s="551"/>
      <c r="F47" s="553"/>
      <c r="G47" s="554"/>
    </row>
    <row r="48" spans="1:7" ht="15.6" x14ac:dyDescent="0.3">
      <c r="A48" s="634" t="s">
        <v>150</v>
      </c>
      <c r="B48" s="546">
        <f>SUM(B45:B47)</f>
        <v>0</v>
      </c>
      <c r="C48" s="547">
        <f>SUM(C45:C47)</f>
        <v>0</v>
      </c>
      <c r="D48" s="546">
        <f>SUM(D45:D47)</f>
        <v>0</v>
      </c>
      <c r="E48" s="546">
        <f>SUM(E45:E47)</f>
        <v>0</v>
      </c>
      <c r="F48" s="548">
        <f>IFERROR((($D$45+$E$45)*F45+($D$46+$E$46)*F46+($D$47+$E$47)*F47)/($D$48+$E$48), 0)</f>
        <v>0</v>
      </c>
      <c r="G48" s="549">
        <f>IFERROR((($D$45+$E$45)*G45+($D$46+$E$46)*G46+($D$47+$E$47)*G47)/($D$48+$E$48), 0)</f>
        <v>0</v>
      </c>
    </row>
    <row r="49" spans="1:7" x14ac:dyDescent="0.25">
      <c r="F49" s="641"/>
      <c r="G49" s="641"/>
    </row>
    <row r="51" spans="1:7" ht="15.6" x14ac:dyDescent="0.3">
      <c r="A51" s="64" t="s">
        <v>317</v>
      </c>
    </row>
    <row r="52" spans="1:7" ht="15.6" x14ac:dyDescent="0.3">
      <c r="A52" s="64" t="s">
        <v>321</v>
      </c>
    </row>
    <row r="53" spans="1:7" ht="15.6" x14ac:dyDescent="0.3">
      <c r="A53" s="64" t="s">
        <v>322</v>
      </c>
    </row>
    <row r="54" spans="1:7" ht="15.6" x14ac:dyDescent="0.3">
      <c r="A54" s="64" t="s">
        <v>318</v>
      </c>
    </row>
    <row r="56" spans="1:7" ht="18" x14ac:dyDescent="0.3">
      <c r="A56" s="94" t="s">
        <v>436</v>
      </c>
      <c r="B56" s="95" t="s">
        <v>319</v>
      </c>
      <c r="C56" s="94" t="s">
        <v>474</v>
      </c>
    </row>
    <row r="57" spans="1:7" x14ac:dyDescent="0.25">
      <c r="A57" s="516">
        <v>1</v>
      </c>
      <c r="B57" s="517"/>
      <c r="C57" s="518"/>
    </row>
    <row r="58" spans="1:7" x14ac:dyDescent="0.25">
      <c r="A58" s="519">
        <f>A57+1</f>
        <v>2</v>
      </c>
      <c r="B58" s="520"/>
      <c r="C58" s="521"/>
    </row>
    <row r="59" spans="1:7" x14ac:dyDescent="0.25">
      <c r="A59" s="519">
        <f t="shared" ref="A59:A76" si="2">A58+1</f>
        <v>3</v>
      </c>
      <c r="B59" s="520"/>
      <c r="C59" s="521"/>
    </row>
    <row r="60" spans="1:7" x14ac:dyDescent="0.25">
      <c r="A60" s="519">
        <f t="shared" si="2"/>
        <v>4</v>
      </c>
      <c r="B60" s="520"/>
      <c r="C60" s="521"/>
    </row>
    <row r="61" spans="1:7" x14ac:dyDescent="0.25">
      <c r="A61" s="519">
        <f t="shared" si="2"/>
        <v>5</v>
      </c>
      <c r="B61" s="520"/>
      <c r="C61" s="521"/>
    </row>
    <row r="62" spans="1:7" x14ac:dyDescent="0.25">
      <c r="A62" s="519">
        <f t="shared" si="2"/>
        <v>6</v>
      </c>
      <c r="B62" s="520"/>
      <c r="C62" s="521"/>
    </row>
    <row r="63" spans="1:7" x14ac:dyDescent="0.25">
      <c r="A63" s="519">
        <f t="shared" si="2"/>
        <v>7</v>
      </c>
      <c r="B63" s="520"/>
      <c r="C63" s="521"/>
    </row>
    <row r="64" spans="1:7" x14ac:dyDescent="0.25">
      <c r="A64" s="519">
        <f t="shared" si="2"/>
        <v>8</v>
      </c>
      <c r="B64" s="520"/>
      <c r="C64" s="521"/>
    </row>
    <row r="65" spans="1:3" x14ac:dyDescent="0.25">
      <c r="A65" s="519">
        <f t="shared" si="2"/>
        <v>9</v>
      </c>
      <c r="B65" s="520"/>
      <c r="C65" s="521"/>
    </row>
    <row r="66" spans="1:3" x14ac:dyDescent="0.25">
      <c r="A66" s="519">
        <f t="shared" si="2"/>
        <v>10</v>
      </c>
      <c r="B66" s="520"/>
      <c r="C66" s="521"/>
    </row>
    <row r="67" spans="1:3" x14ac:dyDescent="0.25">
      <c r="A67" s="519">
        <f t="shared" si="2"/>
        <v>11</v>
      </c>
      <c r="B67" s="520"/>
      <c r="C67" s="521"/>
    </row>
    <row r="68" spans="1:3" x14ac:dyDescent="0.25">
      <c r="A68" s="519">
        <f t="shared" si="2"/>
        <v>12</v>
      </c>
      <c r="B68" s="520"/>
      <c r="C68" s="521"/>
    </row>
    <row r="69" spans="1:3" x14ac:dyDescent="0.25">
      <c r="A69" s="519">
        <f t="shared" si="2"/>
        <v>13</v>
      </c>
      <c r="B69" s="520"/>
      <c r="C69" s="521"/>
    </row>
    <row r="70" spans="1:3" x14ac:dyDescent="0.25">
      <c r="A70" s="519">
        <f t="shared" si="2"/>
        <v>14</v>
      </c>
      <c r="B70" s="520"/>
      <c r="C70" s="521"/>
    </row>
    <row r="71" spans="1:3" x14ac:dyDescent="0.25">
      <c r="A71" s="519">
        <f t="shared" si="2"/>
        <v>15</v>
      </c>
      <c r="B71" s="520"/>
      <c r="C71" s="521"/>
    </row>
    <row r="72" spans="1:3" x14ac:dyDescent="0.25">
      <c r="A72" s="519">
        <f t="shared" si="2"/>
        <v>16</v>
      </c>
      <c r="B72" s="520"/>
      <c r="C72" s="521"/>
    </row>
    <row r="73" spans="1:3" x14ac:dyDescent="0.25">
      <c r="A73" s="519">
        <f t="shared" si="2"/>
        <v>17</v>
      </c>
      <c r="B73" s="520"/>
      <c r="C73" s="521"/>
    </row>
    <row r="74" spans="1:3" x14ac:dyDescent="0.25">
      <c r="A74" s="519">
        <f t="shared" si="2"/>
        <v>18</v>
      </c>
      <c r="B74" s="520"/>
      <c r="C74" s="521"/>
    </row>
    <row r="75" spans="1:3" x14ac:dyDescent="0.25">
      <c r="A75" s="519">
        <f t="shared" si="2"/>
        <v>19</v>
      </c>
      <c r="B75" s="520"/>
      <c r="C75" s="521"/>
    </row>
    <row r="76" spans="1:3" x14ac:dyDescent="0.25">
      <c r="A76" s="522">
        <f t="shared" si="2"/>
        <v>20</v>
      </c>
      <c r="B76" s="523"/>
      <c r="C76" s="524"/>
    </row>
    <row r="77" spans="1:3" ht="15.6" x14ac:dyDescent="0.3">
      <c r="A77" s="635" t="s">
        <v>323</v>
      </c>
      <c r="B77" s="636"/>
      <c r="C77" s="785">
        <f>(1+C57)*(1+C58)*(1+C59)*(1+C60)*(1+C61)*(1+C62)*(1+C63)*(1+C64)*(1+C65)*(1+C66)*(1+C67)*(1+C68)*(1+C69)*(1+C70)*(1+C71)*(1+C72)*(1+C73)*(1+C74)*(1+C75)*(1+C76)-1</f>
        <v>0</v>
      </c>
    </row>
    <row r="79" spans="1:3" ht="17.399999999999999" x14ac:dyDescent="0.25">
      <c r="A79" s="786" t="s">
        <v>526</v>
      </c>
    </row>
    <row r="81" spans="1:1" x14ac:dyDescent="0.25">
      <c r="A81" s="7" t="s">
        <v>506</v>
      </c>
    </row>
    <row r="82" spans="1:1" ht="15.6" x14ac:dyDescent="0.25">
      <c r="A82" s="13"/>
    </row>
  </sheetData>
  <sheetProtection algorithmName="SHA-512" hashValue="WWPZBaynGqbbfcwQgEb2SvFyKFjdViv2+SXSAaFRA+wwm2mEUtzPZYeGtd5bg6Forn8ikJr7D1r4LLnjrjoJXQ==" saltValue="c8DT2ifvwOOPOtORlII5AQ==" spinCount="100000" sheet="1" objects="1" scenarios="1"/>
  <printOptions horizontalCentered="1"/>
  <pageMargins left="0.7" right="0.7" top="0.75" bottom="0.75" header="0.3" footer="0.3"/>
  <pageSetup scale="43" fitToHeight="2" orientation="landscape" r:id="rId1"/>
  <headerFooter>
    <oddFooter xml:space="preserve">&amp;L&amp;A
Version Date: May 1, 2023
</oddFooter>
  </headerFooter>
  <rowBreaks count="1" manualBreakCount="1">
    <brk id="21" max="14" man="1"/>
  </rowBreaks>
  <colBreaks count="1" manualBreakCount="1">
    <brk id="17" max="1048575" man="1"/>
  </colBreaks>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pageSetUpPr fitToPage="1"/>
  </sheetPr>
  <dimension ref="A1:X60"/>
  <sheetViews>
    <sheetView showGridLines="0" zoomScale="80" zoomScaleNormal="80" workbookViewId="0">
      <pane ySplit="10" topLeftCell="A11" activePane="bottomLeft" state="frozen"/>
      <selection pane="bottomLeft" activeCell="C5" sqref="C5"/>
    </sheetView>
  </sheetViews>
  <sheetFormatPr defaultColWidth="9.1796875" defaultRowHeight="15" x14ac:dyDescent="0.25"/>
  <cols>
    <col min="1" max="2" width="17.08984375" style="15" customWidth="1"/>
    <col min="3" max="3" width="16.6328125" style="15" customWidth="1"/>
    <col min="4" max="4" width="16.81640625" style="15" customWidth="1"/>
    <col min="5" max="12" width="16.6328125" style="15" customWidth="1"/>
    <col min="13" max="14" width="4.6328125" style="15" customWidth="1"/>
    <col min="15" max="24" width="16.81640625" style="15" customWidth="1"/>
    <col min="25" max="16384" width="9.1796875" style="15"/>
  </cols>
  <sheetData>
    <row r="1" spans="1:24" ht="19.2" customHeight="1" x14ac:dyDescent="0.3">
      <c r="A1" s="33" t="s">
        <v>445</v>
      </c>
      <c r="B1" s="33"/>
      <c r="C1" s="6"/>
      <c r="G1" s="7" t="s">
        <v>2</v>
      </c>
      <c r="J1" s="2"/>
      <c r="K1" s="3"/>
    </row>
    <row r="2" spans="1:24" ht="19.2" customHeight="1" x14ac:dyDescent="0.25">
      <c r="A2" s="28" t="s">
        <v>62</v>
      </c>
      <c r="B2" s="752" t="str">
        <f>IF(ISBLANK('Cover-Input Page'!$C$10), "Company Name cannot be left blank.  Please fill out cell C10 on the &lt;Cover-Input Page&gt; Tab.", 'Cover-Input Page'!$C$10)</f>
        <v>Company Name cannot be left blank.  Please fill out cell C10 on the &lt;Cover-Input Page&gt; Tab.</v>
      </c>
      <c r="G2" s="7" t="s">
        <v>3</v>
      </c>
      <c r="J2" s="2"/>
      <c r="K2" s="3"/>
    </row>
    <row r="3" spans="1:24" ht="19.2" customHeight="1" x14ac:dyDescent="0.25">
      <c r="A3" s="63" t="str">
        <f>+Amt_spent_util!A3</f>
        <v>SERFF Tracking Number:</v>
      </c>
      <c r="B3" s="752" t="str">
        <f>IF(ISBLANK('Cover-Input Page'!$C$11), "SERFF Tracking Number cannot be left blank.  Please fill out cell C11 on the &lt;Cover-Input Page&gt; Tab.", 'Cover-Input Page'!$C$11)</f>
        <v>SERFF Tracking Number cannot be left blank.  Please fill out cell C11 on the &lt;Cover-Input Page&gt; Tab.</v>
      </c>
      <c r="G3" s="7" t="s">
        <v>89</v>
      </c>
      <c r="J3" s="2"/>
      <c r="K3" s="3"/>
      <c r="L3" s="638"/>
    </row>
    <row r="4" spans="1:24" ht="19.2" customHeight="1" x14ac:dyDescent="0.25">
      <c r="A4" s="28"/>
      <c r="B4" s="28"/>
      <c r="C4" s="28"/>
      <c r="G4" s="7" t="s">
        <v>4</v>
      </c>
      <c r="J4" s="2"/>
      <c r="K4" s="3"/>
    </row>
    <row r="5" spans="1:24" ht="19.2" customHeight="1" x14ac:dyDescent="0.25">
      <c r="G5" s="7" t="s">
        <v>5</v>
      </c>
      <c r="J5" s="2"/>
      <c r="K5" s="3"/>
    </row>
    <row r="6" spans="1:24" ht="19.2" customHeight="1" x14ac:dyDescent="0.25">
      <c r="G6" s="7" t="s">
        <v>364</v>
      </c>
      <c r="J6" s="2"/>
      <c r="K6" s="3"/>
    </row>
    <row r="7" spans="1:24" ht="19.2" customHeight="1" x14ac:dyDescent="0.25">
      <c r="G7" s="7" t="s">
        <v>47</v>
      </c>
      <c r="J7" s="2"/>
      <c r="K7" s="3"/>
    </row>
    <row r="9" spans="1:24" ht="24.6" customHeight="1" x14ac:dyDescent="0.25">
      <c r="C9" s="589" t="s">
        <v>489</v>
      </c>
      <c r="D9" s="590"/>
      <c r="E9" s="590"/>
      <c r="F9" s="590"/>
      <c r="G9" s="590"/>
      <c r="H9" s="590"/>
      <c r="I9" s="590"/>
      <c r="J9" s="590"/>
      <c r="K9" s="591"/>
      <c r="O9" s="793" t="s">
        <v>490</v>
      </c>
      <c r="P9" s="592"/>
      <c r="Q9" s="592"/>
      <c r="R9" s="592"/>
      <c r="S9" s="592"/>
      <c r="T9" s="592"/>
      <c r="U9" s="592"/>
      <c r="V9" s="592"/>
      <c r="W9" s="592"/>
      <c r="X9" s="593"/>
    </row>
    <row r="10" spans="1:24" ht="49.2" x14ac:dyDescent="0.25">
      <c r="A10" s="99" t="s">
        <v>310</v>
      </c>
      <c r="B10" s="594" t="s">
        <v>161</v>
      </c>
      <c r="C10" s="602" t="s">
        <v>160</v>
      </c>
      <c r="D10" s="595" t="s">
        <v>527</v>
      </c>
      <c r="E10" s="595" t="s">
        <v>491</v>
      </c>
      <c r="F10" s="595" t="s">
        <v>528</v>
      </c>
      <c r="G10" s="595" t="s">
        <v>492</v>
      </c>
      <c r="H10" s="595" t="s">
        <v>324</v>
      </c>
      <c r="I10" s="595" t="s">
        <v>500</v>
      </c>
      <c r="J10" s="595" t="s">
        <v>493</v>
      </c>
      <c r="K10" s="609" t="s">
        <v>142</v>
      </c>
      <c r="L10" s="714" t="s">
        <v>509</v>
      </c>
      <c r="O10" s="602" t="s">
        <v>160</v>
      </c>
      <c r="P10" s="595" t="s">
        <v>498</v>
      </c>
      <c r="Q10" s="595" t="s">
        <v>491</v>
      </c>
      <c r="R10" s="595" t="s">
        <v>499</v>
      </c>
      <c r="S10" s="595" t="s">
        <v>492</v>
      </c>
      <c r="T10" s="595" t="s">
        <v>324</v>
      </c>
      <c r="U10" s="595" t="s">
        <v>500</v>
      </c>
      <c r="V10" s="595" t="s">
        <v>493</v>
      </c>
      <c r="W10" s="595" t="s">
        <v>142</v>
      </c>
      <c r="X10" s="792" t="s">
        <v>529</v>
      </c>
    </row>
    <row r="11" spans="1:24" x14ac:dyDescent="0.25">
      <c r="A11" s="557">
        <f t="shared" ref="A11:A44" si="0">EDATE(A12,-1)</f>
        <v>43647</v>
      </c>
      <c r="B11" s="599"/>
      <c r="C11" s="596"/>
      <c r="D11" s="558"/>
      <c r="E11" s="558"/>
      <c r="F11" s="558"/>
      <c r="G11" s="558"/>
      <c r="H11" s="558"/>
      <c r="I11" s="559">
        <f t="shared" ref="I11:I46" si="1">D11+F11</f>
        <v>0</v>
      </c>
      <c r="J11" s="559">
        <f t="shared" ref="J11:J46" si="2">E11+G11</f>
        <v>0</v>
      </c>
      <c r="K11" s="707">
        <f>SUM(H11:J11)</f>
        <v>0</v>
      </c>
      <c r="L11" s="787">
        <f>IFERROR(K11/C11, 0)</f>
        <v>0</v>
      </c>
      <c r="O11" s="710">
        <f t="shared" ref="O11:O46" si="3">IF($B11=0, 0, C11/$B11)</f>
        <v>0</v>
      </c>
      <c r="P11" s="607">
        <f t="shared" ref="P11:P46" si="4">IF($B11=0, 0, D11/$B11)</f>
        <v>0</v>
      </c>
      <c r="Q11" s="607">
        <f t="shared" ref="Q11:Q46" si="5">IF($B11=0, 0, E11/$B11)</f>
        <v>0</v>
      </c>
      <c r="R11" s="607">
        <f t="shared" ref="R11:R46" si="6">IF($B11=0, 0, F11/$B11)</f>
        <v>0</v>
      </c>
      <c r="S11" s="607">
        <f t="shared" ref="S11:S46" si="7">IF($B11=0, 0, G11/$B11)</f>
        <v>0</v>
      </c>
      <c r="T11" s="607">
        <f t="shared" ref="T11:T46" si="8">IF($B11=0, 0, H11/$B11)</f>
        <v>0</v>
      </c>
      <c r="U11" s="607">
        <f t="shared" ref="U11:U46" si="9">IF($B11=0, 0, I11/$B11)</f>
        <v>0</v>
      </c>
      <c r="V11" s="607">
        <f t="shared" ref="V11:V46" si="10">IF($B11=0, 0, J11/$B11)</f>
        <v>0</v>
      </c>
      <c r="W11" s="607">
        <f t="shared" ref="W11:W46" si="11">IF($B11=0, 0, K11/$B11)</f>
        <v>0</v>
      </c>
      <c r="X11" s="608">
        <f>O11-W11</f>
        <v>0</v>
      </c>
    </row>
    <row r="12" spans="1:24" x14ac:dyDescent="0.25">
      <c r="A12" s="560">
        <f t="shared" si="0"/>
        <v>43678</v>
      </c>
      <c r="B12" s="600"/>
      <c r="C12" s="597"/>
      <c r="D12" s="561"/>
      <c r="E12" s="561"/>
      <c r="F12" s="561"/>
      <c r="G12" s="561"/>
      <c r="H12" s="561"/>
      <c r="I12" s="562">
        <f t="shared" si="1"/>
        <v>0</v>
      </c>
      <c r="J12" s="562">
        <f t="shared" si="2"/>
        <v>0</v>
      </c>
      <c r="K12" s="708">
        <f t="shared" ref="K12:K46" si="12">SUM(H12:J12)</f>
        <v>0</v>
      </c>
      <c r="L12" s="788">
        <f t="shared" ref="L12:L46" si="13">IFERROR(K12/C12, 0)</f>
        <v>0</v>
      </c>
      <c r="O12" s="711">
        <f t="shared" si="3"/>
        <v>0</v>
      </c>
      <c r="P12" s="603">
        <f t="shared" si="4"/>
        <v>0</v>
      </c>
      <c r="Q12" s="603">
        <f t="shared" si="5"/>
        <v>0</v>
      </c>
      <c r="R12" s="603">
        <f t="shared" si="6"/>
        <v>0</v>
      </c>
      <c r="S12" s="603">
        <f t="shared" si="7"/>
        <v>0</v>
      </c>
      <c r="T12" s="603">
        <f t="shared" si="8"/>
        <v>0</v>
      </c>
      <c r="U12" s="603">
        <f t="shared" si="9"/>
        <v>0</v>
      </c>
      <c r="V12" s="603">
        <f t="shared" si="10"/>
        <v>0</v>
      </c>
      <c r="W12" s="603">
        <f t="shared" si="11"/>
        <v>0</v>
      </c>
      <c r="X12" s="604">
        <f t="shared" ref="X12:X51" si="14">O12-W12</f>
        <v>0</v>
      </c>
    </row>
    <row r="13" spans="1:24" x14ac:dyDescent="0.25">
      <c r="A13" s="560">
        <f t="shared" si="0"/>
        <v>43709</v>
      </c>
      <c r="B13" s="600"/>
      <c r="C13" s="597"/>
      <c r="D13" s="561"/>
      <c r="E13" s="561"/>
      <c r="F13" s="561"/>
      <c r="G13" s="561"/>
      <c r="H13" s="561"/>
      <c r="I13" s="562">
        <f t="shared" si="1"/>
        <v>0</v>
      </c>
      <c r="J13" s="562">
        <f t="shared" si="2"/>
        <v>0</v>
      </c>
      <c r="K13" s="708">
        <f t="shared" si="12"/>
        <v>0</v>
      </c>
      <c r="L13" s="788">
        <f t="shared" si="13"/>
        <v>0</v>
      </c>
      <c r="O13" s="711">
        <f t="shared" si="3"/>
        <v>0</v>
      </c>
      <c r="P13" s="603">
        <f t="shared" si="4"/>
        <v>0</v>
      </c>
      <c r="Q13" s="603">
        <f t="shared" si="5"/>
        <v>0</v>
      </c>
      <c r="R13" s="603">
        <f t="shared" si="6"/>
        <v>0</v>
      </c>
      <c r="S13" s="603">
        <f t="shared" si="7"/>
        <v>0</v>
      </c>
      <c r="T13" s="603">
        <f t="shared" si="8"/>
        <v>0</v>
      </c>
      <c r="U13" s="603">
        <f t="shared" si="9"/>
        <v>0</v>
      </c>
      <c r="V13" s="603">
        <f t="shared" si="10"/>
        <v>0</v>
      </c>
      <c r="W13" s="603">
        <f t="shared" si="11"/>
        <v>0</v>
      </c>
      <c r="X13" s="604">
        <f t="shared" si="14"/>
        <v>0</v>
      </c>
    </row>
    <row r="14" spans="1:24" x14ac:dyDescent="0.25">
      <c r="A14" s="560">
        <f t="shared" si="0"/>
        <v>43739</v>
      </c>
      <c r="B14" s="600"/>
      <c r="C14" s="597"/>
      <c r="D14" s="561"/>
      <c r="E14" s="561"/>
      <c r="F14" s="561"/>
      <c r="G14" s="561"/>
      <c r="H14" s="561"/>
      <c r="I14" s="562">
        <f t="shared" si="1"/>
        <v>0</v>
      </c>
      <c r="J14" s="562">
        <f t="shared" si="2"/>
        <v>0</v>
      </c>
      <c r="K14" s="708">
        <f t="shared" si="12"/>
        <v>0</v>
      </c>
      <c r="L14" s="788">
        <f t="shared" si="13"/>
        <v>0</v>
      </c>
      <c r="O14" s="711">
        <f t="shared" si="3"/>
        <v>0</v>
      </c>
      <c r="P14" s="603">
        <f t="shared" si="4"/>
        <v>0</v>
      </c>
      <c r="Q14" s="603">
        <f t="shared" si="5"/>
        <v>0</v>
      </c>
      <c r="R14" s="603">
        <f t="shared" si="6"/>
        <v>0</v>
      </c>
      <c r="S14" s="603">
        <f t="shared" si="7"/>
        <v>0</v>
      </c>
      <c r="T14" s="603">
        <f t="shared" si="8"/>
        <v>0</v>
      </c>
      <c r="U14" s="603">
        <f t="shared" si="9"/>
        <v>0</v>
      </c>
      <c r="V14" s="603">
        <f t="shared" si="10"/>
        <v>0</v>
      </c>
      <c r="W14" s="603">
        <f t="shared" si="11"/>
        <v>0</v>
      </c>
      <c r="X14" s="604">
        <f t="shared" si="14"/>
        <v>0</v>
      </c>
    </row>
    <row r="15" spans="1:24" x14ac:dyDescent="0.25">
      <c r="A15" s="560">
        <f t="shared" si="0"/>
        <v>43770</v>
      </c>
      <c r="B15" s="600"/>
      <c r="C15" s="597"/>
      <c r="D15" s="561"/>
      <c r="E15" s="561"/>
      <c r="F15" s="561"/>
      <c r="G15" s="561"/>
      <c r="H15" s="561"/>
      <c r="I15" s="562">
        <f t="shared" si="1"/>
        <v>0</v>
      </c>
      <c r="J15" s="562">
        <f t="shared" si="2"/>
        <v>0</v>
      </c>
      <c r="K15" s="708">
        <f t="shared" si="12"/>
        <v>0</v>
      </c>
      <c r="L15" s="788">
        <f t="shared" si="13"/>
        <v>0</v>
      </c>
      <c r="O15" s="711">
        <f t="shared" si="3"/>
        <v>0</v>
      </c>
      <c r="P15" s="603">
        <f t="shared" si="4"/>
        <v>0</v>
      </c>
      <c r="Q15" s="603">
        <f t="shared" si="5"/>
        <v>0</v>
      </c>
      <c r="R15" s="603">
        <f t="shared" si="6"/>
        <v>0</v>
      </c>
      <c r="S15" s="603">
        <f t="shared" si="7"/>
        <v>0</v>
      </c>
      <c r="T15" s="603">
        <f t="shared" si="8"/>
        <v>0</v>
      </c>
      <c r="U15" s="603">
        <f t="shared" si="9"/>
        <v>0</v>
      </c>
      <c r="V15" s="603">
        <f t="shared" si="10"/>
        <v>0</v>
      </c>
      <c r="W15" s="603">
        <f t="shared" si="11"/>
        <v>0</v>
      </c>
      <c r="X15" s="604">
        <f t="shared" si="14"/>
        <v>0</v>
      </c>
    </row>
    <row r="16" spans="1:24" x14ac:dyDescent="0.25">
      <c r="A16" s="560">
        <f t="shared" si="0"/>
        <v>43800</v>
      </c>
      <c r="B16" s="600"/>
      <c r="C16" s="597"/>
      <c r="D16" s="561"/>
      <c r="E16" s="561"/>
      <c r="F16" s="561"/>
      <c r="G16" s="561"/>
      <c r="H16" s="561"/>
      <c r="I16" s="562">
        <f t="shared" si="1"/>
        <v>0</v>
      </c>
      <c r="J16" s="562">
        <f t="shared" si="2"/>
        <v>0</v>
      </c>
      <c r="K16" s="708">
        <f t="shared" si="12"/>
        <v>0</v>
      </c>
      <c r="L16" s="788">
        <f t="shared" si="13"/>
        <v>0</v>
      </c>
      <c r="O16" s="711">
        <f t="shared" si="3"/>
        <v>0</v>
      </c>
      <c r="P16" s="603">
        <f t="shared" si="4"/>
        <v>0</v>
      </c>
      <c r="Q16" s="603">
        <f t="shared" si="5"/>
        <v>0</v>
      </c>
      <c r="R16" s="603">
        <f t="shared" si="6"/>
        <v>0</v>
      </c>
      <c r="S16" s="603">
        <f t="shared" si="7"/>
        <v>0</v>
      </c>
      <c r="T16" s="603">
        <f t="shared" si="8"/>
        <v>0</v>
      </c>
      <c r="U16" s="603">
        <f t="shared" si="9"/>
        <v>0</v>
      </c>
      <c r="V16" s="603">
        <f t="shared" si="10"/>
        <v>0</v>
      </c>
      <c r="W16" s="603">
        <f t="shared" si="11"/>
        <v>0</v>
      </c>
      <c r="X16" s="604">
        <f t="shared" si="14"/>
        <v>0</v>
      </c>
    </row>
    <row r="17" spans="1:24" x14ac:dyDescent="0.25">
      <c r="A17" s="560">
        <f t="shared" si="0"/>
        <v>43831</v>
      </c>
      <c r="B17" s="600"/>
      <c r="C17" s="597"/>
      <c r="D17" s="561"/>
      <c r="E17" s="561"/>
      <c r="F17" s="561"/>
      <c r="G17" s="561"/>
      <c r="H17" s="561"/>
      <c r="I17" s="562">
        <f t="shared" si="1"/>
        <v>0</v>
      </c>
      <c r="J17" s="562">
        <f t="shared" si="2"/>
        <v>0</v>
      </c>
      <c r="K17" s="708">
        <f t="shared" si="12"/>
        <v>0</v>
      </c>
      <c r="L17" s="788">
        <f t="shared" si="13"/>
        <v>0</v>
      </c>
      <c r="O17" s="711">
        <f t="shared" si="3"/>
        <v>0</v>
      </c>
      <c r="P17" s="603">
        <f t="shared" si="4"/>
        <v>0</v>
      </c>
      <c r="Q17" s="603">
        <f t="shared" si="5"/>
        <v>0</v>
      </c>
      <c r="R17" s="603">
        <f t="shared" si="6"/>
        <v>0</v>
      </c>
      <c r="S17" s="603">
        <f t="shared" si="7"/>
        <v>0</v>
      </c>
      <c r="T17" s="603">
        <f t="shared" si="8"/>
        <v>0</v>
      </c>
      <c r="U17" s="603">
        <f t="shared" si="9"/>
        <v>0</v>
      </c>
      <c r="V17" s="603">
        <f t="shared" si="10"/>
        <v>0</v>
      </c>
      <c r="W17" s="603">
        <f t="shared" si="11"/>
        <v>0</v>
      </c>
      <c r="X17" s="604">
        <f t="shared" si="14"/>
        <v>0</v>
      </c>
    </row>
    <row r="18" spans="1:24" x14ac:dyDescent="0.25">
      <c r="A18" s="560">
        <f t="shared" si="0"/>
        <v>43862</v>
      </c>
      <c r="B18" s="600"/>
      <c r="C18" s="597"/>
      <c r="D18" s="561"/>
      <c r="E18" s="561"/>
      <c r="F18" s="561"/>
      <c r="G18" s="561"/>
      <c r="H18" s="561"/>
      <c r="I18" s="562">
        <f t="shared" si="1"/>
        <v>0</v>
      </c>
      <c r="J18" s="562">
        <f t="shared" si="2"/>
        <v>0</v>
      </c>
      <c r="K18" s="708">
        <f t="shared" si="12"/>
        <v>0</v>
      </c>
      <c r="L18" s="788">
        <f t="shared" si="13"/>
        <v>0</v>
      </c>
      <c r="O18" s="711">
        <f t="shared" si="3"/>
        <v>0</v>
      </c>
      <c r="P18" s="603">
        <f t="shared" si="4"/>
        <v>0</v>
      </c>
      <c r="Q18" s="603">
        <f t="shared" si="5"/>
        <v>0</v>
      </c>
      <c r="R18" s="603">
        <f t="shared" si="6"/>
        <v>0</v>
      </c>
      <c r="S18" s="603">
        <f t="shared" si="7"/>
        <v>0</v>
      </c>
      <c r="T18" s="603">
        <f t="shared" si="8"/>
        <v>0</v>
      </c>
      <c r="U18" s="603">
        <f t="shared" si="9"/>
        <v>0</v>
      </c>
      <c r="V18" s="603">
        <f t="shared" si="10"/>
        <v>0</v>
      </c>
      <c r="W18" s="603">
        <f t="shared" si="11"/>
        <v>0</v>
      </c>
      <c r="X18" s="604">
        <f t="shared" si="14"/>
        <v>0</v>
      </c>
    </row>
    <row r="19" spans="1:24" x14ac:dyDescent="0.25">
      <c r="A19" s="560">
        <f t="shared" si="0"/>
        <v>43891</v>
      </c>
      <c r="B19" s="600"/>
      <c r="C19" s="597"/>
      <c r="D19" s="561"/>
      <c r="E19" s="561"/>
      <c r="F19" s="561"/>
      <c r="G19" s="561"/>
      <c r="H19" s="561"/>
      <c r="I19" s="562">
        <f t="shared" si="1"/>
        <v>0</v>
      </c>
      <c r="J19" s="562">
        <f t="shared" si="2"/>
        <v>0</v>
      </c>
      <c r="K19" s="708">
        <f t="shared" si="12"/>
        <v>0</v>
      </c>
      <c r="L19" s="788">
        <f t="shared" si="13"/>
        <v>0</v>
      </c>
      <c r="O19" s="711">
        <f t="shared" si="3"/>
        <v>0</v>
      </c>
      <c r="P19" s="603">
        <f t="shared" si="4"/>
        <v>0</v>
      </c>
      <c r="Q19" s="603">
        <f t="shared" si="5"/>
        <v>0</v>
      </c>
      <c r="R19" s="603">
        <f t="shared" si="6"/>
        <v>0</v>
      </c>
      <c r="S19" s="603">
        <f t="shared" si="7"/>
        <v>0</v>
      </c>
      <c r="T19" s="603">
        <f t="shared" si="8"/>
        <v>0</v>
      </c>
      <c r="U19" s="603">
        <f t="shared" si="9"/>
        <v>0</v>
      </c>
      <c r="V19" s="603">
        <f t="shared" si="10"/>
        <v>0</v>
      </c>
      <c r="W19" s="603">
        <f t="shared" si="11"/>
        <v>0</v>
      </c>
      <c r="X19" s="604">
        <f t="shared" si="14"/>
        <v>0</v>
      </c>
    </row>
    <row r="20" spans="1:24" x14ac:dyDescent="0.25">
      <c r="A20" s="560">
        <f t="shared" si="0"/>
        <v>43922</v>
      </c>
      <c r="B20" s="600"/>
      <c r="C20" s="597"/>
      <c r="D20" s="561"/>
      <c r="E20" s="561"/>
      <c r="F20" s="561"/>
      <c r="G20" s="561"/>
      <c r="H20" s="561"/>
      <c r="I20" s="562">
        <f t="shared" si="1"/>
        <v>0</v>
      </c>
      <c r="J20" s="562">
        <f t="shared" si="2"/>
        <v>0</v>
      </c>
      <c r="K20" s="708">
        <f t="shared" si="12"/>
        <v>0</v>
      </c>
      <c r="L20" s="788">
        <f t="shared" si="13"/>
        <v>0</v>
      </c>
      <c r="O20" s="711">
        <f t="shared" si="3"/>
        <v>0</v>
      </c>
      <c r="P20" s="603">
        <f t="shared" si="4"/>
        <v>0</v>
      </c>
      <c r="Q20" s="603">
        <f t="shared" si="5"/>
        <v>0</v>
      </c>
      <c r="R20" s="603">
        <f t="shared" si="6"/>
        <v>0</v>
      </c>
      <c r="S20" s="603">
        <f t="shared" si="7"/>
        <v>0</v>
      </c>
      <c r="T20" s="603">
        <f t="shared" si="8"/>
        <v>0</v>
      </c>
      <c r="U20" s="603">
        <f t="shared" si="9"/>
        <v>0</v>
      </c>
      <c r="V20" s="603">
        <f t="shared" si="10"/>
        <v>0</v>
      </c>
      <c r="W20" s="603">
        <f t="shared" si="11"/>
        <v>0</v>
      </c>
      <c r="X20" s="604">
        <f t="shared" si="14"/>
        <v>0</v>
      </c>
    </row>
    <row r="21" spans="1:24" x14ac:dyDescent="0.25">
      <c r="A21" s="560">
        <f t="shared" si="0"/>
        <v>43952</v>
      </c>
      <c r="B21" s="600"/>
      <c r="C21" s="597"/>
      <c r="D21" s="561"/>
      <c r="E21" s="561"/>
      <c r="F21" s="561"/>
      <c r="G21" s="561"/>
      <c r="H21" s="561"/>
      <c r="I21" s="562">
        <f t="shared" si="1"/>
        <v>0</v>
      </c>
      <c r="J21" s="562">
        <f t="shared" si="2"/>
        <v>0</v>
      </c>
      <c r="K21" s="708">
        <f t="shared" si="12"/>
        <v>0</v>
      </c>
      <c r="L21" s="788">
        <f t="shared" si="13"/>
        <v>0</v>
      </c>
      <c r="O21" s="711">
        <f t="shared" si="3"/>
        <v>0</v>
      </c>
      <c r="P21" s="603">
        <f t="shared" si="4"/>
        <v>0</v>
      </c>
      <c r="Q21" s="603">
        <f t="shared" si="5"/>
        <v>0</v>
      </c>
      <c r="R21" s="603">
        <f t="shared" si="6"/>
        <v>0</v>
      </c>
      <c r="S21" s="603">
        <f t="shared" si="7"/>
        <v>0</v>
      </c>
      <c r="T21" s="603">
        <f t="shared" si="8"/>
        <v>0</v>
      </c>
      <c r="U21" s="603">
        <f t="shared" si="9"/>
        <v>0</v>
      </c>
      <c r="V21" s="603">
        <f t="shared" si="10"/>
        <v>0</v>
      </c>
      <c r="W21" s="603">
        <f t="shared" si="11"/>
        <v>0</v>
      </c>
      <c r="X21" s="604">
        <f t="shared" si="14"/>
        <v>0</v>
      </c>
    </row>
    <row r="22" spans="1:24" x14ac:dyDescent="0.25">
      <c r="A22" s="560">
        <f t="shared" si="0"/>
        <v>43983</v>
      </c>
      <c r="B22" s="600"/>
      <c r="C22" s="597"/>
      <c r="D22" s="561"/>
      <c r="E22" s="561"/>
      <c r="F22" s="561"/>
      <c r="G22" s="561"/>
      <c r="H22" s="561"/>
      <c r="I22" s="562">
        <f t="shared" si="1"/>
        <v>0</v>
      </c>
      <c r="J22" s="562">
        <f t="shared" si="2"/>
        <v>0</v>
      </c>
      <c r="K22" s="708">
        <f t="shared" si="12"/>
        <v>0</v>
      </c>
      <c r="L22" s="788">
        <f t="shared" si="13"/>
        <v>0</v>
      </c>
      <c r="O22" s="711">
        <f t="shared" si="3"/>
        <v>0</v>
      </c>
      <c r="P22" s="603">
        <f t="shared" si="4"/>
        <v>0</v>
      </c>
      <c r="Q22" s="603">
        <f t="shared" si="5"/>
        <v>0</v>
      </c>
      <c r="R22" s="603">
        <f t="shared" si="6"/>
        <v>0</v>
      </c>
      <c r="S22" s="603">
        <f t="shared" si="7"/>
        <v>0</v>
      </c>
      <c r="T22" s="603">
        <f t="shared" si="8"/>
        <v>0</v>
      </c>
      <c r="U22" s="603">
        <f t="shared" si="9"/>
        <v>0</v>
      </c>
      <c r="V22" s="603">
        <f t="shared" si="10"/>
        <v>0</v>
      </c>
      <c r="W22" s="603">
        <f t="shared" si="11"/>
        <v>0</v>
      </c>
      <c r="X22" s="604">
        <f t="shared" si="14"/>
        <v>0</v>
      </c>
    </row>
    <row r="23" spans="1:24" x14ac:dyDescent="0.25">
      <c r="A23" s="560">
        <f t="shared" si="0"/>
        <v>44013</v>
      </c>
      <c r="B23" s="600"/>
      <c r="C23" s="597"/>
      <c r="D23" s="561"/>
      <c r="E23" s="561"/>
      <c r="F23" s="561"/>
      <c r="G23" s="561"/>
      <c r="H23" s="561"/>
      <c r="I23" s="562">
        <f t="shared" si="1"/>
        <v>0</v>
      </c>
      <c r="J23" s="562">
        <f t="shared" si="2"/>
        <v>0</v>
      </c>
      <c r="K23" s="708">
        <f t="shared" si="12"/>
        <v>0</v>
      </c>
      <c r="L23" s="788">
        <f t="shared" si="13"/>
        <v>0</v>
      </c>
      <c r="O23" s="711">
        <f t="shared" si="3"/>
        <v>0</v>
      </c>
      <c r="P23" s="603">
        <f t="shared" si="4"/>
        <v>0</v>
      </c>
      <c r="Q23" s="603">
        <f t="shared" si="5"/>
        <v>0</v>
      </c>
      <c r="R23" s="603">
        <f t="shared" si="6"/>
        <v>0</v>
      </c>
      <c r="S23" s="603">
        <f t="shared" si="7"/>
        <v>0</v>
      </c>
      <c r="T23" s="603">
        <f t="shared" si="8"/>
        <v>0</v>
      </c>
      <c r="U23" s="603">
        <f t="shared" si="9"/>
        <v>0</v>
      </c>
      <c r="V23" s="603">
        <f t="shared" si="10"/>
        <v>0</v>
      </c>
      <c r="W23" s="603">
        <f t="shared" si="11"/>
        <v>0</v>
      </c>
      <c r="X23" s="604">
        <f t="shared" si="14"/>
        <v>0</v>
      </c>
    </row>
    <row r="24" spans="1:24" x14ac:dyDescent="0.25">
      <c r="A24" s="560">
        <f t="shared" si="0"/>
        <v>44044</v>
      </c>
      <c r="B24" s="600"/>
      <c r="C24" s="597"/>
      <c r="D24" s="561"/>
      <c r="E24" s="561"/>
      <c r="F24" s="561"/>
      <c r="G24" s="561"/>
      <c r="H24" s="561"/>
      <c r="I24" s="562">
        <f t="shared" si="1"/>
        <v>0</v>
      </c>
      <c r="J24" s="562">
        <f t="shared" si="2"/>
        <v>0</v>
      </c>
      <c r="K24" s="708">
        <f t="shared" si="12"/>
        <v>0</v>
      </c>
      <c r="L24" s="788">
        <f t="shared" si="13"/>
        <v>0</v>
      </c>
      <c r="O24" s="711">
        <f t="shared" si="3"/>
        <v>0</v>
      </c>
      <c r="P24" s="603">
        <f t="shared" si="4"/>
        <v>0</v>
      </c>
      <c r="Q24" s="603">
        <f t="shared" si="5"/>
        <v>0</v>
      </c>
      <c r="R24" s="603">
        <f t="shared" si="6"/>
        <v>0</v>
      </c>
      <c r="S24" s="603">
        <f t="shared" si="7"/>
        <v>0</v>
      </c>
      <c r="T24" s="603">
        <f t="shared" si="8"/>
        <v>0</v>
      </c>
      <c r="U24" s="603">
        <f t="shared" si="9"/>
        <v>0</v>
      </c>
      <c r="V24" s="603">
        <f t="shared" si="10"/>
        <v>0</v>
      </c>
      <c r="W24" s="603">
        <f t="shared" si="11"/>
        <v>0</v>
      </c>
      <c r="X24" s="604">
        <f t="shared" si="14"/>
        <v>0</v>
      </c>
    </row>
    <row r="25" spans="1:24" x14ac:dyDescent="0.25">
      <c r="A25" s="560">
        <f t="shared" si="0"/>
        <v>44075</v>
      </c>
      <c r="B25" s="600"/>
      <c r="C25" s="597"/>
      <c r="D25" s="561"/>
      <c r="E25" s="561"/>
      <c r="F25" s="561"/>
      <c r="G25" s="561"/>
      <c r="H25" s="561"/>
      <c r="I25" s="562">
        <f t="shared" si="1"/>
        <v>0</v>
      </c>
      <c r="J25" s="562">
        <f t="shared" si="2"/>
        <v>0</v>
      </c>
      <c r="K25" s="708">
        <f t="shared" si="12"/>
        <v>0</v>
      </c>
      <c r="L25" s="788">
        <f t="shared" si="13"/>
        <v>0</v>
      </c>
      <c r="O25" s="711">
        <f t="shared" si="3"/>
        <v>0</v>
      </c>
      <c r="P25" s="603">
        <f t="shared" si="4"/>
        <v>0</v>
      </c>
      <c r="Q25" s="603">
        <f t="shared" si="5"/>
        <v>0</v>
      </c>
      <c r="R25" s="603">
        <f t="shared" si="6"/>
        <v>0</v>
      </c>
      <c r="S25" s="603">
        <f t="shared" si="7"/>
        <v>0</v>
      </c>
      <c r="T25" s="603">
        <f t="shared" si="8"/>
        <v>0</v>
      </c>
      <c r="U25" s="603">
        <f t="shared" si="9"/>
        <v>0</v>
      </c>
      <c r="V25" s="603">
        <f t="shared" si="10"/>
        <v>0</v>
      </c>
      <c r="W25" s="603">
        <f t="shared" si="11"/>
        <v>0</v>
      </c>
      <c r="X25" s="604">
        <f t="shared" si="14"/>
        <v>0</v>
      </c>
    </row>
    <row r="26" spans="1:24" x14ac:dyDescent="0.25">
      <c r="A26" s="560">
        <f t="shared" si="0"/>
        <v>44105</v>
      </c>
      <c r="B26" s="600"/>
      <c r="C26" s="597"/>
      <c r="D26" s="561"/>
      <c r="E26" s="561"/>
      <c r="F26" s="561"/>
      <c r="G26" s="561"/>
      <c r="H26" s="561"/>
      <c r="I26" s="562">
        <f t="shared" si="1"/>
        <v>0</v>
      </c>
      <c r="J26" s="562">
        <f t="shared" si="2"/>
        <v>0</v>
      </c>
      <c r="K26" s="708">
        <f t="shared" si="12"/>
        <v>0</v>
      </c>
      <c r="L26" s="788">
        <f t="shared" si="13"/>
        <v>0</v>
      </c>
      <c r="O26" s="711">
        <f t="shared" si="3"/>
        <v>0</v>
      </c>
      <c r="P26" s="603">
        <f t="shared" si="4"/>
        <v>0</v>
      </c>
      <c r="Q26" s="603">
        <f t="shared" si="5"/>
        <v>0</v>
      </c>
      <c r="R26" s="603">
        <f t="shared" si="6"/>
        <v>0</v>
      </c>
      <c r="S26" s="603">
        <f t="shared" si="7"/>
        <v>0</v>
      </c>
      <c r="T26" s="603">
        <f t="shared" si="8"/>
        <v>0</v>
      </c>
      <c r="U26" s="603">
        <f t="shared" si="9"/>
        <v>0</v>
      </c>
      <c r="V26" s="603">
        <f t="shared" si="10"/>
        <v>0</v>
      </c>
      <c r="W26" s="603">
        <f t="shared" si="11"/>
        <v>0</v>
      </c>
      <c r="X26" s="604">
        <f t="shared" si="14"/>
        <v>0</v>
      </c>
    </row>
    <row r="27" spans="1:24" x14ac:dyDescent="0.25">
      <c r="A27" s="560">
        <f t="shared" si="0"/>
        <v>44136</v>
      </c>
      <c r="B27" s="600"/>
      <c r="C27" s="597"/>
      <c r="D27" s="561"/>
      <c r="E27" s="561"/>
      <c r="F27" s="561"/>
      <c r="G27" s="561"/>
      <c r="H27" s="561"/>
      <c r="I27" s="562">
        <f t="shared" si="1"/>
        <v>0</v>
      </c>
      <c r="J27" s="562">
        <f t="shared" si="2"/>
        <v>0</v>
      </c>
      <c r="K27" s="708">
        <f t="shared" si="12"/>
        <v>0</v>
      </c>
      <c r="L27" s="788">
        <f t="shared" si="13"/>
        <v>0</v>
      </c>
      <c r="O27" s="711">
        <f t="shared" si="3"/>
        <v>0</v>
      </c>
      <c r="P27" s="603">
        <f t="shared" si="4"/>
        <v>0</v>
      </c>
      <c r="Q27" s="603">
        <f t="shared" si="5"/>
        <v>0</v>
      </c>
      <c r="R27" s="603">
        <f t="shared" si="6"/>
        <v>0</v>
      </c>
      <c r="S27" s="603">
        <f t="shared" si="7"/>
        <v>0</v>
      </c>
      <c r="T27" s="603">
        <f t="shared" si="8"/>
        <v>0</v>
      </c>
      <c r="U27" s="603">
        <f t="shared" si="9"/>
        <v>0</v>
      </c>
      <c r="V27" s="603">
        <f t="shared" si="10"/>
        <v>0</v>
      </c>
      <c r="W27" s="603">
        <f t="shared" si="11"/>
        <v>0</v>
      </c>
      <c r="X27" s="604">
        <f t="shared" si="14"/>
        <v>0</v>
      </c>
    </row>
    <row r="28" spans="1:24" x14ac:dyDescent="0.25">
      <c r="A28" s="560">
        <f t="shared" si="0"/>
        <v>44166</v>
      </c>
      <c r="B28" s="600"/>
      <c r="C28" s="597"/>
      <c r="D28" s="561"/>
      <c r="E28" s="561"/>
      <c r="F28" s="561"/>
      <c r="G28" s="561"/>
      <c r="H28" s="561"/>
      <c r="I28" s="562">
        <f t="shared" si="1"/>
        <v>0</v>
      </c>
      <c r="J28" s="562">
        <f t="shared" si="2"/>
        <v>0</v>
      </c>
      <c r="K28" s="708">
        <f t="shared" si="12"/>
        <v>0</v>
      </c>
      <c r="L28" s="788">
        <f t="shared" si="13"/>
        <v>0</v>
      </c>
      <c r="O28" s="711">
        <f t="shared" si="3"/>
        <v>0</v>
      </c>
      <c r="P28" s="603">
        <f t="shared" si="4"/>
        <v>0</v>
      </c>
      <c r="Q28" s="603">
        <f t="shared" si="5"/>
        <v>0</v>
      </c>
      <c r="R28" s="603">
        <f t="shared" si="6"/>
        <v>0</v>
      </c>
      <c r="S28" s="603">
        <f t="shared" si="7"/>
        <v>0</v>
      </c>
      <c r="T28" s="603">
        <f t="shared" si="8"/>
        <v>0</v>
      </c>
      <c r="U28" s="603">
        <f t="shared" si="9"/>
        <v>0</v>
      </c>
      <c r="V28" s="603">
        <f t="shared" si="10"/>
        <v>0</v>
      </c>
      <c r="W28" s="603">
        <f t="shared" si="11"/>
        <v>0</v>
      </c>
      <c r="X28" s="604">
        <f t="shared" si="14"/>
        <v>0</v>
      </c>
    </row>
    <row r="29" spans="1:24" x14ac:dyDescent="0.25">
      <c r="A29" s="560">
        <f t="shared" si="0"/>
        <v>44197</v>
      </c>
      <c r="B29" s="600"/>
      <c r="C29" s="597"/>
      <c r="D29" s="561"/>
      <c r="E29" s="561"/>
      <c r="F29" s="561"/>
      <c r="G29" s="561"/>
      <c r="H29" s="561"/>
      <c r="I29" s="562">
        <f t="shared" si="1"/>
        <v>0</v>
      </c>
      <c r="J29" s="562">
        <f t="shared" si="2"/>
        <v>0</v>
      </c>
      <c r="K29" s="708">
        <f t="shared" si="12"/>
        <v>0</v>
      </c>
      <c r="L29" s="788">
        <f t="shared" si="13"/>
        <v>0</v>
      </c>
      <c r="O29" s="711">
        <f t="shared" si="3"/>
        <v>0</v>
      </c>
      <c r="P29" s="603">
        <f t="shared" si="4"/>
        <v>0</v>
      </c>
      <c r="Q29" s="603">
        <f t="shared" si="5"/>
        <v>0</v>
      </c>
      <c r="R29" s="603">
        <f t="shared" si="6"/>
        <v>0</v>
      </c>
      <c r="S29" s="603">
        <f t="shared" si="7"/>
        <v>0</v>
      </c>
      <c r="T29" s="603">
        <f t="shared" si="8"/>
        <v>0</v>
      </c>
      <c r="U29" s="603">
        <f t="shared" si="9"/>
        <v>0</v>
      </c>
      <c r="V29" s="603">
        <f t="shared" si="10"/>
        <v>0</v>
      </c>
      <c r="W29" s="603">
        <f t="shared" si="11"/>
        <v>0</v>
      </c>
      <c r="X29" s="604">
        <f t="shared" si="14"/>
        <v>0</v>
      </c>
    </row>
    <row r="30" spans="1:24" x14ac:dyDescent="0.25">
      <c r="A30" s="560">
        <f t="shared" si="0"/>
        <v>44228</v>
      </c>
      <c r="B30" s="600"/>
      <c r="C30" s="597"/>
      <c r="D30" s="561"/>
      <c r="E30" s="561"/>
      <c r="F30" s="561"/>
      <c r="G30" s="561"/>
      <c r="H30" s="561"/>
      <c r="I30" s="562">
        <f t="shared" si="1"/>
        <v>0</v>
      </c>
      <c r="J30" s="562">
        <f t="shared" si="2"/>
        <v>0</v>
      </c>
      <c r="K30" s="708">
        <f t="shared" si="12"/>
        <v>0</v>
      </c>
      <c r="L30" s="788">
        <f t="shared" si="13"/>
        <v>0</v>
      </c>
      <c r="O30" s="711">
        <f t="shared" si="3"/>
        <v>0</v>
      </c>
      <c r="P30" s="603">
        <f t="shared" si="4"/>
        <v>0</v>
      </c>
      <c r="Q30" s="603">
        <f t="shared" si="5"/>
        <v>0</v>
      </c>
      <c r="R30" s="603">
        <f t="shared" si="6"/>
        <v>0</v>
      </c>
      <c r="S30" s="603">
        <f t="shared" si="7"/>
        <v>0</v>
      </c>
      <c r="T30" s="603">
        <f t="shared" si="8"/>
        <v>0</v>
      </c>
      <c r="U30" s="603">
        <f t="shared" si="9"/>
        <v>0</v>
      </c>
      <c r="V30" s="603">
        <f t="shared" si="10"/>
        <v>0</v>
      </c>
      <c r="W30" s="603">
        <f t="shared" si="11"/>
        <v>0</v>
      </c>
      <c r="X30" s="604">
        <f t="shared" si="14"/>
        <v>0</v>
      </c>
    </row>
    <row r="31" spans="1:24" x14ac:dyDescent="0.25">
      <c r="A31" s="560">
        <f t="shared" si="0"/>
        <v>44256</v>
      </c>
      <c r="B31" s="600"/>
      <c r="C31" s="597"/>
      <c r="D31" s="561"/>
      <c r="E31" s="561"/>
      <c r="F31" s="561"/>
      <c r="G31" s="561"/>
      <c r="H31" s="561"/>
      <c r="I31" s="562">
        <f t="shared" si="1"/>
        <v>0</v>
      </c>
      <c r="J31" s="562">
        <f t="shared" si="2"/>
        <v>0</v>
      </c>
      <c r="K31" s="708">
        <f t="shared" si="12"/>
        <v>0</v>
      </c>
      <c r="L31" s="788">
        <f t="shared" si="13"/>
        <v>0</v>
      </c>
      <c r="O31" s="711">
        <f t="shared" si="3"/>
        <v>0</v>
      </c>
      <c r="P31" s="603">
        <f t="shared" si="4"/>
        <v>0</v>
      </c>
      <c r="Q31" s="603">
        <f t="shared" si="5"/>
        <v>0</v>
      </c>
      <c r="R31" s="603">
        <f t="shared" si="6"/>
        <v>0</v>
      </c>
      <c r="S31" s="603">
        <f t="shared" si="7"/>
        <v>0</v>
      </c>
      <c r="T31" s="603">
        <f t="shared" si="8"/>
        <v>0</v>
      </c>
      <c r="U31" s="603">
        <f t="shared" si="9"/>
        <v>0</v>
      </c>
      <c r="V31" s="603">
        <f t="shared" si="10"/>
        <v>0</v>
      </c>
      <c r="W31" s="603">
        <f t="shared" si="11"/>
        <v>0</v>
      </c>
      <c r="X31" s="604">
        <f t="shared" si="14"/>
        <v>0</v>
      </c>
    </row>
    <row r="32" spans="1:24" x14ac:dyDescent="0.25">
      <c r="A32" s="560">
        <f t="shared" si="0"/>
        <v>44287</v>
      </c>
      <c r="B32" s="600"/>
      <c r="C32" s="597"/>
      <c r="D32" s="561"/>
      <c r="E32" s="561"/>
      <c r="F32" s="561"/>
      <c r="G32" s="561"/>
      <c r="H32" s="561"/>
      <c r="I32" s="562">
        <f t="shared" si="1"/>
        <v>0</v>
      </c>
      <c r="J32" s="562">
        <f t="shared" si="2"/>
        <v>0</v>
      </c>
      <c r="K32" s="708">
        <f t="shared" si="12"/>
        <v>0</v>
      </c>
      <c r="L32" s="788">
        <f t="shared" si="13"/>
        <v>0</v>
      </c>
      <c r="O32" s="711">
        <f t="shared" si="3"/>
        <v>0</v>
      </c>
      <c r="P32" s="603">
        <f t="shared" si="4"/>
        <v>0</v>
      </c>
      <c r="Q32" s="603">
        <f t="shared" si="5"/>
        <v>0</v>
      </c>
      <c r="R32" s="603">
        <f t="shared" si="6"/>
        <v>0</v>
      </c>
      <c r="S32" s="603">
        <f t="shared" si="7"/>
        <v>0</v>
      </c>
      <c r="T32" s="603">
        <f t="shared" si="8"/>
        <v>0</v>
      </c>
      <c r="U32" s="603">
        <f t="shared" si="9"/>
        <v>0</v>
      </c>
      <c r="V32" s="603">
        <f t="shared" si="10"/>
        <v>0</v>
      </c>
      <c r="W32" s="603">
        <f t="shared" si="11"/>
        <v>0</v>
      </c>
      <c r="X32" s="604">
        <f t="shared" si="14"/>
        <v>0</v>
      </c>
    </row>
    <row r="33" spans="1:24" x14ac:dyDescent="0.25">
      <c r="A33" s="560">
        <f t="shared" si="0"/>
        <v>44317</v>
      </c>
      <c r="B33" s="600"/>
      <c r="C33" s="597"/>
      <c r="D33" s="561"/>
      <c r="E33" s="561"/>
      <c r="F33" s="561"/>
      <c r="G33" s="561"/>
      <c r="H33" s="561"/>
      <c r="I33" s="562">
        <f t="shared" si="1"/>
        <v>0</v>
      </c>
      <c r="J33" s="562">
        <f t="shared" si="2"/>
        <v>0</v>
      </c>
      <c r="K33" s="708">
        <f t="shared" si="12"/>
        <v>0</v>
      </c>
      <c r="L33" s="788">
        <f t="shared" si="13"/>
        <v>0</v>
      </c>
      <c r="O33" s="711">
        <f t="shared" si="3"/>
        <v>0</v>
      </c>
      <c r="P33" s="603">
        <f t="shared" si="4"/>
        <v>0</v>
      </c>
      <c r="Q33" s="603">
        <f t="shared" si="5"/>
        <v>0</v>
      </c>
      <c r="R33" s="603">
        <f t="shared" si="6"/>
        <v>0</v>
      </c>
      <c r="S33" s="603">
        <f t="shared" si="7"/>
        <v>0</v>
      </c>
      <c r="T33" s="603">
        <f t="shared" si="8"/>
        <v>0</v>
      </c>
      <c r="U33" s="603">
        <f t="shared" si="9"/>
        <v>0</v>
      </c>
      <c r="V33" s="603">
        <f t="shared" si="10"/>
        <v>0</v>
      </c>
      <c r="W33" s="603">
        <f t="shared" si="11"/>
        <v>0</v>
      </c>
      <c r="X33" s="604">
        <f t="shared" si="14"/>
        <v>0</v>
      </c>
    </row>
    <row r="34" spans="1:24" x14ac:dyDescent="0.25">
      <c r="A34" s="560">
        <f t="shared" si="0"/>
        <v>44348</v>
      </c>
      <c r="B34" s="600"/>
      <c r="C34" s="597"/>
      <c r="D34" s="561"/>
      <c r="E34" s="561"/>
      <c r="F34" s="561"/>
      <c r="G34" s="561"/>
      <c r="H34" s="561"/>
      <c r="I34" s="562">
        <f t="shared" si="1"/>
        <v>0</v>
      </c>
      <c r="J34" s="562">
        <f t="shared" si="2"/>
        <v>0</v>
      </c>
      <c r="K34" s="708">
        <f t="shared" si="12"/>
        <v>0</v>
      </c>
      <c r="L34" s="788">
        <f t="shared" si="13"/>
        <v>0</v>
      </c>
      <c r="O34" s="711">
        <f t="shared" si="3"/>
        <v>0</v>
      </c>
      <c r="P34" s="603">
        <f t="shared" si="4"/>
        <v>0</v>
      </c>
      <c r="Q34" s="603">
        <f t="shared" si="5"/>
        <v>0</v>
      </c>
      <c r="R34" s="603">
        <f t="shared" si="6"/>
        <v>0</v>
      </c>
      <c r="S34" s="603">
        <f t="shared" si="7"/>
        <v>0</v>
      </c>
      <c r="T34" s="603">
        <f t="shared" si="8"/>
        <v>0</v>
      </c>
      <c r="U34" s="603">
        <f t="shared" si="9"/>
        <v>0</v>
      </c>
      <c r="V34" s="603">
        <f t="shared" si="10"/>
        <v>0</v>
      </c>
      <c r="W34" s="603">
        <f t="shared" si="11"/>
        <v>0</v>
      </c>
      <c r="X34" s="604">
        <f t="shared" si="14"/>
        <v>0</v>
      </c>
    </row>
    <row r="35" spans="1:24" x14ac:dyDescent="0.25">
      <c r="A35" s="560">
        <f t="shared" si="0"/>
        <v>44378</v>
      </c>
      <c r="B35" s="600"/>
      <c r="C35" s="597"/>
      <c r="D35" s="561"/>
      <c r="E35" s="561"/>
      <c r="F35" s="561"/>
      <c r="G35" s="561"/>
      <c r="H35" s="561"/>
      <c r="I35" s="562">
        <f t="shared" si="1"/>
        <v>0</v>
      </c>
      <c r="J35" s="562">
        <f t="shared" si="2"/>
        <v>0</v>
      </c>
      <c r="K35" s="708">
        <f t="shared" si="12"/>
        <v>0</v>
      </c>
      <c r="L35" s="788">
        <f t="shared" si="13"/>
        <v>0</v>
      </c>
      <c r="O35" s="711">
        <f t="shared" si="3"/>
        <v>0</v>
      </c>
      <c r="P35" s="603">
        <f t="shared" si="4"/>
        <v>0</v>
      </c>
      <c r="Q35" s="603">
        <f t="shared" si="5"/>
        <v>0</v>
      </c>
      <c r="R35" s="603">
        <f t="shared" si="6"/>
        <v>0</v>
      </c>
      <c r="S35" s="603">
        <f t="shared" si="7"/>
        <v>0</v>
      </c>
      <c r="T35" s="603">
        <f t="shared" si="8"/>
        <v>0</v>
      </c>
      <c r="U35" s="603">
        <f t="shared" si="9"/>
        <v>0</v>
      </c>
      <c r="V35" s="603">
        <f t="shared" si="10"/>
        <v>0</v>
      </c>
      <c r="W35" s="603">
        <f t="shared" si="11"/>
        <v>0</v>
      </c>
      <c r="X35" s="604">
        <f t="shared" si="14"/>
        <v>0</v>
      </c>
    </row>
    <row r="36" spans="1:24" x14ac:dyDescent="0.25">
      <c r="A36" s="560">
        <f t="shared" si="0"/>
        <v>44409</v>
      </c>
      <c r="B36" s="600"/>
      <c r="C36" s="597"/>
      <c r="D36" s="561"/>
      <c r="E36" s="561"/>
      <c r="F36" s="561"/>
      <c r="G36" s="561"/>
      <c r="H36" s="561"/>
      <c r="I36" s="562">
        <f t="shared" si="1"/>
        <v>0</v>
      </c>
      <c r="J36" s="562">
        <f t="shared" si="2"/>
        <v>0</v>
      </c>
      <c r="K36" s="708">
        <f t="shared" si="12"/>
        <v>0</v>
      </c>
      <c r="L36" s="788">
        <f t="shared" si="13"/>
        <v>0</v>
      </c>
      <c r="O36" s="711">
        <f t="shared" si="3"/>
        <v>0</v>
      </c>
      <c r="P36" s="603">
        <f t="shared" si="4"/>
        <v>0</v>
      </c>
      <c r="Q36" s="603">
        <f t="shared" si="5"/>
        <v>0</v>
      </c>
      <c r="R36" s="603">
        <f t="shared" si="6"/>
        <v>0</v>
      </c>
      <c r="S36" s="603">
        <f t="shared" si="7"/>
        <v>0</v>
      </c>
      <c r="T36" s="603">
        <f t="shared" si="8"/>
        <v>0</v>
      </c>
      <c r="U36" s="603">
        <f t="shared" si="9"/>
        <v>0</v>
      </c>
      <c r="V36" s="603">
        <f t="shared" si="10"/>
        <v>0</v>
      </c>
      <c r="W36" s="603">
        <f t="shared" si="11"/>
        <v>0</v>
      </c>
      <c r="X36" s="604">
        <f t="shared" si="14"/>
        <v>0</v>
      </c>
    </row>
    <row r="37" spans="1:24" x14ac:dyDescent="0.25">
      <c r="A37" s="560">
        <f t="shared" si="0"/>
        <v>44440</v>
      </c>
      <c r="B37" s="600"/>
      <c r="C37" s="597"/>
      <c r="D37" s="561"/>
      <c r="E37" s="561"/>
      <c r="F37" s="561"/>
      <c r="G37" s="561"/>
      <c r="H37" s="561"/>
      <c r="I37" s="562">
        <f t="shared" si="1"/>
        <v>0</v>
      </c>
      <c r="J37" s="562">
        <f t="shared" si="2"/>
        <v>0</v>
      </c>
      <c r="K37" s="708">
        <f t="shared" si="12"/>
        <v>0</v>
      </c>
      <c r="L37" s="788">
        <f t="shared" si="13"/>
        <v>0</v>
      </c>
      <c r="O37" s="711">
        <f t="shared" si="3"/>
        <v>0</v>
      </c>
      <c r="P37" s="603">
        <f t="shared" si="4"/>
        <v>0</v>
      </c>
      <c r="Q37" s="603">
        <f t="shared" si="5"/>
        <v>0</v>
      </c>
      <c r="R37" s="603">
        <f t="shared" si="6"/>
        <v>0</v>
      </c>
      <c r="S37" s="603">
        <f t="shared" si="7"/>
        <v>0</v>
      </c>
      <c r="T37" s="603">
        <f t="shared" si="8"/>
        <v>0</v>
      </c>
      <c r="U37" s="603">
        <f t="shared" si="9"/>
        <v>0</v>
      </c>
      <c r="V37" s="603">
        <f t="shared" si="10"/>
        <v>0</v>
      </c>
      <c r="W37" s="603">
        <f t="shared" si="11"/>
        <v>0</v>
      </c>
      <c r="X37" s="604">
        <f t="shared" si="14"/>
        <v>0</v>
      </c>
    </row>
    <row r="38" spans="1:24" x14ac:dyDescent="0.25">
      <c r="A38" s="560">
        <f t="shared" si="0"/>
        <v>44470</v>
      </c>
      <c r="B38" s="600"/>
      <c r="C38" s="597"/>
      <c r="D38" s="561"/>
      <c r="E38" s="561"/>
      <c r="F38" s="561"/>
      <c r="G38" s="561"/>
      <c r="H38" s="561"/>
      <c r="I38" s="562">
        <f t="shared" si="1"/>
        <v>0</v>
      </c>
      <c r="J38" s="562">
        <f t="shared" si="2"/>
        <v>0</v>
      </c>
      <c r="K38" s="708">
        <f t="shared" si="12"/>
        <v>0</v>
      </c>
      <c r="L38" s="788">
        <f t="shared" si="13"/>
        <v>0</v>
      </c>
      <c r="O38" s="711">
        <f t="shared" si="3"/>
        <v>0</v>
      </c>
      <c r="P38" s="603">
        <f t="shared" si="4"/>
        <v>0</v>
      </c>
      <c r="Q38" s="603">
        <f t="shared" si="5"/>
        <v>0</v>
      </c>
      <c r="R38" s="603">
        <f t="shared" si="6"/>
        <v>0</v>
      </c>
      <c r="S38" s="603">
        <f t="shared" si="7"/>
        <v>0</v>
      </c>
      <c r="T38" s="603">
        <f t="shared" si="8"/>
        <v>0</v>
      </c>
      <c r="U38" s="603">
        <f t="shared" si="9"/>
        <v>0</v>
      </c>
      <c r="V38" s="603">
        <f t="shared" si="10"/>
        <v>0</v>
      </c>
      <c r="W38" s="603">
        <f t="shared" si="11"/>
        <v>0</v>
      </c>
      <c r="X38" s="604">
        <f t="shared" si="14"/>
        <v>0</v>
      </c>
    </row>
    <row r="39" spans="1:24" x14ac:dyDescent="0.25">
      <c r="A39" s="560">
        <f t="shared" si="0"/>
        <v>44501</v>
      </c>
      <c r="B39" s="600"/>
      <c r="C39" s="597"/>
      <c r="D39" s="561"/>
      <c r="E39" s="561"/>
      <c r="F39" s="561"/>
      <c r="G39" s="561"/>
      <c r="H39" s="561"/>
      <c r="I39" s="562">
        <f t="shared" si="1"/>
        <v>0</v>
      </c>
      <c r="J39" s="562">
        <f t="shared" si="2"/>
        <v>0</v>
      </c>
      <c r="K39" s="708">
        <f t="shared" si="12"/>
        <v>0</v>
      </c>
      <c r="L39" s="788">
        <f t="shared" si="13"/>
        <v>0</v>
      </c>
      <c r="O39" s="711">
        <f t="shared" si="3"/>
        <v>0</v>
      </c>
      <c r="P39" s="603">
        <f t="shared" si="4"/>
        <v>0</v>
      </c>
      <c r="Q39" s="603">
        <f t="shared" si="5"/>
        <v>0</v>
      </c>
      <c r="R39" s="603">
        <f t="shared" si="6"/>
        <v>0</v>
      </c>
      <c r="S39" s="603">
        <f t="shared" si="7"/>
        <v>0</v>
      </c>
      <c r="T39" s="603">
        <f t="shared" si="8"/>
        <v>0</v>
      </c>
      <c r="U39" s="603">
        <f t="shared" si="9"/>
        <v>0</v>
      </c>
      <c r="V39" s="603">
        <f t="shared" si="10"/>
        <v>0</v>
      </c>
      <c r="W39" s="603">
        <f t="shared" si="11"/>
        <v>0</v>
      </c>
      <c r="X39" s="604">
        <f t="shared" si="14"/>
        <v>0</v>
      </c>
    </row>
    <row r="40" spans="1:24" x14ac:dyDescent="0.25">
      <c r="A40" s="560">
        <f t="shared" si="0"/>
        <v>44531</v>
      </c>
      <c r="B40" s="600"/>
      <c r="C40" s="597"/>
      <c r="D40" s="561"/>
      <c r="E40" s="561"/>
      <c r="F40" s="561"/>
      <c r="G40" s="561"/>
      <c r="H40" s="561"/>
      <c r="I40" s="562">
        <f t="shared" si="1"/>
        <v>0</v>
      </c>
      <c r="J40" s="562">
        <f t="shared" si="2"/>
        <v>0</v>
      </c>
      <c r="K40" s="708">
        <f t="shared" si="12"/>
        <v>0</v>
      </c>
      <c r="L40" s="788">
        <f t="shared" si="13"/>
        <v>0</v>
      </c>
      <c r="O40" s="711">
        <f t="shared" si="3"/>
        <v>0</v>
      </c>
      <c r="P40" s="603">
        <f t="shared" si="4"/>
        <v>0</v>
      </c>
      <c r="Q40" s="603">
        <f t="shared" si="5"/>
        <v>0</v>
      </c>
      <c r="R40" s="603">
        <f t="shared" si="6"/>
        <v>0</v>
      </c>
      <c r="S40" s="603">
        <f t="shared" si="7"/>
        <v>0</v>
      </c>
      <c r="T40" s="603">
        <f t="shared" si="8"/>
        <v>0</v>
      </c>
      <c r="U40" s="603">
        <f t="shared" si="9"/>
        <v>0</v>
      </c>
      <c r="V40" s="603">
        <f t="shared" si="10"/>
        <v>0</v>
      </c>
      <c r="W40" s="603">
        <f t="shared" si="11"/>
        <v>0</v>
      </c>
      <c r="X40" s="604">
        <f t="shared" si="14"/>
        <v>0</v>
      </c>
    </row>
    <row r="41" spans="1:24" x14ac:dyDescent="0.25">
      <c r="A41" s="560">
        <f t="shared" si="0"/>
        <v>44562</v>
      </c>
      <c r="B41" s="600"/>
      <c r="C41" s="597"/>
      <c r="D41" s="561"/>
      <c r="E41" s="561"/>
      <c r="F41" s="561"/>
      <c r="G41" s="561"/>
      <c r="H41" s="561"/>
      <c r="I41" s="562">
        <f t="shared" si="1"/>
        <v>0</v>
      </c>
      <c r="J41" s="562">
        <f t="shared" si="2"/>
        <v>0</v>
      </c>
      <c r="K41" s="708">
        <f t="shared" si="12"/>
        <v>0</v>
      </c>
      <c r="L41" s="788">
        <f t="shared" si="13"/>
        <v>0</v>
      </c>
      <c r="O41" s="711">
        <f t="shared" si="3"/>
        <v>0</v>
      </c>
      <c r="P41" s="603">
        <f t="shared" si="4"/>
        <v>0</v>
      </c>
      <c r="Q41" s="603">
        <f t="shared" si="5"/>
        <v>0</v>
      </c>
      <c r="R41" s="603">
        <f t="shared" si="6"/>
        <v>0</v>
      </c>
      <c r="S41" s="603">
        <f t="shared" si="7"/>
        <v>0</v>
      </c>
      <c r="T41" s="603">
        <f t="shared" si="8"/>
        <v>0</v>
      </c>
      <c r="U41" s="603">
        <f t="shared" si="9"/>
        <v>0</v>
      </c>
      <c r="V41" s="603">
        <f t="shared" si="10"/>
        <v>0</v>
      </c>
      <c r="W41" s="603">
        <f t="shared" si="11"/>
        <v>0</v>
      </c>
      <c r="X41" s="604">
        <f t="shared" si="14"/>
        <v>0</v>
      </c>
    </row>
    <row r="42" spans="1:24" x14ac:dyDescent="0.25">
      <c r="A42" s="560">
        <f t="shared" si="0"/>
        <v>44593</v>
      </c>
      <c r="B42" s="600"/>
      <c r="C42" s="597"/>
      <c r="D42" s="561"/>
      <c r="E42" s="561"/>
      <c r="F42" s="561"/>
      <c r="G42" s="561"/>
      <c r="H42" s="561"/>
      <c r="I42" s="562">
        <f t="shared" si="1"/>
        <v>0</v>
      </c>
      <c r="J42" s="562">
        <f t="shared" si="2"/>
        <v>0</v>
      </c>
      <c r="K42" s="708">
        <f t="shared" si="12"/>
        <v>0</v>
      </c>
      <c r="L42" s="788">
        <f t="shared" si="13"/>
        <v>0</v>
      </c>
      <c r="O42" s="711">
        <f t="shared" si="3"/>
        <v>0</v>
      </c>
      <c r="P42" s="603">
        <f t="shared" si="4"/>
        <v>0</v>
      </c>
      <c r="Q42" s="603">
        <f t="shared" si="5"/>
        <v>0</v>
      </c>
      <c r="R42" s="603">
        <f t="shared" si="6"/>
        <v>0</v>
      </c>
      <c r="S42" s="603">
        <f t="shared" si="7"/>
        <v>0</v>
      </c>
      <c r="T42" s="603">
        <f t="shared" si="8"/>
        <v>0</v>
      </c>
      <c r="U42" s="603">
        <f t="shared" si="9"/>
        <v>0</v>
      </c>
      <c r="V42" s="603">
        <f t="shared" si="10"/>
        <v>0</v>
      </c>
      <c r="W42" s="603">
        <f t="shared" si="11"/>
        <v>0</v>
      </c>
      <c r="X42" s="604">
        <f t="shared" si="14"/>
        <v>0</v>
      </c>
    </row>
    <row r="43" spans="1:24" x14ac:dyDescent="0.25">
      <c r="A43" s="560">
        <f t="shared" si="0"/>
        <v>44621</v>
      </c>
      <c r="B43" s="600"/>
      <c r="C43" s="597"/>
      <c r="D43" s="561"/>
      <c r="E43" s="561"/>
      <c r="F43" s="561"/>
      <c r="G43" s="561"/>
      <c r="H43" s="561"/>
      <c r="I43" s="562">
        <f t="shared" si="1"/>
        <v>0</v>
      </c>
      <c r="J43" s="562">
        <f t="shared" si="2"/>
        <v>0</v>
      </c>
      <c r="K43" s="708">
        <f t="shared" si="12"/>
        <v>0</v>
      </c>
      <c r="L43" s="788">
        <f t="shared" si="13"/>
        <v>0</v>
      </c>
      <c r="O43" s="711">
        <f t="shared" si="3"/>
        <v>0</v>
      </c>
      <c r="P43" s="603">
        <f t="shared" si="4"/>
        <v>0</v>
      </c>
      <c r="Q43" s="603">
        <f t="shared" si="5"/>
        <v>0</v>
      </c>
      <c r="R43" s="603">
        <f t="shared" si="6"/>
        <v>0</v>
      </c>
      <c r="S43" s="603">
        <f t="shared" si="7"/>
        <v>0</v>
      </c>
      <c r="T43" s="603">
        <f t="shared" si="8"/>
        <v>0</v>
      </c>
      <c r="U43" s="603">
        <f t="shared" si="9"/>
        <v>0</v>
      </c>
      <c r="V43" s="603">
        <f t="shared" si="10"/>
        <v>0</v>
      </c>
      <c r="W43" s="603">
        <f t="shared" si="11"/>
        <v>0</v>
      </c>
      <c r="X43" s="604">
        <f t="shared" si="14"/>
        <v>0</v>
      </c>
    </row>
    <row r="44" spans="1:24" x14ac:dyDescent="0.25">
      <c r="A44" s="560">
        <f t="shared" si="0"/>
        <v>44652</v>
      </c>
      <c r="B44" s="600"/>
      <c r="C44" s="597"/>
      <c r="D44" s="561"/>
      <c r="E44" s="561"/>
      <c r="F44" s="561"/>
      <c r="G44" s="561"/>
      <c r="H44" s="561"/>
      <c r="I44" s="562">
        <f t="shared" si="1"/>
        <v>0</v>
      </c>
      <c r="J44" s="562">
        <f t="shared" si="2"/>
        <v>0</v>
      </c>
      <c r="K44" s="708">
        <f t="shared" si="12"/>
        <v>0</v>
      </c>
      <c r="L44" s="788">
        <f t="shared" si="13"/>
        <v>0</v>
      </c>
      <c r="O44" s="711">
        <f t="shared" si="3"/>
        <v>0</v>
      </c>
      <c r="P44" s="603">
        <f t="shared" si="4"/>
        <v>0</v>
      </c>
      <c r="Q44" s="603">
        <f t="shared" si="5"/>
        <v>0</v>
      </c>
      <c r="R44" s="603">
        <f t="shared" si="6"/>
        <v>0</v>
      </c>
      <c r="S44" s="603">
        <f t="shared" si="7"/>
        <v>0</v>
      </c>
      <c r="T44" s="603">
        <f t="shared" si="8"/>
        <v>0</v>
      </c>
      <c r="U44" s="603">
        <f t="shared" si="9"/>
        <v>0</v>
      </c>
      <c r="V44" s="603">
        <f t="shared" si="10"/>
        <v>0</v>
      </c>
      <c r="W44" s="603">
        <f t="shared" si="11"/>
        <v>0</v>
      </c>
      <c r="X44" s="604">
        <f t="shared" si="14"/>
        <v>0</v>
      </c>
    </row>
    <row r="45" spans="1:24" x14ac:dyDescent="0.25">
      <c r="A45" s="560">
        <f>EDATE(A46,-1)</f>
        <v>44682</v>
      </c>
      <c r="B45" s="600"/>
      <c r="C45" s="597"/>
      <c r="D45" s="561"/>
      <c r="E45" s="561"/>
      <c r="F45" s="561"/>
      <c r="G45" s="561"/>
      <c r="H45" s="561"/>
      <c r="I45" s="562">
        <f t="shared" si="1"/>
        <v>0</v>
      </c>
      <c r="J45" s="562">
        <f t="shared" si="2"/>
        <v>0</v>
      </c>
      <c r="K45" s="708">
        <f t="shared" si="12"/>
        <v>0</v>
      </c>
      <c r="L45" s="788">
        <f t="shared" si="13"/>
        <v>0</v>
      </c>
      <c r="O45" s="711">
        <f t="shared" si="3"/>
        <v>0</v>
      </c>
      <c r="P45" s="603">
        <f t="shared" si="4"/>
        <v>0</v>
      </c>
      <c r="Q45" s="603">
        <f t="shared" si="5"/>
        <v>0</v>
      </c>
      <c r="R45" s="603">
        <f t="shared" si="6"/>
        <v>0</v>
      </c>
      <c r="S45" s="603">
        <f t="shared" si="7"/>
        <v>0</v>
      </c>
      <c r="T45" s="603">
        <f t="shared" si="8"/>
        <v>0</v>
      </c>
      <c r="U45" s="603">
        <f t="shared" si="9"/>
        <v>0</v>
      </c>
      <c r="V45" s="603">
        <f t="shared" si="10"/>
        <v>0</v>
      </c>
      <c r="W45" s="603">
        <f t="shared" si="11"/>
        <v>0</v>
      </c>
      <c r="X45" s="604">
        <f t="shared" si="14"/>
        <v>0</v>
      </c>
    </row>
    <row r="46" spans="1:24" x14ac:dyDescent="0.25">
      <c r="A46" s="563" t="str">
        <f>TEXT('Cover-Input Page'!C8,"MM/YYY")</f>
        <v>06/2022</v>
      </c>
      <c r="B46" s="601"/>
      <c r="C46" s="598"/>
      <c r="D46" s="564"/>
      <c r="E46" s="564"/>
      <c r="F46" s="564"/>
      <c r="G46" s="564"/>
      <c r="H46" s="564"/>
      <c r="I46" s="565">
        <f t="shared" si="1"/>
        <v>0</v>
      </c>
      <c r="J46" s="565">
        <f t="shared" si="2"/>
        <v>0</v>
      </c>
      <c r="K46" s="709">
        <f t="shared" si="12"/>
        <v>0</v>
      </c>
      <c r="L46" s="789">
        <f t="shared" si="13"/>
        <v>0</v>
      </c>
      <c r="O46" s="712">
        <f t="shared" si="3"/>
        <v>0</v>
      </c>
      <c r="P46" s="605">
        <f t="shared" si="4"/>
        <v>0</v>
      </c>
      <c r="Q46" s="605">
        <f t="shared" si="5"/>
        <v>0</v>
      </c>
      <c r="R46" s="605">
        <f t="shared" si="6"/>
        <v>0</v>
      </c>
      <c r="S46" s="605">
        <f t="shared" si="7"/>
        <v>0</v>
      </c>
      <c r="T46" s="605">
        <f t="shared" si="8"/>
        <v>0</v>
      </c>
      <c r="U46" s="605">
        <f t="shared" si="9"/>
        <v>0</v>
      </c>
      <c r="V46" s="605">
        <f t="shared" si="10"/>
        <v>0</v>
      </c>
      <c r="W46" s="605">
        <f t="shared" si="11"/>
        <v>0</v>
      </c>
      <c r="X46" s="606">
        <f t="shared" si="14"/>
        <v>0</v>
      </c>
    </row>
    <row r="47" spans="1:24" x14ac:dyDescent="0.25">
      <c r="A47" s="807"/>
      <c r="B47" s="808"/>
      <c r="C47" s="809"/>
      <c r="D47" s="809"/>
      <c r="E47" s="809"/>
      <c r="F47" s="809"/>
      <c r="G47" s="809"/>
      <c r="H47" s="809"/>
      <c r="I47" s="809"/>
      <c r="J47" s="809"/>
      <c r="K47" s="809"/>
      <c r="L47" s="790"/>
      <c r="O47" s="810"/>
      <c r="P47" s="810"/>
      <c r="Q47" s="810"/>
      <c r="R47" s="810"/>
      <c r="S47" s="810"/>
      <c r="T47" s="810"/>
      <c r="U47" s="810"/>
      <c r="V47" s="810"/>
      <c r="W47" s="810"/>
      <c r="X47" s="810"/>
    </row>
    <row r="48" spans="1:24" x14ac:dyDescent="0.25">
      <c r="A48" s="96" t="str">
        <f>TEXT(A11,"MM/YYY")&amp;" - "&amp;TEXT(A22,"MM/YYYY")</f>
        <v>07/2019 - 06/2020</v>
      </c>
      <c r="B48" s="138">
        <f>SUM(B11:B22)</f>
        <v>0</v>
      </c>
      <c r="C48" s="646">
        <f>SUM(C11:C22)</f>
        <v>0</v>
      </c>
      <c r="D48" s="647">
        <f t="shared" ref="D48:J48" si="15">SUM(D11:D22)</f>
        <v>0</v>
      </c>
      <c r="E48" s="647">
        <f t="shared" si="15"/>
        <v>0</v>
      </c>
      <c r="F48" s="647">
        <f t="shared" si="15"/>
        <v>0</v>
      </c>
      <c r="G48" s="647">
        <f t="shared" si="15"/>
        <v>0</v>
      </c>
      <c r="H48" s="647">
        <f>SUM(H11:H22)</f>
        <v>0</v>
      </c>
      <c r="I48" s="647">
        <f t="shared" si="15"/>
        <v>0</v>
      </c>
      <c r="J48" s="647">
        <f t="shared" si="15"/>
        <v>0</v>
      </c>
      <c r="K48" s="647">
        <f>SUM(K11:K22)</f>
        <v>0</v>
      </c>
      <c r="L48" s="791">
        <f t="shared" ref="L48:L51" si="16">IFERROR(K48/C48, 0)</f>
        <v>0</v>
      </c>
      <c r="O48" s="648">
        <f t="shared" ref="O48:W51" si="17">IF($B48=0, 0, C48/$B48)</f>
        <v>0</v>
      </c>
      <c r="P48" s="649">
        <f t="shared" si="17"/>
        <v>0</v>
      </c>
      <c r="Q48" s="649">
        <f t="shared" si="17"/>
        <v>0</v>
      </c>
      <c r="R48" s="649">
        <f t="shared" si="17"/>
        <v>0</v>
      </c>
      <c r="S48" s="649">
        <f t="shared" si="17"/>
        <v>0</v>
      </c>
      <c r="T48" s="649">
        <f t="shared" si="17"/>
        <v>0</v>
      </c>
      <c r="U48" s="649">
        <f t="shared" si="17"/>
        <v>0</v>
      </c>
      <c r="V48" s="649">
        <f t="shared" si="17"/>
        <v>0</v>
      </c>
      <c r="W48" s="649">
        <f t="shared" si="17"/>
        <v>0</v>
      </c>
      <c r="X48" s="715">
        <f t="shared" si="14"/>
        <v>0</v>
      </c>
    </row>
    <row r="49" spans="1:24" x14ac:dyDescent="0.25">
      <c r="A49" s="97" t="str">
        <f>TEXT(A23,"MM/YYY")&amp;" - "&amp;TEXT(A34,"MM/YYYY")</f>
        <v>07/2020 - 06/2021</v>
      </c>
      <c r="B49" s="138">
        <f>SUM(B23:B34)</f>
        <v>0</v>
      </c>
      <c r="C49" s="646">
        <f>SUM(C23:C34)</f>
        <v>0</v>
      </c>
      <c r="D49" s="647">
        <f t="shared" ref="D49:J49" si="18">SUM(D23:D34)</f>
        <v>0</v>
      </c>
      <c r="E49" s="647">
        <f t="shared" si="18"/>
        <v>0</v>
      </c>
      <c r="F49" s="647">
        <f t="shared" si="18"/>
        <v>0</v>
      </c>
      <c r="G49" s="647">
        <f t="shared" si="18"/>
        <v>0</v>
      </c>
      <c r="H49" s="647">
        <f>SUM(H23:H34)</f>
        <v>0</v>
      </c>
      <c r="I49" s="647">
        <f t="shared" si="18"/>
        <v>0</v>
      </c>
      <c r="J49" s="647">
        <f t="shared" si="18"/>
        <v>0</v>
      </c>
      <c r="K49" s="647">
        <f>SUM(K23:K34)</f>
        <v>0</v>
      </c>
      <c r="L49" s="791">
        <f t="shared" si="16"/>
        <v>0</v>
      </c>
      <c r="O49" s="648">
        <f t="shared" si="17"/>
        <v>0</v>
      </c>
      <c r="P49" s="649">
        <f t="shared" si="17"/>
        <v>0</v>
      </c>
      <c r="Q49" s="649">
        <f t="shared" si="17"/>
        <v>0</v>
      </c>
      <c r="R49" s="649">
        <f t="shared" si="17"/>
        <v>0</v>
      </c>
      <c r="S49" s="649">
        <f t="shared" si="17"/>
        <v>0</v>
      </c>
      <c r="T49" s="649">
        <f t="shared" si="17"/>
        <v>0</v>
      </c>
      <c r="U49" s="649">
        <f t="shared" si="17"/>
        <v>0</v>
      </c>
      <c r="V49" s="649">
        <f t="shared" si="17"/>
        <v>0</v>
      </c>
      <c r="W49" s="649">
        <f t="shared" si="17"/>
        <v>0</v>
      </c>
      <c r="X49" s="715">
        <f t="shared" si="14"/>
        <v>0</v>
      </c>
    </row>
    <row r="50" spans="1:24" x14ac:dyDescent="0.25">
      <c r="A50" s="98" t="str">
        <f>TEXT(A35,"MM/YYY")&amp;" - "&amp;TEXT(A46,"MM/YYYY")</f>
        <v>07/2021 - 06/2022</v>
      </c>
      <c r="B50" s="138">
        <f>SUM(B35:B46)</f>
        <v>0</v>
      </c>
      <c r="C50" s="646">
        <f>SUM(C35:C46)</f>
        <v>0</v>
      </c>
      <c r="D50" s="647">
        <f t="shared" ref="D50:J50" si="19">SUM(D35:D46)</f>
        <v>0</v>
      </c>
      <c r="E50" s="647">
        <f t="shared" si="19"/>
        <v>0</v>
      </c>
      <c r="F50" s="647">
        <f t="shared" si="19"/>
        <v>0</v>
      </c>
      <c r="G50" s="647">
        <f t="shared" si="19"/>
        <v>0</v>
      </c>
      <c r="H50" s="647">
        <f>SUM(H35:H46)</f>
        <v>0</v>
      </c>
      <c r="I50" s="647">
        <f t="shared" si="19"/>
        <v>0</v>
      </c>
      <c r="J50" s="647">
        <f t="shared" si="19"/>
        <v>0</v>
      </c>
      <c r="K50" s="647">
        <f>SUM(K35:K46)</f>
        <v>0</v>
      </c>
      <c r="L50" s="791">
        <f t="shared" si="16"/>
        <v>0</v>
      </c>
      <c r="O50" s="648">
        <f t="shared" si="17"/>
        <v>0</v>
      </c>
      <c r="P50" s="649">
        <f t="shared" si="17"/>
        <v>0</v>
      </c>
      <c r="Q50" s="649">
        <f t="shared" si="17"/>
        <v>0</v>
      </c>
      <c r="R50" s="649">
        <f t="shared" si="17"/>
        <v>0</v>
      </c>
      <c r="S50" s="649">
        <f t="shared" si="17"/>
        <v>0</v>
      </c>
      <c r="T50" s="649">
        <f t="shared" si="17"/>
        <v>0</v>
      </c>
      <c r="U50" s="649">
        <f t="shared" si="17"/>
        <v>0</v>
      </c>
      <c r="V50" s="649">
        <f t="shared" si="17"/>
        <v>0</v>
      </c>
      <c r="W50" s="649">
        <f t="shared" si="17"/>
        <v>0</v>
      </c>
      <c r="X50" s="715">
        <f t="shared" si="14"/>
        <v>0</v>
      </c>
    </row>
    <row r="51" spans="1:24" ht="15.6" x14ac:dyDescent="0.3">
      <c r="A51" s="794" t="s">
        <v>507</v>
      </c>
      <c r="B51" s="795">
        <f>SUM(B48:B50)</f>
        <v>0</v>
      </c>
      <c r="C51" s="796">
        <f t="shared" ref="C51:K51" si="20">SUM(C48:C50)</f>
        <v>0</v>
      </c>
      <c r="D51" s="797">
        <f t="shared" si="20"/>
        <v>0</v>
      </c>
      <c r="E51" s="797">
        <f t="shared" si="20"/>
        <v>0</v>
      </c>
      <c r="F51" s="797">
        <f t="shared" si="20"/>
        <v>0</v>
      </c>
      <c r="G51" s="797">
        <f t="shared" si="20"/>
        <v>0</v>
      </c>
      <c r="H51" s="797">
        <f t="shared" si="20"/>
        <v>0</v>
      </c>
      <c r="I51" s="797">
        <f t="shared" si="20"/>
        <v>0</v>
      </c>
      <c r="J51" s="797">
        <f t="shared" si="20"/>
        <v>0</v>
      </c>
      <c r="K51" s="797">
        <f t="shared" si="20"/>
        <v>0</v>
      </c>
      <c r="L51" s="798">
        <f t="shared" si="16"/>
        <v>0</v>
      </c>
      <c r="M51" s="21"/>
      <c r="N51" s="21"/>
      <c r="O51" s="799">
        <f t="shared" si="17"/>
        <v>0</v>
      </c>
      <c r="P51" s="800">
        <f t="shared" si="17"/>
        <v>0</v>
      </c>
      <c r="Q51" s="800">
        <f t="shared" si="17"/>
        <v>0</v>
      </c>
      <c r="R51" s="800">
        <f t="shared" si="17"/>
        <v>0</v>
      </c>
      <c r="S51" s="800">
        <f t="shared" si="17"/>
        <v>0</v>
      </c>
      <c r="T51" s="800">
        <f t="shared" si="17"/>
        <v>0</v>
      </c>
      <c r="U51" s="800">
        <f t="shared" si="17"/>
        <v>0</v>
      </c>
      <c r="V51" s="800">
        <f t="shared" si="17"/>
        <v>0</v>
      </c>
      <c r="W51" s="800">
        <f t="shared" si="17"/>
        <v>0</v>
      </c>
      <c r="X51" s="801">
        <f t="shared" si="14"/>
        <v>0</v>
      </c>
    </row>
    <row r="52" spans="1:24" x14ac:dyDescent="0.25">
      <c r="A52" s="71"/>
      <c r="B52" s="71"/>
    </row>
    <row r="53" spans="1:24" ht="17.399999999999999" x14ac:dyDescent="0.25">
      <c r="A53" s="71" t="s">
        <v>530</v>
      </c>
      <c r="B53" s="71"/>
    </row>
    <row r="54" spans="1:24" ht="17.399999999999999" x14ac:dyDescent="0.25">
      <c r="A54" s="71" t="s">
        <v>531</v>
      </c>
      <c r="B54" s="71"/>
    </row>
    <row r="55" spans="1:24" ht="17.399999999999999" x14ac:dyDescent="0.25">
      <c r="A55" s="802" t="s">
        <v>532</v>
      </c>
      <c r="B55" s="71"/>
    </row>
    <row r="56" spans="1:24" x14ac:dyDescent="0.25">
      <c r="A56" s="802"/>
      <c r="B56" s="71"/>
    </row>
    <row r="57" spans="1:24" x14ac:dyDescent="0.25">
      <c r="A57" s="802"/>
      <c r="B57" s="71"/>
    </row>
    <row r="58" spans="1:24" x14ac:dyDescent="0.25">
      <c r="A58" s="71"/>
      <c r="B58" s="71"/>
    </row>
    <row r="59" spans="1:24" x14ac:dyDescent="0.25">
      <c r="A59" s="7" t="s">
        <v>506</v>
      </c>
      <c r="B59" s="7"/>
    </row>
    <row r="60" spans="1:24" ht="15.6" x14ac:dyDescent="0.3">
      <c r="A60" s="13"/>
      <c r="B60" s="19"/>
    </row>
  </sheetData>
  <sheetProtection algorithmName="SHA-512" hashValue="uDsfwEi//7j84sn8MG9weDW/Kyq6EGSCTkepdK6HQJQg3a8h7Nfrt7OZmKqxH8gopHucDfpJwDroMW1DO/kVBw==" saltValue="+TBWfBhW7XllWdlHywNwYQ==" spinCount="100000" sheet="1" objects="1" scenarios="1"/>
  <printOptions horizontalCentered="1"/>
  <pageMargins left="1" right="1" top="0.4" bottom="0.4" header="0.3" footer="0.2"/>
  <pageSetup scale="43" fitToWidth="2" orientation="landscape" r:id="rId1"/>
  <headerFooter>
    <oddFooter xml:space="preserve">&amp;L&amp;A
Version Date: May 1, 2023
</oddFooter>
  </headerFooter>
  <rowBreaks count="1" manualBreakCount="1">
    <brk id="23" max="16383" man="1"/>
  </rowBreaks>
  <drawing r:id="rId2"/>
  <legacyDrawing r:id="rId3"/>
  <controls>
    <mc:AlternateContent xmlns:mc="http://schemas.openxmlformats.org/markup-compatibility/2006">
      <mc:Choice Requires="x14">
        <control shapeId="4176" r:id="rId4" name="CheckBox27">
          <controlPr defaultSize="0" autoLine="0" altText="Yes check box" r:id="rId5">
            <anchor moveWithCells="1">
              <from>
                <xdr:col>9</xdr:col>
                <xdr:colOff>30480</xdr:colOff>
                <xdr:row>0</xdr:row>
                <xdr:rowOff>7620</xdr:rowOff>
              </from>
              <to>
                <xdr:col>9</xdr:col>
                <xdr:colOff>739140</xdr:colOff>
                <xdr:row>0</xdr:row>
                <xdr:rowOff>228600</xdr:rowOff>
              </to>
            </anchor>
          </controlPr>
        </control>
      </mc:Choice>
      <mc:Fallback>
        <control shapeId="4176" r:id="rId4" name="CheckBox27"/>
      </mc:Fallback>
    </mc:AlternateContent>
    <mc:AlternateContent xmlns:mc="http://schemas.openxmlformats.org/markup-compatibility/2006">
      <mc:Choice Requires="x14">
        <control shapeId="4177" r:id="rId6" name="CheckBox28">
          <controlPr defaultSize="0" autoLine="0" altText="No check box" r:id="rId7">
            <anchor moveWithCells="1">
              <from>
                <xdr:col>9</xdr:col>
                <xdr:colOff>723900</xdr:colOff>
                <xdr:row>0</xdr:row>
                <xdr:rowOff>7620</xdr:rowOff>
              </from>
              <to>
                <xdr:col>9</xdr:col>
                <xdr:colOff>1158240</xdr:colOff>
                <xdr:row>0</xdr:row>
                <xdr:rowOff>236220</xdr:rowOff>
              </to>
            </anchor>
          </controlPr>
        </control>
      </mc:Choice>
      <mc:Fallback>
        <control shapeId="4177" r:id="rId6" name="CheckBox28"/>
      </mc:Fallback>
    </mc:AlternateContent>
    <mc:AlternateContent xmlns:mc="http://schemas.openxmlformats.org/markup-compatibility/2006">
      <mc:Choice Requires="x14">
        <control shapeId="4180" r:id="rId8" name="CheckBox31">
          <controlPr defaultSize="0" autoLine="0" altText="Yes check box" r:id="rId9">
            <anchor moveWithCells="1">
              <from>
                <xdr:col>9</xdr:col>
                <xdr:colOff>45720</xdr:colOff>
                <xdr:row>2</xdr:row>
                <xdr:rowOff>30480</xdr:rowOff>
              </from>
              <to>
                <xdr:col>9</xdr:col>
                <xdr:colOff>746760</xdr:colOff>
                <xdr:row>3</xdr:row>
                <xdr:rowOff>0</xdr:rowOff>
              </to>
            </anchor>
          </controlPr>
        </control>
      </mc:Choice>
      <mc:Fallback>
        <control shapeId="4180" r:id="rId8" name="CheckBox31"/>
      </mc:Fallback>
    </mc:AlternateContent>
    <mc:AlternateContent xmlns:mc="http://schemas.openxmlformats.org/markup-compatibility/2006">
      <mc:Choice Requires="x14">
        <control shapeId="4181" r:id="rId10" name="CheckBox32">
          <controlPr defaultSize="0" autoLine="0" altText="No check box" r:id="rId11">
            <anchor moveWithCells="1">
              <from>
                <xdr:col>9</xdr:col>
                <xdr:colOff>723900</xdr:colOff>
                <xdr:row>2</xdr:row>
                <xdr:rowOff>7620</xdr:rowOff>
              </from>
              <to>
                <xdr:col>9</xdr:col>
                <xdr:colOff>1158240</xdr:colOff>
                <xdr:row>2</xdr:row>
                <xdr:rowOff>220980</xdr:rowOff>
              </to>
            </anchor>
          </controlPr>
        </control>
      </mc:Choice>
      <mc:Fallback>
        <control shapeId="4181" r:id="rId10" name="CheckBox32"/>
      </mc:Fallback>
    </mc:AlternateContent>
    <mc:AlternateContent xmlns:mc="http://schemas.openxmlformats.org/markup-compatibility/2006">
      <mc:Choice Requires="x14">
        <control shapeId="4182" r:id="rId12" name="CheckBox33">
          <controlPr defaultSize="0" autoLine="0" altText="Yes check box" r:id="rId13">
            <anchor moveWithCells="1">
              <from>
                <xdr:col>9</xdr:col>
                <xdr:colOff>38100</xdr:colOff>
                <xdr:row>3</xdr:row>
                <xdr:rowOff>22860</xdr:rowOff>
              </from>
              <to>
                <xdr:col>9</xdr:col>
                <xdr:colOff>487680</xdr:colOff>
                <xdr:row>4</xdr:row>
                <xdr:rowOff>0</xdr:rowOff>
              </to>
            </anchor>
          </controlPr>
        </control>
      </mc:Choice>
      <mc:Fallback>
        <control shapeId="4182" r:id="rId12" name="CheckBox33"/>
      </mc:Fallback>
    </mc:AlternateContent>
    <mc:AlternateContent xmlns:mc="http://schemas.openxmlformats.org/markup-compatibility/2006">
      <mc:Choice Requires="x14">
        <control shapeId="4184" r:id="rId14" name="CheckBox35">
          <controlPr defaultSize="0" autoLine="0" altText="Yes check box" r:id="rId15">
            <anchor moveWithCells="1">
              <from>
                <xdr:col>9</xdr:col>
                <xdr:colOff>38100</xdr:colOff>
                <xdr:row>5</xdr:row>
                <xdr:rowOff>22860</xdr:rowOff>
              </from>
              <to>
                <xdr:col>9</xdr:col>
                <xdr:colOff>746760</xdr:colOff>
                <xdr:row>5</xdr:row>
                <xdr:rowOff>205740</xdr:rowOff>
              </to>
            </anchor>
          </controlPr>
        </control>
      </mc:Choice>
      <mc:Fallback>
        <control shapeId="4184" r:id="rId14" name="CheckBox35"/>
      </mc:Fallback>
    </mc:AlternateContent>
    <mc:AlternateContent xmlns:mc="http://schemas.openxmlformats.org/markup-compatibility/2006">
      <mc:Choice Requires="x14">
        <control shapeId="4185" r:id="rId16" name="CheckBox36">
          <controlPr defaultSize="0" autoLine="0" altText="No check box" r:id="rId17">
            <anchor moveWithCells="1">
              <from>
                <xdr:col>9</xdr:col>
                <xdr:colOff>731520</xdr:colOff>
                <xdr:row>5</xdr:row>
                <xdr:rowOff>15240</xdr:rowOff>
              </from>
              <to>
                <xdr:col>9</xdr:col>
                <xdr:colOff>1165860</xdr:colOff>
                <xdr:row>5</xdr:row>
                <xdr:rowOff>205740</xdr:rowOff>
              </to>
            </anchor>
          </controlPr>
        </control>
      </mc:Choice>
      <mc:Fallback>
        <control shapeId="4185" r:id="rId16" name="CheckBox36"/>
      </mc:Fallback>
    </mc:AlternateContent>
    <mc:AlternateContent xmlns:mc="http://schemas.openxmlformats.org/markup-compatibility/2006">
      <mc:Choice Requires="x14">
        <control shapeId="4186" r:id="rId18" name="CheckBox37">
          <controlPr defaultSize="0" autoLine="0" altText="Yes check box" r:id="rId19">
            <anchor moveWithCells="1">
              <from>
                <xdr:col>9</xdr:col>
                <xdr:colOff>22860</xdr:colOff>
                <xdr:row>6</xdr:row>
                <xdr:rowOff>15240</xdr:rowOff>
              </from>
              <to>
                <xdr:col>9</xdr:col>
                <xdr:colOff>731520</xdr:colOff>
                <xdr:row>6</xdr:row>
                <xdr:rowOff>228600</xdr:rowOff>
              </to>
            </anchor>
          </controlPr>
        </control>
      </mc:Choice>
      <mc:Fallback>
        <control shapeId="4186" r:id="rId18" name="CheckBox37"/>
      </mc:Fallback>
    </mc:AlternateContent>
    <mc:AlternateContent xmlns:mc="http://schemas.openxmlformats.org/markup-compatibility/2006">
      <mc:Choice Requires="x14">
        <control shapeId="4187" r:id="rId20" name="CheckBox38">
          <controlPr defaultSize="0" autoLine="0" altText="No check box" r:id="rId21">
            <anchor moveWithCells="1">
              <from>
                <xdr:col>9</xdr:col>
                <xdr:colOff>746760</xdr:colOff>
                <xdr:row>6</xdr:row>
                <xdr:rowOff>15240</xdr:rowOff>
              </from>
              <to>
                <xdr:col>9</xdr:col>
                <xdr:colOff>1181100</xdr:colOff>
                <xdr:row>7</xdr:row>
                <xdr:rowOff>0</xdr:rowOff>
              </to>
            </anchor>
          </controlPr>
        </control>
      </mc:Choice>
      <mc:Fallback>
        <control shapeId="4187" r:id="rId20" name="CheckBox38"/>
      </mc:Fallback>
    </mc:AlternateContent>
    <mc:AlternateContent xmlns:mc="http://schemas.openxmlformats.org/markup-compatibility/2006">
      <mc:Choice Requires="x14">
        <control shapeId="4191" r:id="rId22" name="CheckBox42">
          <controlPr defaultSize="0" autoLine="0" altText="No check box" r:id="rId23">
            <anchor moveWithCells="1">
              <from>
                <xdr:col>9</xdr:col>
                <xdr:colOff>746760</xdr:colOff>
                <xdr:row>3</xdr:row>
                <xdr:rowOff>22860</xdr:rowOff>
              </from>
              <to>
                <xdr:col>9</xdr:col>
                <xdr:colOff>1150620</xdr:colOff>
                <xdr:row>3</xdr:row>
                <xdr:rowOff>220980</xdr:rowOff>
              </to>
            </anchor>
          </controlPr>
        </control>
      </mc:Choice>
      <mc:Fallback>
        <control shapeId="4191" r:id="rId22" name="CheckBox42"/>
      </mc:Fallback>
    </mc:AlternateContent>
    <mc:AlternateContent xmlns:mc="http://schemas.openxmlformats.org/markup-compatibility/2006">
      <mc:Choice Requires="x14">
        <control shapeId="4220" r:id="rId24" name="CheckBox71">
          <controlPr defaultSize="0" autoLine="0" altText="Yes check box" r:id="rId25">
            <anchor moveWithCells="1">
              <from>
                <xdr:col>9</xdr:col>
                <xdr:colOff>45720</xdr:colOff>
                <xdr:row>4</xdr:row>
                <xdr:rowOff>22860</xdr:rowOff>
              </from>
              <to>
                <xdr:col>9</xdr:col>
                <xdr:colOff>746760</xdr:colOff>
                <xdr:row>5</xdr:row>
                <xdr:rowOff>0</xdr:rowOff>
              </to>
            </anchor>
          </controlPr>
        </control>
      </mc:Choice>
      <mc:Fallback>
        <control shapeId="4220" r:id="rId24" name="CheckBox71"/>
      </mc:Fallback>
    </mc:AlternateContent>
    <mc:AlternateContent xmlns:mc="http://schemas.openxmlformats.org/markup-compatibility/2006">
      <mc:Choice Requires="x14">
        <control shapeId="4221" r:id="rId26" name="CheckBox72">
          <controlPr defaultSize="0" autoLine="0" altText="No Check box" r:id="rId27">
            <anchor moveWithCells="1">
              <from>
                <xdr:col>9</xdr:col>
                <xdr:colOff>723900</xdr:colOff>
                <xdr:row>4</xdr:row>
                <xdr:rowOff>7620</xdr:rowOff>
              </from>
              <to>
                <xdr:col>9</xdr:col>
                <xdr:colOff>1158240</xdr:colOff>
                <xdr:row>5</xdr:row>
                <xdr:rowOff>0</xdr:rowOff>
              </to>
            </anchor>
          </controlPr>
        </control>
      </mc:Choice>
      <mc:Fallback>
        <control shapeId="4221" r:id="rId26" name="CheckBox72"/>
      </mc:Fallback>
    </mc:AlternateContent>
    <mc:AlternateContent xmlns:mc="http://schemas.openxmlformats.org/markup-compatibility/2006">
      <mc:Choice Requires="x14">
        <control shapeId="4222" r:id="rId28" name="CheckBox1">
          <controlPr defaultSize="0" autoLine="0" altText="Yes check box" r:id="rId29">
            <anchor moveWithCells="1">
              <from>
                <xdr:col>9</xdr:col>
                <xdr:colOff>45720</xdr:colOff>
                <xdr:row>1</xdr:row>
                <xdr:rowOff>7620</xdr:rowOff>
              </from>
              <to>
                <xdr:col>9</xdr:col>
                <xdr:colOff>746760</xdr:colOff>
                <xdr:row>1</xdr:row>
                <xdr:rowOff>228600</xdr:rowOff>
              </to>
            </anchor>
          </controlPr>
        </control>
      </mc:Choice>
      <mc:Fallback>
        <control shapeId="4222" r:id="rId28" name="CheckBox1"/>
      </mc:Fallback>
    </mc:AlternateContent>
    <mc:AlternateContent xmlns:mc="http://schemas.openxmlformats.org/markup-compatibility/2006">
      <mc:Choice Requires="x14">
        <control shapeId="4223" r:id="rId30" name="CheckBox2">
          <controlPr defaultSize="0" autoLine="0" altText="No check box" r:id="rId31">
            <anchor moveWithCells="1">
              <from>
                <xdr:col>9</xdr:col>
                <xdr:colOff>731520</xdr:colOff>
                <xdr:row>1</xdr:row>
                <xdr:rowOff>7620</xdr:rowOff>
              </from>
              <to>
                <xdr:col>9</xdr:col>
                <xdr:colOff>1165860</xdr:colOff>
                <xdr:row>1</xdr:row>
                <xdr:rowOff>236220</xdr:rowOff>
              </to>
            </anchor>
          </controlPr>
        </control>
      </mc:Choice>
      <mc:Fallback>
        <control shapeId="4223" r:id="rId30" name="CheckBox2"/>
      </mc:Fallback>
    </mc:AlternateContent>
  </control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L37"/>
  <sheetViews>
    <sheetView showGridLines="0" showZeros="0" zoomScaleNormal="100" zoomScaleSheetLayoutView="110" workbookViewId="0">
      <selection activeCell="D5" sqref="D5"/>
    </sheetView>
  </sheetViews>
  <sheetFormatPr defaultColWidth="8.81640625" defaultRowHeight="15" x14ac:dyDescent="0.25"/>
  <cols>
    <col min="1" max="1" width="41" style="6" customWidth="1"/>
    <col min="2" max="2" width="27.1796875" style="6" customWidth="1"/>
    <col min="3" max="3" width="12.453125" style="6" customWidth="1"/>
    <col min="4" max="4" width="17.81640625" style="6" customWidth="1"/>
    <col min="5" max="5" width="18.81640625" style="6" customWidth="1"/>
    <col min="6" max="16384" width="8.81640625" style="6"/>
  </cols>
  <sheetData>
    <row r="1" spans="1:5" ht="15.6" x14ac:dyDescent="0.3">
      <c r="A1" s="53" t="s">
        <v>61</v>
      </c>
    </row>
    <row r="2" spans="1:5" x14ac:dyDescent="0.25">
      <c r="A2" s="28" t="s">
        <v>62</v>
      </c>
      <c r="B2" s="752" t="str">
        <f>IF(ISBLANK('Cover-Input Page'!$C$10), "Company Name cannot be left blank.  Please fill out cell C10 on the &lt;Cover-Input Page&gt; Tab.", 'Cover-Input Page'!$C$10)</f>
        <v>Company Name cannot be left blank.  Please fill out cell C10 on the &lt;Cover-Input Page&gt; Tab.</v>
      </c>
    </row>
    <row r="3" spans="1:5" x14ac:dyDescent="0.25">
      <c r="A3" s="28" t="str">
        <f>+Amt_spent_util!A3</f>
        <v>SERFF Tracking Number:</v>
      </c>
      <c r="B3" s="752" t="str">
        <f>IF(ISBLANK('Cover-Input Page'!$C$11), "SERFF Tracking Number cannot be left blank.  Please fill out cell C11 on the &lt;Cover-Input Page&gt; Tab.", 'Cover-Input Page'!$C$11)</f>
        <v>SERFF Tracking Number cannot be left blank.  Please fill out cell C11 on the &lt;Cover-Input Page&gt; Tab.</v>
      </c>
    </row>
    <row r="4" spans="1:5" x14ac:dyDescent="0.25">
      <c r="A4" s="28"/>
    </row>
    <row r="5" spans="1:5" ht="15.6" x14ac:dyDescent="0.3">
      <c r="A5" s="14"/>
    </row>
    <row r="6" spans="1:5" ht="15.6" x14ac:dyDescent="0.25">
      <c r="A6" s="13" t="s">
        <v>116</v>
      </c>
    </row>
    <row r="7" spans="1:5" ht="15.6" x14ac:dyDescent="0.25">
      <c r="A7" s="13" t="s">
        <v>117</v>
      </c>
    </row>
    <row r="8" spans="1:5" ht="15.6" x14ac:dyDescent="0.25">
      <c r="A8" s="13"/>
    </row>
    <row r="9" spans="1:5" ht="15.6" x14ac:dyDescent="0.3">
      <c r="A9" s="13" t="s">
        <v>169</v>
      </c>
      <c r="E9" s="161" t="str">
        <f>IF(AND(Checklist!E21="", Checklist!F21="", Checklist!G21=""), "Please input filename in Column E and tab name/location in Column F in the &lt;Checklist&gt; tab.  If the health plan/health insurer cannot provide the information, please explain in Column G in the &lt;Checklist&gt; tab.", 0)</f>
        <v>Please input filename in Column E and tab name/location in Column F in the &lt;Checklist&gt; tab.  If the health plan/health insurer cannot provide the information, please explain in Column G in the &lt;Checklist&gt; tab.</v>
      </c>
    </row>
    <row r="10" spans="1:5" ht="15.6" x14ac:dyDescent="0.3">
      <c r="A10" s="13" t="s">
        <v>170</v>
      </c>
      <c r="E10" s="161" t="str">
        <f>IF(AND(Checklist!E22="", Checklist!F22="", Checklist!G22=""), "Please input filename in Column E and tab name/location in Column F in the &lt;Checklist&gt; tab.  If the health plan/health insurer cannot provide the information, please explain in Column G in the &lt;Checklist&gt; tab.", 0)</f>
        <v>Please input filename in Column E and tab name/location in Column F in the &lt;Checklist&gt; tab.  If the health plan/health insurer cannot provide the information, please explain in Column G in the &lt;Checklist&gt; tab.</v>
      </c>
    </row>
    <row r="11" spans="1:5" ht="15.6" x14ac:dyDescent="0.3">
      <c r="A11" s="13" t="s">
        <v>171</v>
      </c>
      <c r="E11" s="161" t="str">
        <f>IF(AND(Checklist!E23="", Checklist!F23="", Checklist!G23=""), "Please input filename in Column E and tab name/location in Column F in the &lt;Checklist&gt; tab.  If the health plan/health insurer cannot provide the information, please explain in Column G in the &lt;Checklist&gt; tab.", 0)</f>
        <v>Please input filename in Column E and tab name/location in Column F in the &lt;Checklist&gt; tab.  If the health plan/health insurer cannot provide the information, please explain in Column G in the &lt;Checklist&gt; tab.</v>
      </c>
    </row>
    <row r="12" spans="1:5" ht="15.6" x14ac:dyDescent="0.3">
      <c r="A12" s="13" t="s">
        <v>172</v>
      </c>
      <c r="E12" s="161" t="str">
        <f>IF(AND(Checklist!E24="", Checklist!F24="", Checklist!G24=""), "Please input filename in Column E and tab name/location in Column F in the &lt;Checklist&gt; tab.  If the health plan/health insurer cannot provide the information, please explain in Column G in the &lt;Checklist&gt; tab.", 0)</f>
        <v>Please input filename in Column E and tab name/location in Column F in the &lt;Checklist&gt; tab.  If the health plan/health insurer cannot provide the information, please explain in Column G in the &lt;Checklist&gt; tab.</v>
      </c>
    </row>
    <row r="13" spans="1:5" ht="15.6" x14ac:dyDescent="0.25">
      <c r="A13" s="13"/>
    </row>
    <row r="14" spans="1:5" x14ac:dyDescent="0.25">
      <c r="A14" s="56" t="s">
        <v>96</v>
      </c>
    </row>
    <row r="15" spans="1:5" x14ac:dyDescent="0.25">
      <c r="A15" s="56" t="s">
        <v>97</v>
      </c>
    </row>
    <row r="16" spans="1:5" x14ac:dyDescent="0.25">
      <c r="A16" s="56" t="s">
        <v>98</v>
      </c>
    </row>
    <row r="17" spans="1:12" x14ac:dyDescent="0.25">
      <c r="A17" s="56" t="s">
        <v>99</v>
      </c>
    </row>
    <row r="18" spans="1:12" x14ac:dyDescent="0.25">
      <c r="A18" s="56" t="s">
        <v>193</v>
      </c>
    </row>
    <row r="19" spans="1:12" x14ac:dyDescent="0.25">
      <c r="A19" s="56" t="s">
        <v>100</v>
      </c>
    </row>
    <row r="20" spans="1:12" ht="18" customHeight="1" x14ac:dyDescent="0.3">
      <c r="A20" s="56" t="s">
        <v>101</v>
      </c>
      <c r="E20" s="58"/>
      <c r="F20" s="58"/>
      <c r="G20" s="58"/>
      <c r="H20" s="58"/>
      <c r="I20" s="58"/>
      <c r="J20" s="58"/>
      <c r="K20" s="58"/>
      <c r="L20" s="58"/>
    </row>
    <row r="21" spans="1:12" ht="18" customHeight="1" x14ac:dyDescent="0.3">
      <c r="A21" s="56" t="s">
        <v>102</v>
      </c>
      <c r="E21" s="58"/>
      <c r="F21" s="58"/>
      <c r="G21" s="58"/>
      <c r="H21" s="58"/>
      <c r="I21" s="58"/>
      <c r="J21" s="58"/>
      <c r="K21" s="58"/>
      <c r="L21" s="58"/>
    </row>
    <row r="22" spans="1:12" ht="18" customHeight="1" x14ac:dyDescent="0.3">
      <c r="A22" s="56" t="s">
        <v>103</v>
      </c>
      <c r="E22" s="58"/>
      <c r="F22" s="58"/>
      <c r="G22" s="58"/>
      <c r="H22" s="58"/>
      <c r="I22" s="58"/>
      <c r="J22" s="58"/>
      <c r="K22" s="58"/>
      <c r="L22" s="58"/>
    </row>
    <row r="23" spans="1:12" ht="18" customHeight="1" x14ac:dyDescent="0.3">
      <c r="A23" s="56" t="s">
        <v>104</v>
      </c>
      <c r="E23" s="58"/>
      <c r="F23" s="58"/>
      <c r="G23" s="58"/>
      <c r="H23" s="58"/>
      <c r="I23" s="58"/>
      <c r="J23" s="58"/>
      <c r="K23" s="58"/>
      <c r="L23" s="58"/>
    </row>
    <row r="24" spans="1:12" ht="18" customHeight="1" x14ac:dyDescent="0.3">
      <c r="A24" s="56" t="s">
        <v>151</v>
      </c>
      <c r="E24" s="58"/>
      <c r="F24" s="58"/>
      <c r="G24" s="58"/>
      <c r="H24" s="58"/>
      <c r="I24" s="58"/>
      <c r="J24" s="58"/>
      <c r="K24" s="58"/>
      <c r="L24" s="58"/>
    </row>
    <row r="25" spans="1:12" ht="15.75" customHeight="1" x14ac:dyDescent="0.3">
      <c r="A25" s="58"/>
      <c r="B25" s="58"/>
      <c r="C25" s="58"/>
      <c r="D25" s="58"/>
      <c r="E25" s="58"/>
      <c r="F25" s="58"/>
      <c r="G25" s="58"/>
      <c r="H25" s="58"/>
      <c r="I25" s="58"/>
      <c r="J25" s="58"/>
      <c r="K25" s="58"/>
      <c r="L25" s="58"/>
    </row>
    <row r="26" spans="1:12" ht="15.75" customHeight="1" x14ac:dyDescent="0.3">
      <c r="A26" s="475"/>
      <c r="B26" s="58"/>
      <c r="C26" s="58"/>
      <c r="D26" s="58"/>
      <c r="E26" s="58"/>
      <c r="F26" s="58"/>
      <c r="G26" s="58"/>
      <c r="H26" s="58"/>
      <c r="I26" s="58"/>
      <c r="J26" s="58"/>
      <c r="K26" s="58"/>
      <c r="L26" s="58"/>
    </row>
    <row r="27" spans="1:12" ht="15.75" customHeight="1" x14ac:dyDescent="0.3">
      <c r="A27" s="7" t="s">
        <v>506</v>
      </c>
      <c r="B27" s="58"/>
      <c r="C27" s="58"/>
      <c r="D27" s="58"/>
      <c r="E27" s="58"/>
      <c r="F27" s="58"/>
      <c r="G27" s="58"/>
      <c r="H27" s="58"/>
      <c r="I27" s="58"/>
      <c r="J27" s="58"/>
      <c r="K27" s="58"/>
      <c r="L27" s="58"/>
    </row>
    <row r="28" spans="1:12" ht="15.75" customHeight="1" x14ac:dyDescent="0.3">
      <c r="A28" s="58"/>
      <c r="B28" s="58"/>
      <c r="C28" s="58"/>
      <c r="D28" s="58"/>
      <c r="E28" s="58"/>
      <c r="F28" s="58"/>
      <c r="G28" s="58"/>
      <c r="H28" s="58"/>
      <c r="I28" s="58"/>
      <c r="J28" s="58"/>
      <c r="K28" s="58"/>
      <c r="L28" s="58"/>
    </row>
    <row r="29" spans="1:12" ht="15.75" customHeight="1" x14ac:dyDescent="0.3">
      <c r="A29" s="58"/>
      <c r="B29" s="58"/>
      <c r="C29" s="58"/>
      <c r="D29" s="58"/>
      <c r="E29" s="58"/>
      <c r="F29" s="58"/>
      <c r="G29" s="58"/>
      <c r="H29" s="58"/>
      <c r="I29" s="58"/>
      <c r="J29" s="58"/>
      <c r="K29" s="58"/>
      <c r="L29" s="58"/>
    </row>
    <row r="30" spans="1:12" ht="15.75" customHeight="1" x14ac:dyDescent="0.3">
      <c r="A30" s="58"/>
      <c r="B30" s="58"/>
      <c r="C30" s="58"/>
      <c r="D30" s="58"/>
      <c r="E30" s="58"/>
      <c r="F30" s="58"/>
      <c r="G30" s="58"/>
      <c r="H30" s="58"/>
      <c r="I30" s="58"/>
      <c r="J30" s="58"/>
      <c r="K30" s="58"/>
      <c r="L30" s="58"/>
    </row>
    <row r="31" spans="1:12" ht="15.75" customHeight="1" x14ac:dyDescent="0.3">
      <c r="A31" s="58"/>
      <c r="B31" s="58"/>
      <c r="C31" s="58"/>
      <c r="D31" s="58"/>
      <c r="E31" s="58"/>
      <c r="F31" s="58"/>
      <c r="G31" s="58"/>
      <c r="H31" s="58"/>
      <c r="I31" s="58"/>
      <c r="J31" s="58"/>
      <c r="K31" s="58"/>
      <c r="L31" s="58"/>
    </row>
    <row r="32" spans="1:12" ht="15.75" customHeight="1" x14ac:dyDescent="0.3">
      <c r="A32" s="58"/>
      <c r="B32" s="58"/>
      <c r="C32" s="58"/>
      <c r="D32" s="58"/>
      <c r="E32" s="58"/>
      <c r="F32" s="58"/>
      <c r="G32" s="58"/>
      <c r="H32" s="58"/>
      <c r="I32" s="58"/>
      <c r="J32" s="58"/>
      <c r="K32" s="58"/>
      <c r="L32" s="58"/>
    </row>
    <row r="33" spans="1:12" ht="15.75" customHeight="1" x14ac:dyDescent="0.3">
      <c r="A33" s="58"/>
      <c r="B33" s="58"/>
      <c r="C33" s="58"/>
      <c r="D33" s="58"/>
      <c r="E33" s="58"/>
      <c r="F33" s="58"/>
      <c r="G33" s="58"/>
      <c r="H33" s="58"/>
      <c r="I33" s="58"/>
      <c r="J33" s="58"/>
      <c r="K33" s="58"/>
      <c r="L33" s="58"/>
    </row>
    <row r="34" spans="1:12" ht="15.75" customHeight="1" x14ac:dyDescent="0.3">
      <c r="A34" s="58"/>
      <c r="B34" s="58"/>
      <c r="C34" s="58"/>
      <c r="D34" s="58"/>
      <c r="E34" s="58"/>
      <c r="F34" s="58"/>
      <c r="G34" s="58"/>
      <c r="H34" s="58"/>
      <c r="I34" s="58"/>
      <c r="J34" s="58"/>
      <c r="K34" s="58"/>
      <c r="L34" s="58"/>
    </row>
    <row r="35" spans="1:12" ht="15.75" customHeight="1" x14ac:dyDescent="0.3">
      <c r="A35" s="58"/>
      <c r="B35" s="58"/>
      <c r="C35" s="58"/>
      <c r="D35" s="58"/>
      <c r="E35" s="58"/>
      <c r="F35" s="58"/>
      <c r="G35" s="58"/>
      <c r="H35" s="58"/>
      <c r="I35" s="58"/>
      <c r="J35" s="58"/>
      <c r="K35" s="58"/>
      <c r="L35" s="58"/>
    </row>
    <row r="36" spans="1:12" ht="15" customHeight="1" x14ac:dyDescent="0.3">
      <c r="A36" s="58"/>
      <c r="B36" s="58"/>
      <c r="C36" s="58"/>
      <c r="D36" s="58"/>
      <c r="E36" s="58"/>
      <c r="F36" s="58"/>
      <c r="G36" s="58"/>
      <c r="H36" s="58"/>
      <c r="I36" s="58"/>
      <c r="J36" s="58"/>
      <c r="K36" s="58"/>
      <c r="L36" s="58"/>
    </row>
    <row r="37" spans="1:12" ht="15" customHeight="1" x14ac:dyDescent="0.3">
      <c r="A37" s="58"/>
      <c r="B37" s="58"/>
      <c r="C37" s="58"/>
      <c r="D37" s="58"/>
      <c r="E37" s="58"/>
      <c r="F37" s="58"/>
      <c r="G37" s="58"/>
      <c r="H37" s="58"/>
      <c r="I37" s="58"/>
      <c r="J37" s="58"/>
      <c r="K37" s="58"/>
      <c r="L37" s="58"/>
    </row>
  </sheetData>
  <sheetProtection algorithmName="SHA-512" hashValue="CLK2650JSHkNoasjz8Y3VfOynzto887heUOCV7td34J0nQ9glul20d6M4z1nwe7AuiDd/4U+PebEkoCK1QZjQQ==" saltValue="sJq/dgChl79qImmXbGynsA==" spinCount="100000" sheet="1" objects="1" scenarios="1"/>
  <printOptions horizontalCentered="1"/>
  <pageMargins left="0.7" right="0.7" top="0.5" bottom="0.5" header="0.3" footer="0.3"/>
  <pageSetup scale="69" orientation="landscape" r:id="rId1"/>
  <headerFooter>
    <oddFooter xml:space="preserve">&amp;L&amp;A
Version Date: May 1, 2023
</oddFooter>
  </headerFooter>
  <rowBreaks count="1" manualBreakCount="1">
    <brk id="25" max="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dimension ref="A1:Q32"/>
  <sheetViews>
    <sheetView showGridLines="0" showZeros="0" zoomScaleNormal="100" zoomScaleSheetLayoutView="100" workbookViewId="0">
      <selection activeCell="D5" sqref="D5"/>
    </sheetView>
  </sheetViews>
  <sheetFormatPr defaultColWidth="8.81640625" defaultRowHeight="15" x14ac:dyDescent="0.25"/>
  <cols>
    <col min="1" max="1" width="41" style="6" customWidth="1"/>
    <col min="2" max="2" width="27.1796875" style="6" customWidth="1"/>
    <col min="3" max="3" width="26" style="6" customWidth="1"/>
    <col min="4" max="4" width="17.6328125" style="6" customWidth="1"/>
    <col min="5" max="17" width="8.81640625" style="15"/>
    <col min="18" max="16384" width="8.81640625" style="6"/>
  </cols>
  <sheetData>
    <row r="1" spans="1:4" ht="15.6" x14ac:dyDescent="0.3">
      <c r="A1" s="33" t="s">
        <v>268</v>
      </c>
    </row>
    <row r="2" spans="1:4" x14ac:dyDescent="0.25">
      <c r="A2" s="28" t="s">
        <v>62</v>
      </c>
      <c r="B2" s="752" t="str">
        <f>IF(ISBLANK('Cover-Input Page'!$C$10), "Company Name cannot be left blank.  Please fill out cell C10 on the &lt;Cover-Input Page&gt; Tab.", 'Cover-Input Page'!$C$10)</f>
        <v>Company Name cannot be left blank.  Please fill out cell C10 on the &lt;Cover-Input Page&gt; Tab.</v>
      </c>
    </row>
    <row r="3" spans="1:4" x14ac:dyDescent="0.25">
      <c r="A3" s="28" t="str">
        <f>+Amt_spent_util!A3</f>
        <v>SERFF Tracking Number:</v>
      </c>
      <c r="B3" s="752" t="str">
        <f>IF(ISBLANK('Cover-Input Page'!$C$11), "SERFF Tracking Number cannot be left blank.  Please fill out cell C11 on the &lt;Cover-Input Page&gt; Tab.", 'Cover-Input Page'!$C$11)</f>
        <v>SERFF Tracking Number cannot be left blank.  Please fill out cell C11 on the &lt;Cover-Input Page&gt; Tab.</v>
      </c>
    </row>
    <row r="4" spans="1:4" x14ac:dyDescent="0.25">
      <c r="A4" s="28"/>
    </row>
    <row r="5" spans="1:4" ht="15.6" x14ac:dyDescent="0.3">
      <c r="A5" s="14" t="s">
        <v>475</v>
      </c>
    </row>
    <row r="6" spans="1:4" ht="15.6" x14ac:dyDescent="0.3">
      <c r="A6" s="14" t="s">
        <v>312</v>
      </c>
    </row>
    <row r="7" spans="1:4" ht="15.6" x14ac:dyDescent="0.3">
      <c r="A7" s="14"/>
    </row>
    <row r="8" spans="1:4" ht="15.6" x14ac:dyDescent="0.3">
      <c r="A8" s="18" t="s">
        <v>313</v>
      </c>
      <c r="D8" s="161" t="str">
        <f>IF(AND(Checklist!E27="", Checklist!F27="", Checklist!G27=""), "Please input filename in Column E and tab name/location in Column F in the &lt;Checklist&gt; tab.  If the health plan/health insurer cannot provide the information, please explain in Column G in the &lt;Checklist&gt; tab.", 0)</f>
        <v>Please input filename in Column E and tab name/location in Column F in the &lt;Checklist&gt; tab.  If the health plan/health insurer cannot provide the information, please explain in Column G in the &lt;Checklist&gt; tab.</v>
      </c>
    </row>
    <row r="9" spans="1:4" ht="15.6" x14ac:dyDescent="0.25">
      <c r="A9" s="13"/>
    </row>
    <row r="10" spans="1:4" ht="15.6" x14ac:dyDescent="0.3">
      <c r="A10" s="13" t="s">
        <v>118</v>
      </c>
      <c r="D10" s="161" t="str">
        <f>IF(AND(Checklist!E29="", Checklist!F29="", Checklist!G29=""), "Please input filename in Column E and tab name/location in Column F in the &lt;Checklist&gt; tab.  If the health plan/health insurer cannot provide the information, please explain in Column G in the &lt;Checklist&gt; tab.", 0)</f>
        <v>Please input filename in Column E and tab name/location in Column F in the &lt;Checklist&gt; tab.  If the health plan/health insurer cannot provide the information, please explain in Column G in the &lt;Checklist&gt; tab.</v>
      </c>
    </row>
    <row r="11" spans="1:4" ht="15.6" x14ac:dyDescent="0.25">
      <c r="A11" s="13" t="s">
        <v>95</v>
      </c>
    </row>
    <row r="12" spans="1:4" ht="15.6" x14ac:dyDescent="0.25">
      <c r="A12" s="13"/>
    </row>
    <row r="13" spans="1:4" ht="15.6" x14ac:dyDescent="0.3">
      <c r="A13" s="13" t="s">
        <v>178</v>
      </c>
      <c r="D13" s="161" t="str">
        <f>IF(AND(Checklist!E32="", Checklist!F32="", Checklist!G32=""), "Please input filename in Column E and tab name/location in Column F in the &lt;Checklist&gt; tab.  If the health plan/health insurer cannot provide the information, please explain in Column G in the &lt;Checklist&gt; tab.", 0)</f>
        <v>Please input filename in Column E and tab name/location in Column F in the &lt;Checklist&gt; tab.  If the health plan/health insurer cannot provide the information, please explain in Column G in the &lt;Checklist&gt; tab.</v>
      </c>
    </row>
    <row r="14" spans="1:4" ht="15.6" x14ac:dyDescent="0.25">
      <c r="A14" s="13" t="s">
        <v>133</v>
      </c>
    </row>
    <row r="15" spans="1:4" ht="18" customHeight="1" x14ac:dyDescent="0.25">
      <c r="A15" s="13"/>
    </row>
    <row r="16" spans="1:4" ht="18" customHeight="1" x14ac:dyDescent="0.3">
      <c r="A16" s="475"/>
      <c r="B16" s="58"/>
      <c r="C16" s="58"/>
      <c r="D16" s="58"/>
    </row>
    <row r="17" spans="1:4" ht="18" customHeight="1" x14ac:dyDescent="0.3">
      <c r="A17" s="7" t="s">
        <v>506</v>
      </c>
      <c r="B17" s="58"/>
      <c r="C17" s="58"/>
      <c r="D17" s="58"/>
    </row>
    <row r="18" spans="1:4" ht="18" customHeight="1" x14ac:dyDescent="0.3">
      <c r="A18" s="58"/>
      <c r="B18" s="58"/>
      <c r="C18" s="58"/>
      <c r="D18" s="58"/>
    </row>
    <row r="19" spans="1:4" ht="18" customHeight="1" x14ac:dyDescent="0.3">
      <c r="A19" s="18"/>
      <c r="B19" s="58"/>
      <c r="C19" s="58"/>
      <c r="D19" s="58"/>
    </row>
    <row r="20" spans="1:4" ht="15.75" customHeight="1" x14ac:dyDescent="0.3">
      <c r="A20" s="58"/>
      <c r="B20" s="58"/>
      <c r="C20" s="58"/>
      <c r="D20" s="58"/>
    </row>
    <row r="21" spans="1:4" ht="15.75" customHeight="1" x14ac:dyDescent="0.3">
      <c r="A21" s="58"/>
      <c r="B21" s="58"/>
      <c r="C21" s="58"/>
      <c r="D21" s="58"/>
    </row>
    <row r="22" spans="1:4" ht="15.75" customHeight="1" x14ac:dyDescent="0.3">
      <c r="A22" s="58"/>
      <c r="B22" s="58"/>
      <c r="C22" s="58"/>
      <c r="D22" s="58"/>
    </row>
    <row r="23" spans="1:4" ht="15.75" customHeight="1" x14ac:dyDescent="0.3">
      <c r="A23" s="58"/>
      <c r="B23" s="58"/>
      <c r="C23" s="58"/>
      <c r="D23" s="58"/>
    </row>
    <row r="24" spans="1:4" ht="15.75" customHeight="1" x14ac:dyDescent="0.3">
      <c r="A24" s="58"/>
      <c r="B24" s="58"/>
      <c r="C24" s="58"/>
      <c r="D24" s="58"/>
    </row>
    <row r="25" spans="1:4" ht="15.75" customHeight="1" x14ac:dyDescent="0.3">
      <c r="A25" s="58"/>
      <c r="B25" s="58"/>
      <c r="C25" s="58"/>
      <c r="D25" s="58"/>
    </row>
    <row r="26" spans="1:4" ht="15.75" customHeight="1" x14ac:dyDescent="0.3">
      <c r="A26" s="58"/>
      <c r="B26" s="58"/>
      <c r="C26" s="58"/>
      <c r="D26" s="58"/>
    </row>
    <row r="27" spans="1:4" ht="15.75" customHeight="1" x14ac:dyDescent="0.3">
      <c r="A27" s="58"/>
      <c r="B27" s="58"/>
      <c r="C27" s="58"/>
      <c r="D27" s="58"/>
    </row>
    <row r="28" spans="1:4" ht="15.75" customHeight="1" x14ac:dyDescent="0.3">
      <c r="A28" s="58"/>
      <c r="B28" s="58"/>
      <c r="C28" s="58"/>
      <c r="D28" s="58"/>
    </row>
    <row r="29" spans="1:4" ht="15.75" customHeight="1" x14ac:dyDescent="0.3">
      <c r="A29" s="58"/>
      <c r="B29" s="58"/>
      <c r="C29" s="58"/>
      <c r="D29" s="58"/>
    </row>
    <row r="30" spans="1:4" ht="15.75" customHeight="1" x14ac:dyDescent="0.3">
      <c r="A30" s="58"/>
      <c r="B30" s="58"/>
      <c r="C30" s="58"/>
      <c r="D30" s="58"/>
    </row>
    <row r="31" spans="1:4" ht="15" customHeight="1" x14ac:dyDescent="0.3">
      <c r="A31" s="58"/>
      <c r="B31" s="58"/>
      <c r="C31" s="58"/>
      <c r="D31" s="58"/>
    </row>
    <row r="32" spans="1:4" ht="15" customHeight="1" x14ac:dyDescent="0.3">
      <c r="A32" s="58"/>
      <c r="B32" s="58"/>
      <c r="C32" s="58"/>
      <c r="D32" s="58"/>
    </row>
  </sheetData>
  <sheetProtection algorithmName="SHA-512" hashValue="x1Mg1pMLIRZmZ2enKfjIyyGydilI4U9eJEcGOyMuv7GW3NFHc4hKAlJUvl/QGV+QIOK/HuGfsZWhUgAdKIkqXw==" saltValue="OFnerTg/h1J2c82Xk8e8iw==" spinCount="100000" sheet="1" objects="1" scenarios="1"/>
  <printOptions horizontalCentered="1"/>
  <pageMargins left="0.55000000000000004" right="0.55000000000000004" top="0.75" bottom="0.75" header="0.3" footer="0.5"/>
  <pageSetup scale="76" orientation="landscape" r:id="rId1"/>
  <headerFooter>
    <oddFooter xml:space="preserve">&amp;L&amp;A
Version Date: May 1, 2023
</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pageSetUpPr fitToPage="1"/>
  </sheetPr>
  <dimension ref="A1:P40"/>
  <sheetViews>
    <sheetView showGridLines="0" showZeros="0" zoomScale="80" zoomScaleNormal="80" zoomScalePageLayoutView="170" workbookViewId="0">
      <pane xSplit="2" ySplit="6" topLeftCell="C7" activePane="bottomRight" state="frozen"/>
      <selection pane="topRight" activeCell="C1" sqref="C1"/>
      <selection pane="bottomLeft" activeCell="A7" sqref="A7"/>
      <selection pane="bottomRight" activeCell="E1" sqref="E1"/>
    </sheetView>
  </sheetViews>
  <sheetFormatPr defaultColWidth="9.1796875" defaultRowHeight="15" x14ac:dyDescent="0.25"/>
  <cols>
    <col min="1" max="1" width="17.54296875" style="15" customWidth="1"/>
    <col min="2" max="2" width="13.6328125" style="15" customWidth="1"/>
    <col min="3" max="3" width="14" style="15" customWidth="1"/>
    <col min="4" max="4" width="55.6328125" style="15" customWidth="1"/>
    <col min="5" max="7" width="25.6328125" style="15" customWidth="1"/>
    <col min="8" max="8" width="16.1796875" style="15" customWidth="1"/>
    <col min="9" max="9" width="17.08984375" style="15" customWidth="1"/>
    <col min="10" max="10" width="41.81640625" style="15" customWidth="1"/>
    <col min="11" max="16384" width="9.1796875" style="15"/>
  </cols>
  <sheetData>
    <row r="1" spans="1:8" ht="13.5" customHeight="1" x14ac:dyDescent="0.3">
      <c r="A1" s="33" t="s">
        <v>205</v>
      </c>
      <c r="B1" s="28"/>
    </row>
    <row r="2" spans="1:8" ht="16.5" customHeight="1" x14ac:dyDescent="0.25">
      <c r="A2" s="63" t="s">
        <v>62</v>
      </c>
      <c r="B2" s="752" t="str">
        <f>IF(ISBLANK('Cover-Input Page'!$C$10), "Company Name cannot be left blank.  Please fill out cell C10 on the &lt;Cover-Input Page&gt; Tab.", 'Cover-Input Page'!$C$10)</f>
        <v>Company Name cannot be left blank.  Please fill out cell C10 on the &lt;Cover-Input Page&gt; Tab.</v>
      </c>
    </row>
    <row r="3" spans="1:8" ht="15.75" customHeight="1" x14ac:dyDescent="0.25">
      <c r="A3" s="63" t="s">
        <v>468</v>
      </c>
      <c r="B3" s="752" t="str">
        <f>IF(ISBLANK('Cover-Input Page'!$C$11), "SERFF Tracking Number cannot be left blank.  Please fill out cell C11 on the &lt;Cover-Input Page&gt; Tab.", 'Cover-Input Page'!$C$11)</f>
        <v>SERFF Tracking Number cannot be left blank.  Please fill out cell C11 on the &lt;Cover-Input Page&gt; Tab.</v>
      </c>
    </row>
    <row r="5" spans="1:8" ht="15.6" x14ac:dyDescent="0.25">
      <c r="A5" s="13"/>
    </row>
    <row r="6" spans="1:8" ht="15.6" x14ac:dyDescent="0.3">
      <c r="A6" s="100" t="s">
        <v>6</v>
      </c>
      <c r="B6" s="713" t="s">
        <v>275</v>
      </c>
      <c r="C6" s="101" t="s">
        <v>282</v>
      </c>
      <c r="D6" s="102"/>
      <c r="E6" s="103" t="s">
        <v>206</v>
      </c>
      <c r="F6" s="103" t="s">
        <v>504</v>
      </c>
      <c r="G6" s="101" t="s">
        <v>425</v>
      </c>
    </row>
    <row r="7" spans="1:8" ht="15.6" x14ac:dyDescent="0.25">
      <c r="A7" s="13"/>
    </row>
    <row r="8" spans="1:8" ht="15.6" x14ac:dyDescent="0.3">
      <c r="A8" s="164" t="s">
        <v>329</v>
      </c>
      <c r="B8" s="68">
        <v>6</v>
      </c>
      <c r="C8" s="15" t="s">
        <v>376</v>
      </c>
      <c r="E8" s="69"/>
      <c r="F8" s="25"/>
      <c r="G8" s="25"/>
      <c r="H8" s="161" t="str">
        <f>IF(AND(E8="", F8="", G8=""), "If the health plan/health insurer cannot provide the information, please explain in Column G.", 0)</f>
        <v>If the health plan/health insurer cannot provide the information, please explain in Column G.</v>
      </c>
    </row>
    <row r="9" spans="1:8" ht="15.6" x14ac:dyDescent="0.3">
      <c r="A9" s="164" t="s">
        <v>329</v>
      </c>
      <c r="B9" s="68">
        <v>7</v>
      </c>
      <c r="C9" s="7" t="s">
        <v>162</v>
      </c>
      <c r="E9" s="25"/>
      <c r="F9" s="25"/>
      <c r="G9" s="25"/>
      <c r="H9" s="161" t="str">
        <f>IF(AND(E9="", F9="", G9=""), "If the health plan/health insurer cannot provide the information, please explain in Column G.", 0)</f>
        <v>If the health plan/health insurer cannot provide the information, please explain in Column G.</v>
      </c>
    </row>
    <row r="10" spans="1:8" ht="15.6" x14ac:dyDescent="0.25">
      <c r="A10" s="164"/>
      <c r="B10" s="68"/>
      <c r="C10" s="7"/>
      <c r="E10" s="23"/>
      <c r="F10" s="23"/>
      <c r="G10" s="23"/>
    </row>
    <row r="11" spans="1:8" ht="15.6" x14ac:dyDescent="0.25">
      <c r="A11" s="164"/>
      <c r="B11" s="68"/>
      <c r="E11" s="23"/>
      <c r="F11" s="23"/>
      <c r="G11" s="23"/>
    </row>
    <row r="12" spans="1:8" ht="15.6" x14ac:dyDescent="0.3">
      <c r="A12" s="164" t="s">
        <v>330</v>
      </c>
      <c r="B12" s="68">
        <v>10</v>
      </c>
      <c r="C12" s="15" t="s">
        <v>376</v>
      </c>
      <c r="E12" s="25"/>
      <c r="F12" s="25"/>
      <c r="G12" s="25"/>
      <c r="H12" s="161" t="str">
        <f t="shared" ref="H12:H14" si="0">IF(AND(E12="", F12="", G12=""), "If the health plan/health insurer cannot provide the information, please explain in Column G.", 0)</f>
        <v>If the health plan/health insurer cannot provide the information, please explain in Column G.</v>
      </c>
    </row>
    <row r="13" spans="1:8" ht="15.6" x14ac:dyDescent="0.3">
      <c r="A13" s="164" t="s">
        <v>330</v>
      </c>
      <c r="B13" s="68">
        <v>20</v>
      </c>
      <c r="C13" s="7" t="s">
        <v>54</v>
      </c>
      <c r="E13" s="25"/>
      <c r="F13" s="25"/>
      <c r="G13" s="25"/>
      <c r="H13" s="161" t="str">
        <f t="shared" si="0"/>
        <v>If the health plan/health insurer cannot provide the information, please explain in Column G.</v>
      </c>
    </row>
    <row r="14" spans="1:8" ht="15.6" x14ac:dyDescent="0.3">
      <c r="A14" s="164" t="s">
        <v>330</v>
      </c>
      <c r="B14" s="68">
        <v>21</v>
      </c>
      <c r="C14" s="7" t="s">
        <v>277</v>
      </c>
      <c r="D14" s="7"/>
      <c r="E14" s="25"/>
      <c r="F14" s="25"/>
      <c r="G14" s="25"/>
      <c r="H14" s="161" t="str">
        <f t="shared" si="0"/>
        <v>If the health plan/health insurer cannot provide the information, please explain in Column G.</v>
      </c>
    </row>
    <row r="15" spans="1:8" ht="15.6" x14ac:dyDescent="0.25">
      <c r="A15" s="164"/>
      <c r="B15" s="68"/>
      <c r="C15" s="7" t="s">
        <v>276</v>
      </c>
      <c r="D15" s="7"/>
      <c r="E15" s="23"/>
      <c r="F15" s="23"/>
      <c r="G15" s="23"/>
    </row>
    <row r="16" spans="1:8" ht="15.6" x14ac:dyDescent="0.3">
      <c r="A16" s="164" t="s">
        <v>330</v>
      </c>
      <c r="B16" s="68">
        <v>22</v>
      </c>
      <c r="C16" s="7" t="s">
        <v>190</v>
      </c>
      <c r="E16" s="25"/>
      <c r="F16" s="25"/>
      <c r="G16" s="25"/>
      <c r="H16" s="161" t="str">
        <f t="shared" ref="H16:H18" si="1">IF(AND(E16="", F16="", G16=""), "If the health plan/health insurer cannot provide the information, please explain in Column G.", 0)</f>
        <v>If the health plan/health insurer cannot provide the information, please explain in Column G.</v>
      </c>
    </row>
    <row r="17" spans="1:16" ht="15.6" x14ac:dyDescent="0.3">
      <c r="A17" s="164" t="s">
        <v>330</v>
      </c>
      <c r="B17" s="68">
        <v>23</v>
      </c>
      <c r="C17" s="7" t="s">
        <v>162</v>
      </c>
      <c r="E17" s="25"/>
      <c r="F17" s="25"/>
      <c r="G17" s="25"/>
      <c r="H17" s="161" t="str">
        <f t="shared" si="1"/>
        <v>If the health plan/health insurer cannot provide the information, please explain in Column G.</v>
      </c>
    </row>
    <row r="18" spans="1:16" ht="15.6" x14ac:dyDescent="0.3">
      <c r="A18" s="164" t="s">
        <v>330</v>
      </c>
      <c r="B18" s="68">
        <v>24</v>
      </c>
      <c r="C18" s="7" t="s">
        <v>109</v>
      </c>
      <c r="E18" s="25"/>
      <c r="F18" s="25"/>
      <c r="G18" s="25"/>
      <c r="H18" s="161" t="str">
        <f t="shared" si="1"/>
        <v>If the health plan/health insurer cannot provide the information, please explain in Column G.</v>
      </c>
    </row>
    <row r="19" spans="1:16" ht="15.6" x14ac:dyDescent="0.25">
      <c r="A19" s="164"/>
      <c r="B19" s="68"/>
      <c r="C19" s="7"/>
      <c r="E19" s="23"/>
      <c r="F19" s="144"/>
      <c r="G19" s="23"/>
    </row>
    <row r="20" spans="1:16" x14ac:dyDescent="0.25">
      <c r="A20" s="66"/>
      <c r="B20" s="68"/>
      <c r="E20" s="23"/>
      <c r="F20" s="145"/>
      <c r="G20" s="23"/>
    </row>
    <row r="21" spans="1:16" ht="15.6" x14ac:dyDescent="0.3">
      <c r="A21" s="164" t="s">
        <v>464</v>
      </c>
      <c r="B21" s="68">
        <v>1</v>
      </c>
      <c r="C21" s="7" t="s">
        <v>381</v>
      </c>
      <c r="E21" s="25"/>
      <c r="F21" s="25"/>
      <c r="G21" s="25"/>
      <c r="H21" s="161" t="str">
        <f t="shared" ref="H21:H24" si="2">IF(AND(E21="", F21="", G21=""), "If the health plan/health insurer cannot provide the information, please explain in Column G.", 0)</f>
        <v>If the health plan/health insurer cannot provide the information, please explain in Column G.</v>
      </c>
    </row>
    <row r="22" spans="1:16" ht="15.6" x14ac:dyDescent="0.3">
      <c r="A22" s="164" t="s">
        <v>464</v>
      </c>
      <c r="B22" s="68">
        <v>2</v>
      </c>
      <c r="C22" s="7" t="s">
        <v>207</v>
      </c>
      <c r="E22" s="25"/>
      <c r="F22" s="25"/>
      <c r="G22" s="25"/>
      <c r="H22" s="161" t="str">
        <f t="shared" si="2"/>
        <v>If the health plan/health insurer cannot provide the information, please explain in Column G.</v>
      </c>
    </row>
    <row r="23" spans="1:16" ht="15.6" x14ac:dyDescent="0.3">
      <c r="A23" s="164" t="s">
        <v>464</v>
      </c>
      <c r="B23" s="68">
        <v>3</v>
      </c>
      <c r="C23" s="7" t="s">
        <v>272</v>
      </c>
      <c r="D23" s="6"/>
      <c r="E23" s="25"/>
      <c r="F23" s="25"/>
      <c r="G23" s="25"/>
      <c r="H23" s="161" t="str">
        <f t="shared" si="2"/>
        <v>If the health plan/health insurer cannot provide the information, please explain in Column G.</v>
      </c>
    </row>
    <row r="24" spans="1:16" ht="15.6" x14ac:dyDescent="0.3">
      <c r="A24" s="164" t="s">
        <v>464</v>
      </c>
      <c r="B24" s="68">
        <v>4</v>
      </c>
      <c r="C24" s="7" t="s">
        <v>278</v>
      </c>
      <c r="E24" s="25"/>
      <c r="F24" s="25"/>
      <c r="G24" s="25"/>
      <c r="H24" s="161" t="str">
        <f t="shared" si="2"/>
        <v>If the health plan/health insurer cannot provide the information, please explain in Column G.</v>
      </c>
    </row>
    <row r="25" spans="1:16" ht="15.6" x14ac:dyDescent="0.25">
      <c r="A25" s="164"/>
      <c r="B25" s="68"/>
      <c r="C25" s="7"/>
      <c r="E25" s="23"/>
      <c r="F25" s="144"/>
      <c r="G25" s="23"/>
    </row>
    <row r="26" spans="1:16" x14ac:dyDescent="0.25">
      <c r="A26" s="66"/>
      <c r="B26" s="68"/>
      <c r="C26" s="70" t="s">
        <v>405</v>
      </c>
      <c r="E26" s="23"/>
      <c r="F26" s="145"/>
      <c r="G26" s="23"/>
    </row>
    <row r="27" spans="1:16" s="6" customFormat="1" ht="15.6" x14ac:dyDescent="0.3">
      <c r="A27" s="164" t="s">
        <v>465</v>
      </c>
      <c r="B27" s="5" t="s">
        <v>273</v>
      </c>
      <c r="C27" s="7" t="s">
        <v>314</v>
      </c>
      <c r="D27" s="15"/>
      <c r="E27" s="25"/>
      <c r="F27" s="25"/>
      <c r="G27" s="25"/>
      <c r="H27" s="161" t="str">
        <f>IF(AND(E27="", F27="", G27=""), "If the health plan/health insurer cannot provide the information, please explain in Column G.", 0)</f>
        <v>If the health plan/health insurer cannot provide the information, please explain in Column G.</v>
      </c>
      <c r="I27" s="15"/>
      <c r="K27" s="15"/>
      <c r="L27" s="15"/>
      <c r="M27" s="15"/>
      <c r="N27" s="15"/>
      <c r="O27" s="15"/>
      <c r="P27" s="15"/>
    </row>
    <row r="28" spans="1:16" s="6" customFormat="1" ht="15.6" x14ac:dyDescent="0.25">
      <c r="A28" s="164"/>
      <c r="B28" s="5"/>
      <c r="C28" s="7"/>
      <c r="D28" s="15"/>
      <c r="E28" s="23"/>
      <c r="F28" s="23"/>
      <c r="G28" s="23"/>
      <c r="H28" s="15"/>
      <c r="I28" s="15"/>
      <c r="K28" s="15"/>
      <c r="L28" s="15"/>
      <c r="M28" s="15"/>
      <c r="N28" s="15"/>
      <c r="O28" s="15"/>
      <c r="P28" s="15"/>
    </row>
    <row r="29" spans="1:16" s="6" customFormat="1" ht="15.6" x14ac:dyDescent="0.3">
      <c r="A29" s="164" t="s">
        <v>465</v>
      </c>
      <c r="B29" s="5" t="s">
        <v>274</v>
      </c>
      <c r="C29" s="7" t="s">
        <v>279</v>
      </c>
      <c r="D29" s="15"/>
      <c r="E29" s="25"/>
      <c r="F29" s="25"/>
      <c r="G29" s="25"/>
      <c r="H29" s="161" t="str">
        <f>IF(AND(E29="", F29="", G29=""), "If the health plan/health insurer cannot provide the information, please explain in Column G.", 0)</f>
        <v>If the health plan/health insurer cannot provide the information, please explain in Column G.</v>
      </c>
      <c r="I29" s="15"/>
      <c r="K29" s="15"/>
      <c r="L29" s="15"/>
      <c r="M29" s="15"/>
      <c r="N29" s="15"/>
      <c r="O29" s="15"/>
      <c r="P29" s="15"/>
    </row>
    <row r="30" spans="1:16" s="6" customFormat="1" ht="15.6" x14ac:dyDescent="0.25">
      <c r="A30" s="164"/>
      <c r="B30" s="5"/>
      <c r="C30" s="7" t="s">
        <v>280</v>
      </c>
      <c r="D30" s="15"/>
      <c r="E30" s="23"/>
      <c r="F30" s="23"/>
      <c r="G30" s="23"/>
      <c r="H30" s="15"/>
      <c r="I30" s="15"/>
      <c r="K30" s="15"/>
      <c r="L30" s="15"/>
      <c r="M30" s="15"/>
      <c r="N30" s="15"/>
      <c r="O30" s="15"/>
      <c r="P30" s="15"/>
    </row>
    <row r="31" spans="1:16" x14ac:dyDescent="0.25">
      <c r="A31" s="66"/>
      <c r="C31" s="7" t="s">
        <v>281</v>
      </c>
      <c r="E31" s="23"/>
      <c r="F31" s="23"/>
      <c r="G31" s="23"/>
    </row>
    <row r="32" spans="1:16" ht="15.6" x14ac:dyDescent="0.3">
      <c r="A32" s="164" t="s">
        <v>465</v>
      </c>
      <c r="B32" s="68" t="s">
        <v>311</v>
      </c>
      <c r="C32" s="7" t="s">
        <v>315</v>
      </c>
      <c r="E32" s="25"/>
      <c r="F32" s="25"/>
      <c r="G32" s="25"/>
      <c r="H32" s="161" t="str">
        <f>IF(AND(E32="", F32="", G32=""), "If the health plan/health insurer cannot provide the information, please explain in Column G.", 0)</f>
        <v>If the health plan/health insurer cannot provide the information, please explain in Column G.</v>
      </c>
    </row>
    <row r="33" spans="1:8" ht="15.6" x14ac:dyDescent="0.25">
      <c r="A33" s="164"/>
      <c r="B33" s="68"/>
      <c r="C33" s="7" t="s">
        <v>316</v>
      </c>
    </row>
    <row r="34" spans="1:8" ht="15.6" x14ac:dyDescent="0.25">
      <c r="A34" s="164"/>
      <c r="B34" s="68"/>
      <c r="C34" s="7"/>
    </row>
    <row r="35" spans="1:8" ht="18" x14ac:dyDescent="0.3">
      <c r="C35" s="15" t="s">
        <v>533</v>
      </c>
      <c r="D35" s="180"/>
      <c r="E35" s="25"/>
      <c r="F35" s="25"/>
      <c r="G35" s="25"/>
      <c r="H35" s="161" t="str">
        <f>IF(AND(E35="", F35="", G35=""), "If the health plan/health insurer cannot provide the information, please explain in Column G.", 0)</f>
        <v>If the health plan/health insurer cannot provide the information, please explain in Column G.</v>
      </c>
    </row>
    <row r="36" spans="1:8" ht="15.6" x14ac:dyDescent="0.3">
      <c r="C36" s="180"/>
      <c r="D36" s="180"/>
      <c r="E36" s="23"/>
      <c r="F36" s="23"/>
      <c r="G36" s="23"/>
    </row>
    <row r="37" spans="1:8" ht="18" x14ac:dyDescent="0.3">
      <c r="A37" s="15" t="s">
        <v>534</v>
      </c>
      <c r="C37" s="180"/>
      <c r="D37" s="180"/>
      <c r="E37" s="23"/>
      <c r="F37" s="23"/>
      <c r="G37" s="23"/>
    </row>
    <row r="39" spans="1:8" x14ac:dyDescent="0.25">
      <c r="A39" s="7"/>
    </row>
    <row r="40" spans="1:8" x14ac:dyDescent="0.25">
      <c r="A40" s="7" t="s">
        <v>506</v>
      </c>
    </row>
  </sheetData>
  <sheetProtection algorithmName="SHA-512" hashValue="GAWtlrSgxFY0l16QdflYujGCjknfoAiIZNmw+6jDHPg/sX//kEtefm5fz76oLSKFHAPMIUcA+Ztgiz6nCF6Ezw==" saltValue="vH3kEbUpzRfDpyDcCRfpew==" spinCount="100000" sheet="1" objects="1" scenarios="1"/>
  <printOptions horizontalCentered="1"/>
  <pageMargins left="0.2" right="0.2" top="0.25" bottom="0.25" header="0.3" footer="0.1"/>
  <pageSetup scale="63" orientation="landscape" r:id="rId1"/>
  <headerFooter>
    <oddFooter xml:space="preserve">&amp;L&amp;A
Version Date: May 1, 2023
</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7"/>
  <dimension ref="A1:F64"/>
  <sheetViews>
    <sheetView showGridLines="0" showZeros="0" zoomScale="110" zoomScaleNormal="110" workbookViewId="0">
      <pane ySplit="6" topLeftCell="A7" activePane="bottomLeft" state="frozen"/>
      <selection pane="bottomLeft" activeCell="D5" sqref="D5"/>
    </sheetView>
  </sheetViews>
  <sheetFormatPr defaultColWidth="8.6328125" defaultRowHeight="15" x14ac:dyDescent="0.25"/>
  <cols>
    <col min="1" max="1" width="23" style="68" customWidth="1"/>
    <col min="2" max="2" width="26.81640625" style="66" customWidth="1"/>
    <col min="3" max="3" width="8.6328125" style="15"/>
    <col min="4" max="4" width="5.81640625" style="15" customWidth="1"/>
    <col min="5" max="16384" width="8.6328125" style="15"/>
  </cols>
  <sheetData>
    <row r="1" spans="1:6" ht="15.6" x14ac:dyDescent="0.3">
      <c r="A1" s="33" t="s">
        <v>267</v>
      </c>
      <c r="B1" s="6"/>
    </row>
    <row r="2" spans="1:6" x14ac:dyDescent="0.25">
      <c r="A2" s="63" t="s">
        <v>62</v>
      </c>
      <c r="B2" s="752" t="str">
        <f>IF(ISBLANK('Cover-Input Page'!$C$10), "Company Name cannot be left blank.  Please fill out cell C10 on the &lt;Cover-Input Page&gt; Tab.", 'Cover-Input Page'!$C$10)</f>
        <v>Company Name cannot be left blank.  Please fill out cell C10 on the &lt;Cover-Input Page&gt; Tab.</v>
      </c>
    </row>
    <row r="3" spans="1:6" x14ac:dyDescent="0.25">
      <c r="A3" s="63" t="str">
        <f>+Amt_spent_util!A3</f>
        <v>SERFF Tracking Number:</v>
      </c>
      <c r="B3" s="752" t="str">
        <f>IF(ISBLANK('Cover-Input Page'!$C$11), "SERFF Tracking Number cannot be left blank.  Please fill out cell C11 on the &lt;Cover-Input Page&gt; Tab.", 'Cover-Input Page'!$C$11)</f>
        <v>SERFF Tracking Number cannot be left blank.  Please fill out cell C11 on the &lt;Cover-Input Page&gt; Tab.</v>
      </c>
      <c r="F3" s="6"/>
    </row>
    <row r="6" spans="1:6" ht="20.399999999999999" customHeight="1" x14ac:dyDescent="0.25">
      <c r="A6" s="803" t="s">
        <v>514</v>
      </c>
      <c r="B6" s="566" t="s">
        <v>208</v>
      </c>
    </row>
    <row r="7" spans="1:6" x14ac:dyDescent="0.25">
      <c r="A7" s="567" t="s">
        <v>64</v>
      </c>
      <c r="B7" s="568" t="s">
        <v>209</v>
      </c>
    </row>
    <row r="8" spans="1:6" x14ac:dyDescent="0.25">
      <c r="A8" s="567" t="s">
        <v>64</v>
      </c>
      <c r="B8" s="568" t="s">
        <v>210</v>
      </c>
    </row>
    <row r="9" spans="1:6" x14ac:dyDescent="0.25">
      <c r="A9" s="567" t="s">
        <v>64</v>
      </c>
      <c r="B9" s="568" t="s">
        <v>211</v>
      </c>
    </row>
    <row r="10" spans="1:6" x14ac:dyDescent="0.25">
      <c r="A10" s="567" t="s">
        <v>64</v>
      </c>
      <c r="B10" s="568" t="s">
        <v>212</v>
      </c>
    </row>
    <row r="11" spans="1:6" x14ac:dyDescent="0.25">
      <c r="A11" s="567" t="s">
        <v>64</v>
      </c>
      <c r="B11" s="568" t="s">
        <v>213</v>
      </c>
    </row>
    <row r="12" spans="1:6" x14ac:dyDescent="0.25">
      <c r="A12" s="567" t="s">
        <v>64</v>
      </c>
      <c r="B12" s="568" t="s">
        <v>214</v>
      </c>
    </row>
    <row r="13" spans="1:6" x14ac:dyDescent="0.25">
      <c r="A13" s="567" t="s">
        <v>64</v>
      </c>
      <c r="B13" s="568" t="s">
        <v>215</v>
      </c>
    </row>
    <row r="14" spans="1:6" x14ac:dyDescent="0.25">
      <c r="A14" s="567" t="s">
        <v>64</v>
      </c>
      <c r="B14" s="568" t="s">
        <v>216</v>
      </c>
    </row>
    <row r="15" spans="1:6" x14ac:dyDescent="0.25">
      <c r="A15" s="567" t="s">
        <v>64</v>
      </c>
      <c r="B15" s="568" t="s">
        <v>217</v>
      </c>
    </row>
    <row r="16" spans="1:6" x14ac:dyDescent="0.25">
      <c r="A16" s="567" t="s">
        <v>65</v>
      </c>
      <c r="B16" s="568" t="s">
        <v>218</v>
      </c>
    </row>
    <row r="17" spans="1:2" x14ac:dyDescent="0.25">
      <c r="A17" s="567" t="s">
        <v>65</v>
      </c>
      <c r="B17" s="568" t="s">
        <v>219</v>
      </c>
    </row>
    <row r="18" spans="1:2" x14ac:dyDescent="0.25">
      <c r="A18" s="567" t="s">
        <v>65</v>
      </c>
      <c r="B18" s="568" t="s">
        <v>220</v>
      </c>
    </row>
    <row r="19" spans="1:2" x14ac:dyDescent="0.25">
      <c r="A19" s="567" t="s">
        <v>65</v>
      </c>
      <c r="B19" s="568" t="s">
        <v>221</v>
      </c>
    </row>
    <row r="20" spans="1:2" x14ac:dyDescent="0.25">
      <c r="A20" s="567" t="s">
        <v>65</v>
      </c>
      <c r="B20" s="568" t="s">
        <v>222</v>
      </c>
    </row>
    <row r="21" spans="1:2" x14ac:dyDescent="0.25">
      <c r="A21" s="567" t="s">
        <v>65</v>
      </c>
      <c r="B21" s="568" t="s">
        <v>223</v>
      </c>
    </row>
    <row r="22" spans="1:2" x14ac:dyDescent="0.25">
      <c r="A22" s="567" t="s">
        <v>65</v>
      </c>
      <c r="B22" s="568" t="s">
        <v>224</v>
      </c>
    </row>
    <row r="23" spans="1:2" x14ac:dyDescent="0.25">
      <c r="A23" s="567" t="s">
        <v>65</v>
      </c>
      <c r="B23" s="568" t="s">
        <v>225</v>
      </c>
    </row>
    <row r="24" spans="1:2" x14ac:dyDescent="0.25">
      <c r="A24" s="567" t="s">
        <v>65</v>
      </c>
      <c r="B24" s="568" t="s">
        <v>226</v>
      </c>
    </row>
    <row r="25" spans="1:2" x14ac:dyDescent="0.25">
      <c r="A25" s="567" t="s">
        <v>65</v>
      </c>
      <c r="B25" s="568" t="s">
        <v>227</v>
      </c>
    </row>
    <row r="26" spans="1:2" x14ac:dyDescent="0.25">
      <c r="A26" s="567" t="s">
        <v>65</v>
      </c>
      <c r="B26" s="568" t="s">
        <v>228</v>
      </c>
    </row>
    <row r="27" spans="1:2" x14ac:dyDescent="0.25">
      <c r="A27" s="567" t="s">
        <v>65</v>
      </c>
      <c r="B27" s="568" t="s">
        <v>229</v>
      </c>
    </row>
    <row r="28" spans="1:2" x14ac:dyDescent="0.25">
      <c r="A28" s="567" t="s">
        <v>65</v>
      </c>
      <c r="B28" s="568" t="s">
        <v>230</v>
      </c>
    </row>
    <row r="29" spans="1:2" x14ac:dyDescent="0.25">
      <c r="A29" s="567" t="s">
        <v>65</v>
      </c>
      <c r="B29" s="568" t="s">
        <v>231</v>
      </c>
    </row>
    <row r="30" spans="1:2" x14ac:dyDescent="0.25">
      <c r="A30" s="567" t="s">
        <v>65</v>
      </c>
      <c r="B30" s="568" t="s">
        <v>232</v>
      </c>
    </row>
    <row r="31" spans="1:2" x14ac:dyDescent="0.25">
      <c r="A31" s="567" t="s">
        <v>65</v>
      </c>
      <c r="B31" s="568" t="s">
        <v>233</v>
      </c>
    </row>
    <row r="32" spans="1:2" x14ac:dyDescent="0.25">
      <c r="A32" s="567" t="s">
        <v>65</v>
      </c>
      <c r="B32" s="568" t="s">
        <v>234</v>
      </c>
    </row>
    <row r="33" spans="1:2" x14ac:dyDescent="0.25">
      <c r="A33" s="567" t="s">
        <v>65</v>
      </c>
      <c r="B33" s="568" t="s">
        <v>235</v>
      </c>
    </row>
    <row r="34" spans="1:2" x14ac:dyDescent="0.25">
      <c r="A34" s="567" t="s">
        <v>65</v>
      </c>
      <c r="B34" s="568" t="s">
        <v>236</v>
      </c>
    </row>
    <row r="35" spans="1:2" x14ac:dyDescent="0.25">
      <c r="A35" s="567" t="s">
        <v>65</v>
      </c>
      <c r="B35" s="568" t="s">
        <v>237</v>
      </c>
    </row>
    <row r="36" spans="1:2" x14ac:dyDescent="0.25">
      <c r="A36" s="567" t="s">
        <v>65</v>
      </c>
      <c r="B36" s="568" t="s">
        <v>238</v>
      </c>
    </row>
    <row r="37" spans="1:2" x14ac:dyDescent="0.25">
      <c r="A37" s="567" t="s">
        <v>65</v>
      </c>
      <c r="B37" s="568" t="s">
        <v>239</v>
      </c>
    </row>
    <row r="38" spans="1:2" x14ac:dyDescent="0.25">
      <c r="A38" s="567" t="s">
        <v>65</v>
      </c>
      <c r="B38" s="568" t="s">
        <v>240</v>
      </c>
    </row>
    <row r="39" spans="1:2" x14ac:dyDescent="0.25">
      <c r="A39" s="567" t="s">
        <v>65</v>
      </c>
      <c r="B39" s="568" t="s">
        <v>241</v>
      </c>
    </row>
    <row r="40" spans="1:2" x14ac:dyDescent="0.25">
      <c r="A40" s="567" t="s">
        <v>65</v>
      </c>
      <c r="B40" s="568" t="s">
        <v>242</v>
      </c>
    </row>
    <row r="41" spans="1:2" x14ac:dyDescent="0.25">
      <c r="A41" s="567" t="s">
        <v>65</v>
      </c>
      <c r="B41" s="568" t="s">
        <v>243</v>
      </c>
    </row>
    <row r="42" spans="1:2" x14ac:dyDescent="0.25">
      <c r="A42" s="567" t="s">
        <v>66</v>
      </c>
      <c r="B42" s="568" t="s">
        <v>244</v>
      </c>
    </row>
    <row r="43" spans="1:2" x14ac:dyDescent="0.25">
      <c r="A43" s="567" t="s">
        <v>66</v>
      </c>
      <c r="B43" s="568" t="s">
        <v>245</v>
      </c>
    </row>
    <row r="44" spans="1:2" x14ac:dyDescent="0.25">
      <c r="A44" s="567" t="s">
        <v>66</v>
      </c>
      <c r="B44" s="568" t="s">
        <v>246</v>
      </c>
    </row>
    <row r="45" spans="1:2" x14ac:dyDescent="0.25">
      <c r="A45" s="567" t="s">
        <v>66</v>
      </c>
      <c r="B45" s="568" t="s">
        <v>247</v>
      </c>
    </row>
    <row r="46" spans="1:2" x14ac:dyDescent="0.25">
      <c r="A46" s="567" t="s">
        <v>66</v>
      </c>
      <c r="B46" s="568" t="s">
        <v>248</v>
      </c>
    </row>
    <row r="47" spans="1:2" x14ac:dyDescent="0.25">
      <c r="A47" s="567" t="s">
        <v>66</v>
      </c>
      <c r="B47" s="568" t="s">
        <v>249</v>
      </c>
    </row>
    <row r="48" spans="1:2" x14ac:dyDescent="0.25">
      <c r="A48" s="567" t="s">
        <v>67</v>
      </c>
      <c r="B48" s="568" t="s">
        <v>250</v>
      </c>
    </row>
    <row r="49" spans="1:2" x14ac:dyDescent="0.25">
      <c r="A49" s="567" t="s">
        <v>67</v>
      </c>
      <c r="B49" s="568" t="s">
        <v>251</v>
      </c>
    </row>
    <row r="50" spans="1:2" x14ac:dyDescent="0.25">
      <c r="A50" s="567" t="s">
        <v>67</v>
      </c>
      <c r="B50" s="568" t="s">
        <v>252</v>
      </c>
    </row>
    <row r="51" spans="1:2" x14ac:dyDescent="0.25">
      <c r="A51" s="567" t="s">
        <v>67</v>
      </c>
      <c r="B51" s="568" t="s">
        <v>253</v>
      </c>
    </row>
    <row r="52" spans="1:2" x14ac:dyDescent="0.25">
      <c r="A52" s="567" t="s">
        <v>67</v>
      </c>
      <c r="B52" s="568" t="s">
        <v>254</v>
      </c>
    </row>
    <row r="53" spans="1:2" x14ac:dyDescent="0.25">
      <c r="A53" s="567" t="s">
        <v>67</v>
      </c>
      <c r="B53" s="568" t="s">
        <v>255</v>
      </c>
    </row>
    <row r="54" spans="1:2" x14ac:dyDescent="0.25">
      <c r="A54" s="567" t="s">
        <v>67</v>
      </c>
      <c r="B54" s="568" t="s">
        <v>256</v>
      </c>
    </row>
    <row r="55" spans="1:2" x14ac:dyDescent="0.25">
      <c r="A55" s="567" t="s">
        <v>67</v>
      </c>
      <c r="B55" s="568" t="s">
        <v>257</v>
      </c>
    </row>
    <row r="56" spans="1:2" x14ac:dyDescent="0.25">
      <c r="A56" s="567" t="s">
        <v>67</v>
      </c>
      <c r="B56" s="568" t="s">
        <v>258</v>
      </c>
    </row>
    <row r="57" spans="1:2" x14ac:dyDescent="0.25">
      <c r="A57" s="567" t="s">
        <v>68</v>
      </c>
      <c r="B57" s="568" t="s">
        <v>259</v>
      </c>
    </row>
    <row r="58" spans="1:2" x14ac:dyDescent="0.25">
      <c r="A58" s="567" t="s">
        <v>68</v>
      </c>
      <c r="B58" s="568" t="s">
        <v>260</v>
      </c>
    </row>
    <row r="59" spans="1:2" x14ac:dyDescent="0.25">
      <c r="A59" s="567" t="s">
        <v>68</v>
      </c>
      <c r="B59" s="568" t="s">
        <v>261</v>
      </c>
    </row>
    <row r="60" spans="1:2" x14ac:dyDescent="0.25">
      <c r="A60" s="567" t="s">
        <v>68</v>
      </c>
      <c r="B60" s="568" t="s">
        <v>262</v>
      </c>
    </row>
    <row r="61" spans="1:2" x14ac:dyDescent="0.25">
      <c r="A61" s="567" t="s">
        <v>68</v>
      </c>
      <c r="B61" s="568" t="s">
        <v>263</v>
      </c>
    </row>
    <row r="62" spans="1:2" x14ac:dyDescent="0.25">
      <c r="A62" s="567" t="s">
        <v>69</v>
      </c>
      <c r="B62" s="568" t="s">
        <v>264</v>
      </c>
    </row>
    <row r="63" spans="1:2" x14ac:dyDescent="0.25">
      <c r="A63" s="567" t="s">
        <v>70</v>
      </c>
      <c r="B63" s="568" t="s">
        <v>265</v>
      </c>
    </row>
    <row r="64" spans="1:2" x14ac:dyDescent="0.25">
      <c r="A64" s="569" t="s">
        <v>70</v>
      </c>
      <c r="B64" s="570" t="s">
        <v>266</v>
      </c>
    </row>
  </sheetData>
  <printOptions horizontalCentered="1"/>
  <pageMargins left="0.7" right="0.7" top="0.75" bottom="0.75" header="0.3" footer="0.3"/>
  <pageSetup scale="76" orientation="landscape" r:id="rId1"/>
  <headerFooter>
    <oddFooter xml:space="preserve">&amp;L&amp;A
Version Date: May 1, 2023
</oddFooter>
  </headerFooter>
  <rowBreaks count="1" manualBreakCount="1">
    <brk id="33" max="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I512"/>
  <sheetViews>
    <sheetView showGridLines="0" showZeros="0" zoomScale="90" zoomScaleNormal="90" zoomScaleSheetLayoutView="115" workbookViewId="0">
      <selection activeCell="E3" sqref="E3"/>
    </sheetView>
  </sheetViews>
  <sheetFormatPr defaultColWidth="8.81640625" defaultRowHeight="15" x14ac:dyDescent="0.25"/>
  <cols>
    <col min="1" max="1" width="3.81640625" style="6" customWidth="1"/>
    <col min="2" max="2" width="75" style="6" customWidth="1"/>
    <col min="3" max="3" width="32.6328125" style="6" customWidth="1"/>
    <col min="4" max="4" width="17.81640625" style="6" customWidth="1"/>
    <col min="5" max="16384" width="8.81640625" style="6"/>
  </cols>
  <sheetData>
    <row r="1" spans="1:2" ht="15.6" x14ac:dyDescent="0.25">
      <c r="A1" s="5"/>
      <c r="B1" s="5" t="s">
        <v>328</v>
      </c>
    </row>
    <row r="2" spans="1:2" ht="15.6" x14ac:dyDescent="0.25">
      <c r="B2" s="4" t="s">
        <v>326</v>
      </c>
    </row>
    <row r="3" spans="1:2" ht="15.6" x14ac:dyDescent="0.25">
      <c r="B3" s="4" t="s">
        <v>8</v>
      </c>
    </row>
    <row r="4" spans="1:2" x14ac:dyDescent="0.25">
      <c r="B4" s="5" t="s">
        <v>517</v>
      </c>
    </row>
    <row r="5" spans="1:2" x14ac:dyDescent="0.25">
      <c r="B5" s="5"/>
    </row>
    <row r="6" spans="1:2" ht="15.6" x14ac:dyDescent="0.25">
      <c r="A6" s="18" t="s">
        <v>9</v>
      </c>
      <c r="B6" s="7"/>
    </row>
    <row r="7" spans="1:2" x14ac:dyDescent="0.25">
      <c r="A7" s="7"/>
      <c r="B7" s="7"/>
    </row>
    <row r="8" spans="1:2" x14ac:dyDescent="0.25">
      <c r="A8" s="8" t="s">
        <v>10</v>
      </c>
      <c r="B8" s="8"/>
    </row>
    <row r="9" spans="1:2" x14ac:dyDescent="0.25">
      <c r="A9" s="8" t="s">
        <v>153</v>
      </c>
      <c r="B9" s="8"/>
    </row>
    <row r="10" spans="1:2" x14ac:dyDescent="0.25">
      <c r="A10" s="8" t="s">
        <v>140</v>
      </c>
      <c r="B10" s="8"/>
    </row>
    <row r="11" spans="1:2" x14ac:dyDescent="0.25">
      <c r="A11" s="8"/>
      <c r="B11" s="8" t="s">
        <v>402</v>
      </c>
    </row>
    <row r="12" spans="1:2" x14ac:dyDescent="0.25">
      <c r="A12" s="8" t="s">
        <v>174</v>
      </c>
      <c r="B12" s="8"/>
    </row>
    <row r="13" spans="1:2" x14ac:dyDescent="0.25">
      <c r="A13" s="8" t="s">
        <v>145</v>
      </c>
      <c r="B13" s="8"/>
    </row>
    <row r="14" spans="1:2" x14ac:dyDescent="0.25">
      <c r="A14" s="8" t="s">
        <v>146</v>
      </c>
      <c r="B14" s="8"/>
    </row>
    <row r="15" spans="1:2" x14ac:dyDescent="0.25">
      <c r="A15" s="8" t="s">
        <v>144</v>
      </c>
      <c r="B15" s="8"/>
    </row>
    <row r="16" spans="1:2" x14ac:dyDescent="0.25">
      <c r="A16" s="8" t="s">
        <v>141</v>
      </c>
      <c r="B16" s="8"/>
    </row>
    <row r="17" spans="1:5" x14ac:dyDescent="0.25">
      <c r="B17" s="8"/>
    </row>
    <row r="18" spans="1:5" ht="15.6" x14ac:dyDescent="0.3">
      <c r="A18" s="14" t="s">
        <v>501</v>
      </c>
      <c r="B18" s="8"/>
    </row>
    <row r="19" spans="1:5" ht="15.6" thickBot="1" x14ac:dyDescent="0.3">
      <c r="B19" s="8"/>
    </row>
    <row r="20" spans="1:5" ht="15.6" thickBot="1" x14ac:dyDescent="0.3">
      <c r="A20" s="9" t="s">
        <v>15</v>
      </c>
      <c r="B20" s="9" t="str">
        <f>'Cover-Input Page'!B10</f>
        <v>Company Name</v>
      </c>
      <c r="C20" s="731" t="str">
        <f>IF(ISBLANK('Cover-Input Page'!$C$10), "Company Name cannot be left blank.  Please fill out cell C10 on the &lt;Cover-Input Page&gt; Tab.", 'Cover-Input Page'!$C$10)</f>
        <v>Company Name cannot be left blank.  Please fill out cell C10 on the &lt;Cover-Input Page&gt; Tab.</v>
      </c>
    </row>
    <row r="21" spans="1:5" ht="15.6" thickBot="1" x14ac:dyDescent="0.3">
      <c r="B21" s="7"/>
      <c r="C21" s="10"/>
    </row>
    <row r="22" spans="1:5" ht="15.6" thickBot="1" x14ac:dyDescent="0.3">
      <c r="A22" s="9" t="s">
        <v>16</v>
      </c>
      <c r="B22" s="9" t="s">
        <v>387</v>
      </c>
      <c r="C22" s="656"/>
      <c r="D22" s="162"/>
      <c r="E22" s="162"/>
    </row>
    <row r="23" spans="1:5" x14ac:dyDescent="0.25">
      <c r="B23" s="7"/>
      <c r="C23" s="10"/>
    </row>
    <row r="24" spans="1:5" ht="15.6" x14ac:dyDescent="0.25">
      <c r="A24" s="9"/>
      <c r="B24" s="86" t="s">
        <v>388</v>
      </c>
      <c r="C24" s="10"/>
    </row>
    <row r="25" spans="1:5" ht="15.6" x14ac:dyDescent="0.25">
      <c r="A25" s="9"/>
      <c r="B25" s="86" t="s">
        <v>389</v>
      </c>
      <c r="C25" s="10"/>
    </row>
    <row r="26" spans="1:5" x14ac:dyDescent="0.25">
      <c r="B26" s="7"/>
      <c r="C26" s="10"/>
    </row>
    <row r="27" spans="1:5" x14ac:dyDescent="0.25">
      <c r="A27" s="9" t="s">
        <v>17</v>
      </c>
      <c r="B27" s="7" t="s">
        <v>1</v>
      </c>
      <c r="C27" s="10"/>
    </row>
    <row r="28" spans="1:5" x14ac:dyDescent="0.25">
      <c r="A28" s="9"/>
      <c r="B28" s="7"/>
      <c r="C28" s="10"/>
    </row>
    <row r="29" spans="1:5" ht="23.1" customHeight="1" x14ac:dyDescent="0.25">
      <c r="A29" s="9"/>
      <c r="B29" s="7" t="s">
        <v>2</v>
      </c>
      <c r="C29" s="2"/>
    </row>
    <row r="30" spans="1:5" ht="23.1" customHeight="1" x14ac:dyDescent="0.25">
      <c r="B30" s="7" t="s">
        <v>3</v>
      </c>
      <c r="C30" s="2"/>
    </row>
    <row r="31" spans="1:5" ht="23.1" customHeight="1" x14ac:dyDescent="0.25">
      <c r="B31" s="7" t="s">
        <v>89</v>
      </c>
      <c r="C31" s="2"/>
    </row>
    <row r="32" spans="1:5" ht="23.1" customHeight="1" x14ac:dyDescent="0.25">
      <c r="B32" s="7" t="s">
        <v>4</v>
      </c>
      <c r="C32" s="2"/>
    </row>
    <row r="33" spans="1:9" ht="23.1" customHeight="1" x14ac:dyDescent="0.25">
      <c r="B33" s="7" t="s">
        <v>5</v>
      </c>
      <c r="C33" s="2"/>
    </row>
    <row r="34" spans="1:9" ht="23.1" customHeight="1" x14ac:dyDescent="0.25">
      <c r="B34" s="7" t="s">
        <v>364</v>
      </c>
      <c r="C34" s="2"/>
    </row>
    <row r="35" spans="1:9" ht="23.1" customHeight="1" x14ac:dyDescent="0.25">
      <c r="B35" s="7" t="s">
        <v>47</v>
      </c>
      <c r="C35" s="2"/>
    </row>
    <row r="36" spans="1:9" ht="15.6" thickBot="1" x14ac:dyDescent="0.3">
      <c r="B36" s="7"/>
      <c r="C36" s="10"/>
    </row>
    <row r="37" spans="1:9" ht="15.6" thickBot="1" x14ac:dyDescent="0.3">
      <c r="A37" s="9" t="s">
        <v>18</v>
      </c>
      <c r="B37" s="9" t="str">
        <f>'Cover-Input Page'!B15</f>
        <v xml:space="preserve">Segment Type  </v>
      </c>
      <c r="C37" s="657" t="str">
        <f>'Cover-Input Page'!C15</f>
        <v>Large Group</v>
      </c>
    </row>
    <row r="38" spans="1:9" ht="15.6" thickBot="1" x14ac:dyDescent="0.3">
      <c r="B38" s="9"/>
      <c r="C38" s="11"/>
    </row>
    <row r="39" spans="1:9" ht="15.6" thickBot="1" x14ac:dyDescent="0.3">
      <c r="A39" s="9" t="s">
        <v>19</v>
      </c>
      <c r="B39" s="7" t="str">
        <f>'Cover-Input Page'!B16</f>
        <v>Plan Type:  For-profit, Not-for-profit, or Nonprofit company</v>
      </c>
      <c r="C39" s="657" t="str">
        <f>'Cover-Input Page'!C16</f>
        <v>For-profit</v>
      </c>
    </row>
    <row r="40" spans="1:9" x14ac:dyDescent="0.25">
      <c r="B40" s="7"/>
      <c r="C40" s="10"/>
    </row>
    <row r="41" spans="1:9" x14ac:dyDescent="0.25">
      <c r="A41" s="12" t="s">
        <v>20</v>
      </c>
      <c r="B41" s="7" t="s">
        <v>13</v>
      </c>
      <c r="C41" s="10"/>
    </row>
    <row r="42" spans="1:9" x14ac:dyDescent="0.25">
      <c r="A42" s="12"/>
      <c r="B42" s="7"/>
      <c r="C42" s="10"/>
    </row>
    <row r="43" spans="1:9" ht="15.6" x14ac:dyDescent="0.25">
      <c r="B43" s="13" t="s">
        <v>363</v>
      </c>
      <c r="C43" s="10"/>
    </row>
    <row r="44" spans="1:9" ht="15.6" x14ac:dyDescent="0.25">
      <c r="B44" s="13" t="s">
        <v>424</v>
      </c>
      <c r="C44" s="10"/>
    </row>
    <row r="45" spans="1:9" ht="15.6" thickBot="1" x14ac:dyDescent="0.3">
      <c r="A45" s="12"/>
      <c r="B45" s="7"/>
      <c r="C45" s="10"/>
    </row>
    <row r="46" spans="1:9" ht="15.6" thickBot="1" x14ac:dyDescent="0.3">
      <c r="A46" s="12" t="s">
        <v>154</v>
      </c>
      <c r="B46" s="7" t="s">
        <v>162</v>
      </c>
      <c r="C46" s="658" t="s">
        <v>163</v>
      </c>
    </row>
    <row r="47" spans="1:9" ht="15.6" x14ac:dyDescent="0.3">
      <c r="A47" s="12"/>
      <c r="B47" s="7"/>
      <c r="E47" s="14"/>
      <c r="F47" s="14"/>
      <c r="G47" s="14"/>
      <c r="H47" s="14"/>
      <c r="I47" s="14"/>
    </row>
    <row r="48" spans="1:9" ht="15.6" x14ac:dyDescent="0.25">
      <c r="A48" s="12"/>
      <c r="B48" s="13" t="s">
        <v>24</v>
      </c>
      <c r="C48" s="10"/>
    </row>
    <row r="49" spans="1:3" ht="15.6" thickBot="1" x14ac:dyDescent="0.3">
      <c r="A49" s="12"/>
      <c r="B49" s="7"/>
      <c r="C49" s="10"/>
    </row>
    <row r="50" spans="1:3" ht="15.6" thickBot="1" x14ac:dyDescent="0.3">
      <c r="A50" s="12" t="s">
        <v>152</v>
      </c>
      <c r="B50" s="7" t="s">
        <v>196</v>
      </c>
      <c r="C50" s="659" t="str">
        <f>IF(AND('Cover-Input Page'!C17="New Product",'Cover-Input Page'!C18="Initial"),"Initial",
IF(AND('Cover-Input Page'!C17="New Product",'Cover-Input Page'!C18="resubmission"),"Resubmission",
IF(AND('Cover-Input Page'!C17="Existing Product",'Cover-Input Page'!C18="Initial"),"N/A",
IF(AND('Cover-Input Page'!C17="Existing Product",'Cover-Input Page'!C18="Resubmission"),"N/A",
IF(AND('Cover-Input Page'!C17="Both",'Cover-Input Page'!C18="Initial"),"Initial",
IF(AND('Cover-Input Page'!C17="Both",'Cover-Input Page'!C18="Resubmission"),"Resubmission",""))))))</f>
        <v>Initial</v>
      </c>
    </row>
    <row r="51" spans="1:3" x14ac:dyDescent="0.25">
      <c r="A51" s="12"/>
      <c r="B51" s="7"/>
      <c r="C51" s="10"/>
    </row>
    <row r="52" spans="1:3" x14ac:dyDescent="0.25">
      <c r="A52" s="12" t="s">
        <v>195</v>
      </c>
      <c r="B52" s="7" t="s">
        <v>506</v>
      </c>
      <c r="C52" s="10"/>
    </row>
    <row r="53" spans="1:3" ht="15.6" x14ac:dyDescent="0.25">
      <c r="A53" s="12"/>
      <c r="B53" s="13"/>
      <c r="C53" s="10"/>
    </row>
    <row r="54" spans="1:3" x14ac:dyDescent="0.25">
      <c r="A54" s="12"/>
      <c r="B54" s="7"/>
      <c r="C54" s="10"/>
    </row>
    <row r="55" spans="1:3" x14ac:dyDescent="0.25">
      <c r="A55" s="12"/>
      <c r="B55" s="7"/>
      <c r="C55" s="10"/>
    </row>
    <row r="56" spans="1:3" x14ac:dyDescent="0.25">
      <c r="A56" s="12"/>
      <c r="B56" s="7"/>
      <c r="C56" s="10"/>
    </row>
    <row r="57" spans="1:3" x14ac:dyDescent="0.25">
      <c r="A57" s="12"/>
      <c r="B57" s="7"/>
      <c r="C57" s="10"/>
    </row>
    <row r="58" spans="1:3" x14ac:dyDescent="0.25">
      <c r="A58" s="12"/>
      <c r="B58" s="7"/>
      <c r="C58" s="10"/>
    </row>
    <row r="59" spans="1:3" x14ac:dyDescent="0.25">
      <c r="A59" s="12"/>
      <c r="B59" s="7"/>
      <c r="C59" s="10"/>
    </row>
    <row r="60" spans="1:3" x14ac:dyDescent="0.25">
      <c r="A60" s="12"/>
      <c r="B60" s="7"/>
      <c r="C60" s="10"/>
    </row>
    <row r="61" spans="1:3" x14ac:dyDescent="0.25">
      <c r="A61" s="12"/>
      <c r="B61" s="7"/>
    </row>
    <row r="62" spans="1:3" x14ac:dyDescent="0.25">
      <c r="A62" s="12"/>
      <c r="B62" s="7"/>
    </row>
    <row r="63" spans="1:3" x14ac:dyDescent="0.25">
      <c r="A63" s="12"/>
      <c r="B63" s="7"/>
    </row>
    <row r="64" spans="1:3" x14ac:dyDescent="0.25">
      <c r="A64" s="12"/>
      <c r="B64" s="7"/>
    </row>
    <row r="65" spans="1:2" x14ac:dyDescent="0.25">
      <c r="A65" s="12"/>
      <c r="B65" s="7"/>
    </row>
    <row r="66" spans="1:2" x14ac:dyDescent="0.25">
      <c r="A66" s="12"/>
      <c r="B66" s="7"/>
    </row>
    <row r="67" spans="1:2" x14ac:dyDescent="0.25">
      <c r="A67" s="12"/>
      <c r="B67" s="7"/>
    </row>
    <row r="68" spans="1:2" x14ac:dyDescent="0.25">
      <c r="A68" s="12"/>
      <c r="B68" s="7"/>
    </row>
    <row r="69" spans="1:2" x14ac:dyDescent="0.25">
      <c r="A69" s="12"/>
      <c r="B69" s="7"/>
    </row>
    <row r="70" spans="1:2" x14ac:dyDescent="0.25">
      <c r="A70" s="12"/>
      <c r="B70" s="7"/>
    </row>
    <row r="71" spans="1:2" x14ac:dyDescent="0.25">
      <c r="A71" s="12"/>
      <c r="B71" s="7"/>
    </row>
    <row r="72" spans="1:2" x14ac:dyDescent="0.25">
      <c r="A72" s="12"/>
      <c r="B72" s="7"/>
    </row>
    <row r="73" spans="1:2" x14ac:dyDescent="0.25">
      <c r="A73" s="12"/>
      <c r="B73" s="7"/>
    </row>
    <row r="74" spans="1:2" x14ac:dyDescent="0.25">
      <c r="A74" s="12"/>
      <c r="B74" s="7"/>
    </row>
    <row r="75" spans="1:2" x14ac:dyDescent="0.25">
      <c r="A75" s="12"/>
      <c r="B75" s="7"/>
    </row>
    <row r="76" spans="1:2" x14ac:dyDescent="0.25">
      <c r="A76" s="12"/>
      <c r="B76" s="7"/>
    </row>
    <row r="77" spans="1:2" x14ac:dyDescent="0.25">
      <c r="A77" s="12"/>
      <c r="B77" s="7"/>
    </row>
    <row r="78" spans="1:2" x14ac:dyDescent="0.25">
      <c r="A78" s="12"/>
      <c r="B78" s="7"/>
    </row>
    <row r="79" spans="1:2" x14ac:dyDescent="0.25">
      <c r="A79" s="12"/>
      <c r="B79" s="7"/>
    </row>
    <row r="80" spans="1:2" x14ac:dyDescent="0.25">
      <c r="A80" s="12"/>
      <c r="B80" s="7"/>
    </row>
    <row r="81" spans="1:2" x14ac:dyDescent="0.25">
      <c r="A81" s="12"/>
      <c r="B81" s="7"/>
    </row>
    <row r="82" spans="1:2" x14ac:dyDescent="0.25">
      <c r="A82" s="12"/>
      <c r="B82" s="7"/>
    </row>
    <row r="83" spans="1:2" x14ac:dyDescent="0.25">
      <c r="A83" s="12"/>
      <c r="B83" s="7"/>
    </row>
    <row r="84" spans="1:2" x14ac:dyDescent="0.25">
      <c r="A84" s="12"/>
      <c r="B84" s="7"/>
    </row>
    <row r="85" spans="1:2" x14ac:dyDescent="0.25">
      <c r="A85" s="12"/>
      <c r="B85" s="7"/>
    </row>
    <row r="86" spans="1:2" x14ac:dyDescent="0.25">
      <c r="A86" s="12"/>
      <c r="B86" s="7"/>
    </row>
    <row r="87" spans="1:2" x14ac:dyDescent="0.25">
      <c r="A87" s="12"/>
      <c r="B87" s="7"/>
    </row>
    <row r="88" spans="1:2" x14ac:dyDescent="0.25">
      <c r="A88" s="12"/>
      <c r="B88" s="7"/>
    </row>
    <row r="89" spans="1:2" x14ac:dyDescent="0.25">
      <c r="A89" s="12"/>
      <c r="B89" s="7"/>
    </row>
    <row r="90" spans="1:2" x14ac:dyDescent="0.25">
      <c r="A90" s="12"/>
      <c r="B90" s="7"/>
    </row>
    <row r="91" spans="1:2" x14ac:dyDescent="0.25">
      <c r="A91" s="12"/>
      <c r="B91" s="7"/>
    </row>
    <row r="92" spans="1:2" x14ac:dyDescent="0.25">
      <c r="A92" s="12"/>
      <c r="B92" s="7"/>
    </row>
    <row r="93" spans="1:2" x14ac:dyDescent="0.25">
      <c r="A93" s="12"/>
      <c r="B93" s="7"/>
    </row>
    <row r="94" spans="1:2" x14ac:dyDescent="0.25">
      <c r="A94" s="12"/>
      <c r="B94" s="7"/>
    </row>
    <row r="95" spans="1:2" x14ac:dyDescent="0.25">
      <c r="A95" s="12"/>
      <c r="B95" s="7"/>
    </row>
    <row r="96" spans="1:2" x14ac:dyDescent="0.25">
      <c r="A96" s="12"/>
      <c r="B96" s="7"/>
    </row>
    <row r="97" spans="1:2" x14ac:dyDescent="0.25">
      <c r="A97" s="12"/>
      <c r="B97" s="7"/>
    </row>
    <row r="98" spans="1:2" x14ac:dyDescent="0.25">
      <c r="A98" s="12"/>
      <c r="B98" s="7"/>
    </row>
    <row r="99" spans="1:2" x14ac:dyDescent="0.25">
      <c r="A99" s="12"/>
      <c r="B99" s="7"/>
    </row>
    <row r="100" spans="1:2" x14ac:dyDescent="0.25">
      <c r="A100" s="12"/>
      <c r="B100" s="7"/>
    </row>
    <row r="101" spans="1:2" x14ac:dyDescent="0.25">
      <c r="A101" s="12"/>
      <c r="B101" s="7"/>
    </row>
    <row r="102" spans="1:2" x14ac:dyDescent="0.25">
      <c r="A102" s="12"/>
      <c r="B102" s="7"/>
    </row>
    <row r="103" spans="1:2" x14ac:dyDescent="0.25">
      <c r="A103" s="12"/>
      <c r="B103" s="7"/>
    </row>
    <row r="104" spans="1:2" x14ac:dyDescent="0.25">
      <c r="A104" s="12"/>
      <c r="B104" s="7"/>
    </row>
    <row r="105" spans="1:2" x14ac:dyDescent="0.25">
      <c r="A105" s="12"/>
      <c r="B105" s="7"/>
    </row>
    <row r="106" spans="1:2" x14ac:dyDescent="0.25">
      <c r="A106" s="12"/>
      <c r="B106" s="7"/>
    </row>
    <row r="107" spans="1:2" x14ac:dyDescent="0.25">
      <c r="A107" s="12"/>
      <c r="B107" s="7"/>
    </row>
    <row r="108" spans="1:2" x14ac:dyDescent="0.25">
      <c r="A108" s="12"/>
      <c r="B108" s="7"/>
    </row>
    <row r="109" spans="1:2" x14ac:dyDescent="0.25">
      <c r="A109" s="12"/>
      <c r="B109" s="7"/>
    </row>
    <row r="110" spans="1:2" x14ac:dyDescent="0.25">
      <c r="A110" s="12"/>
      <c r="B110" s="7"/>
    </row>
    <row r="111" spans="1:2" x14ac:dyDescent="0.25">
      <c r="A111" s="12"/>
      <c r="B111" s="7"/>
    </row>
    <row r="112" spans="1:2" x14ac:dyDescent="0.25">
      <c r="A112" s="12"/>
      <c r="B112" s="7"/>
    </row>
    <row r="113" spans="1:2" x14ac:dyDescent="0.25">
      <c r="A113" s="12"/>
      <c r="B113" s="7"/>
    </row>
    <row r="114" spans="1:2" x14ac:dyDescent="0.25">
      <c r="A114" s="12"/>
      <c r="B114" s="7"/>
    </row>
    <row r="115" spans="1:2" x14ac:dyDescent="0.25">
      <c r="A115" s="12"/>
      <c r="B115" s="7"/>
    </row>
    <row r="116" spans="1:2" x14ac:dyDescent="0.25">
      <c r="A116" s="12"/>
      <c r="B116" s="7"/>
    </row>
    <row r="117" spans="1:2" x14ac:dyDescent="0.25">
      <c r="A117" s="12"/>
      <c r="B117" s="7"/>
    </row>
    <row r="118" spans="1:2" x14ac:dyDescent="0.25">
      <c r="A118" s="12"/>
      <c r="B118" s="7"/>
    </row>
    <row r="119" spans="1:2" x14ac:dyDescent="0.25">
      <c r="A119" s="12"/>
      <c r="B119" s="7"/>
    </row>
    <row r="120" spans="1:2" x14ac:dyDescent="0.25">
      <c r="A120" s="12"/>
      <c r="B120" s="7"/>
    </row>
    <row r="121" spans="1:2" x14ac:dyDescent="0.25">
      <c r="A121" s="12"/>
      <c r="B121" s="7"/>
    </row>
    <row r="122" spans="1:2" x14ac:dyDescent="0.25">
      <c r="A122" s="12"/>
      <c r="B122" s="7"/>
    </row>
    <row r="123" spans="1:2" x14ac:dyDescent="0.25">
      <c r="A123" s="12"/>
      <c r="B123" s="7"/>
    </row>
    <row r="124" spans="1:2" x14ac:dyDescent="0.25">
      <c r="A124" s="12"/>
      <c r="B124" s="7"/>
    </row>
    <row r="125" spans="1:2" x14ac:dyDescent="0.25">
      <c r="A125" s="12"/>
      <c r="B125" s="7"/>
    </row>
    <row r="126" spans="1:2" x14ac:dyDescent="0.25">
      <c r="A126" s="12"/>
      <c r="B126" s="7"/>
    </row>
    <row r="127" spans="1:2" x14ac:dyDescent="0.25">
      <c r="A127" s="12"/>
      <c r="B127" s="7"/>
    </row>
    <row r="128" spans="1:2" x14ac:dyDescent="0.25">
      <c r="A128" s="12"/>
      <c r="B128" s="7"/>
    </row>
    <row r="129" spans="1:2" x14ac:dyDescent="0.25">
      <c r="A129" s="12"/>
      <c r="B129" s="7"/>
    </row>
    <row r="130" spans="1:2" x14ac:dyDescent="0.25">
      <c r="A130" s="12"/>
      <c r="B130" s="7"/>
    </row>
    <row r="131" spans="1:2" x14ac:dyDescent="0.25">
      <c r="A131" s="12"/>
      <c r="B131" s="7"/>
    </row>
    <row r="132" spans="1:2" x14ac:dyDescent="0.25">
      <c r="A132" s="12"/>
      <c r="B132" s="7"/>
    </row>
    <row r="133" spans="1:2" x14ac:dyDescent="0.25">
      <c r="A133" s="12"/>
      <c r="B133" s="7"/>
    </row>
    <row r="134" spans="1:2" x14ac:dyDescent="0.25">
      <c r="A134" s="12"/>
      <c r="B134" s="7"/>
    </row>
    <row r="135" spans="1:2" x14ac:dyDescent="0.25">
      <c r="A135" s="12"/>
      <c r="B135" s="7"/>
    </row>
    <row r="136" spans="1:2" x14ac:dyDescent="0.25">
      <c r="A136" s="12"/>
      <c r="B136" s="7"/>
    </row>
    <row r="137" spans="1:2" x14ac:dyDescent="0.25">
      <c r="A137" s="12"/>
      <c r="B137" s="7"/>
    </row>
    <row r="138" spans="1:2" x14ac:dyDescent="0.25">
      <c r="A138" s="12"/>
      <c r="B138" s="7"/>
    </row>
    <row r="139" spans="1:2" x14ac:dyDescent="0.25">
      <c r="A139" s="12"/>
      <c r="B139" s="7"/>
    </row>
    <row r="140" spans="1:2" x14ac:dyDescent="0.25">
      <c r="A140" s="12"/>
      <c r="B140" s="7"/>
    </row>
    <row r="141" spans="1:2" x14ac:dyDescent="0.25">
      <c r="A141" s="12"/>
      <c r="B141" s="7"/>
    </row>
    <row r="142" spans="1:2" x14ac:dyDescent="0.25">
      <c r="A142" s="12"/>
      <c r="B142" s="7"/>
    </row>
    <row r="143" spans="1:2" x14ac:dyDescent="0.25">
      <c r="A143" s="12"/>
      <c r="B143" s="7"/>
    </row>
    <row r="144" spans="1:2" x14ac:dyDescent="0.25">
      <c r="A144" s="12"/>
      <c r="B144" s="7"/>
    </row>
    <row r="145" spans="1:2" x14ac:dyDescent="0.25">
      <c r="A145" s="12"/>
      <c r="B145" s="7"/>
    </row>
    <row r="146" spans="1:2" x14ac:dyDescent="0.25">
      <c r="A146" s="12"/>
      <c r="B146" s="7"/>
    </row>
    <row r="147" spans="1:2" x14ac:dyDescent="0.25">
      <c r="A147" s="12"/>
      <c r="B147" s="7"/>
    </row>
    <row r="148" spans="1:2" x14ac:dyDescent="0.25">
      <c r="A148" s="12"/>
      <c r="B148" s="7"/>
    </row>
    <row r="149" spans="1:2" x14ac:dyDescent="0.25">
      <c r="A149" s="12"/>
      <c r="B149" s="7"/>
    </row>
    <row r="150" spans="1:2" x14ac:dyDescent="0.25">
      <c r="A150" s="12"/>
      <c r="B150" s="7"/>
    </row>
    <row r="151" spans="1:2" x14ac:dyDescent="0.25">
      <c r="A151" s="12"/>
      <c r="B151" s="7"/>
    </row>
    <row r="152" spans="1:2" x14ac:dyDescent="0.25">
      <c r="A152" s="12"/>
      <c r="B152" s="7"/>
    </row>
    <row r="153" spans="1:2" x14ac:dyDescent="0.25">
      <c r="A153" s="12"/>
      <c r="B153" s="7"/>
    </row>
    <row r="154" spans="1:2" x14ac:dyDescent="0.25">
      <c r="A154" s="12"/>
      <c r="B154" s="7"/>
    </row>
    <row r="155" spans="1:2" x14ac:dyDescent="0.25">
      <c r="A155" s="12"/>
      <c r="B155" s="7"/>
    </row>
    <row r="156" spans="1:2" x14ac:dyDescent="0.25">
      <c r="A156" s="12"/>
      <c r="B156" s="7"/>
    </row>
    <row r="157" spans="1:2" x14ac:dyDescent="0.25">
      <c r="A157" s="12"/>
      <c r="B157" s="7"/>
    </row>
    <row r="158" spans="1:2" x14ac:dyDescent="0.25">
      <c r="A158" s="12"/>
      <c r="B158" s="7"/>
    </row>
    <row r="159" spans="1:2" x14ac:dyDescent="0.25">
      <c r="A159" s="12"/>
      <c r="B159" s="7"/>
    </row>
    <row r="160" spans="1:2" x14ac:dyDescent="0.25">
      <c r="A160" s="12"/>
      <c r="B160" s="7"/>
    </row>
    <row r="161" spans="1:2" x14ac:dyDescent="0.25">
      <c r="A161" s="12"/>
      <c r="B161" s="7"/>
    </row>
    <row r="162" spans="1:2" x14ac:dyDescent="0.25">
      <c r="A162" s="12"/>
      <c r="B162" s="7"/>
    </row>
    <row r="163" spans="1:2" x14ac:dyDescent="0.25">
      <c r="A163" s="12"/>
      <c r="B163" s="7"/>
    </row>
    <row r="164" spans="1:2" x14ac:dyDescent="0.25">
      <c r="A164" s="12"/>
      <c r="B164" s="7"/>
    </row>
    <row r="165" spans="1:2" x14ac:dyDescent="0.25">
      <c r="A165" s="12"/>
      <c r="B165" s="7"/>
    </row>
    <row r="166" spans="1:2" x14ac:dyDescent="0.25">
      <c r="A166" s="12"/>
      <c r="B166" s="7"/>
    </row>
    <row r="167" spans="1:2" x14ac:dyDescent="0.25">
      <c r="A167" s="12"/>
      <c r="B167" s="7"/>
    </row>
    <row r="168" spans="1:2" x14ac:dyDescent="0.25">
      <c r="A168" s="12"/>
      <c r="B168" s="7"/>
    </row>
    <row r="169" spans="1:2" x14ac:dyDescent="0.25">
      <c r="A169" s="12"/>
      <c r="B169" s="7"/>
    </row>
    <row r="170" spans="1:2" x14ac:dyDescent="0.25">
      <c r="A170" s="12"/>
      <c r="B170" s="7"/>
    </row>
    <row r="171" spans="1:2" x14ac:dyDescent="0.25">
      <c r="A171" s="12"/>
      <c r="B171" s="7"/>
    </row>
    <row r="172" spans="1:2" x14ac:dyDescent="0.25">
      <c r="A172" s="12"/>
      <c r="B172" s="7"/>
    </row>
    <row r="173" spans="1:2" x14ac:dyDescent="0.25">
      <c r="A173" s="12"/>
      <c r="B173" s="7"/>
    </row>
    <row r="174" spans="1:2" x14ac:dyDescent="0.25">
      <c r="A174" s="12"/>
      <c r="B174" s="7"/>
    </row>
    <row r="175" spans="1:2" x14ac:dyDescent="0.25">
      <c r="A175" s="12"/>
      <c r="B175" s="7"/>
    </row>
    <row r="176" spans="1:2" x14ac:dyDescent="0.25">
      <c r="A176" s="12"/>
      <c r="B176" s="7"/>
    </row>
    <row r="177" spans="1:2" x14ac:dyDescent="0.25">
      <c r="A177" s="12"/>
      <c r="B177" s="7"/>
    </row>
    <row r="178" spans="1:2" x14ac:dyDescent="0.25">
      <c r="A178" s="12"/>
      <c r="B178" s="7"/>
    </row>
    <row r="179" spans="1:2" x14ac:dyDescent="0.25">
      <c r="A179" s="12"/>
      <c r="B179" s="7"/>
    </row>
    <row r="180" spans="1:2" x14ac:dyDescent="0.25">
      <c r="A180" s="12"/>
      <c r="B180" s="7"/>
    </row>
    <row r="181" spans="1:2" x14ac:dyDescent="0.25">
      <c r="A181" s="12"/>
      <c r="B181" s="7"/>
    </row>
    <row r="182" spans="1:2" x14ac:dyDescent="0.25">
      <c r="A182" s="12"/>
      <c r="B182" s="7"/>
    </row>
    <row r="183" spans="1:2" x14ac:dyDescent="0.25">
      <c r="A183" s="12"/>
      <c r="B183" s="7"/>
    </row>
    <row r="184" spans="1:2" x14ac:dyDescent="0.25">
      <c r="A184" s="12"/>
      <c r="B184" s="7"/>
    </row>
    <row r="185" spans="1:2" x14ac:dyDescent="0.25">
      <c r="A185" s="12"/>
      <c r="B185" s="7"/>
    </row>
    <row r="186" spans="1:2" x14ac:dyDescent="0.25">
      <c r="A186" s="12"/>
      <c r="B186" s="7"/>
    </row>
    <row r="187" spans="1:2" x14ac:dyDescent="0.25">
      <c r="A187" s="12"/>
      <c r="B187" s="7"/>
    </row>
    <row r="188" spans="1:2" x14ac:dyDescent="0.25">
      <c r="A188" s="12"/>
      <c r="B188" s="7"/>
    </row>
    <row r="189" spans="1:2" x14ac:dyDescent="0.25">
      <c r="A189" s="12"/>
      <c r="B189" s="7"/>
    </row>
    <row r="190" spans="1:2" x14ac:dyDescent="0.25">
      <c r="A190" s="12"/>
      <c r="B190" s="7"/>
    </row>
    <row r="191" spans="1:2" x14ac:dyDescent="0.25">
      <c r="A191" s="12"/>
      <c r="B191" s="7"/>
    </row>
    <row r="192" spans="1:2" x14ac:dyDescent="0.25">
      <c r="A192" s="12"/>
      <c r="B192" s="7"/>
    </row>
    <row r="193" spans="1:2" x14ac:dyDescent="0.25">
      <c r="A193" s="12"/>
      <c r="B193" s="7"/>
    </row>
    <row r="194" spans="1:2" x14ac:dyDescent="0.25">
      <c r="A194" s="12"/>
      <c r="B194" s="7"/>
    </row>
    <row r="195" spans="1:2" x14ac:dyDescent="0.25">
      <c r="A195" s="12"/>
      <c r="B195" s="7"/>
    </row>
    <row r="196" spans="1:2" x14ac:dyDescent="0.25">
      <c r="A196" s="12"/>
      <c r="B196" s="7"/>
    </row>
    <row r="197" spans="1:2" x14ac:dyDescent="0.25">
      <c r="A197" s="12"/>
      <c r="B197" s="7"/>
    </row>
    <row r="198" spans="1:2" x14ac:dyDescent="0.25">
      <c r="A198" s="12"/>
      <c r="B198" s="7"/>
    </row>
    <row r="199" spans="1:2" x14ac:dyDescent="0.25">
      <c r="A199" s="12"/>
      <c r="B199" s="7"/>
    </row>
    <row r="200" spans="1:2" x14ac:dyDescent="0.25">
      <c r="A200" s="12"/>
      <c r="B200" s="7"/>
    </row>
    <row r="201" spans="1:2" x14ac:dyDescent="0.25">
      <c r="A201" s="12"/>
      <c r="B201" s="7"/>
    </row>
    <row r="202" spans="1:2" x14ac:dyDescent="0.25">
      <c r="A202" s="12"/>
      <c r="B202" s="7"/>
    </row>
    <row r="203" spans="1:2" x14ac:dyDescent="0.25">
      <c r="A203" s="12"/>
      <c r="B203" s="7"/>
    </row>
    <row r="204" spans="1:2" x14ac:dyDescent="0.25">
      <c r="A204" s="12"/>
      <c r="B204" s="7"/>
    </row>
    <row r="205" spans="1:2" x14ac:dyDescent="0.25">
      <c r="A205" s="12"/>
      <c r="B205" s="7"/>
    </row>
    <row r="206" spans="1:2" x14ac:dyDescent="0.25">
      <c r="A206" s="12"/>
      <c r="B206" s="7"/>
    </row>
    <row r="207" spans="1:2" x14ac:dyDescent="0.25">
      <c r="A207" s="12"/>
      <c r="B207" s="7"/>
    </row>
    <row r="208" spans="1:2" x14ac:dyDescent="0.25">
      <c r="A208" s="12"/>
      <c r="B208" s="7"/>
    </row>
    <row r="209" spans="1:2" x14ac:dyDescent="0.25">
      <c r="A209" s="12"/>
      <c r="B209" s="7"/>
    </row>
    <row r="210" spans="1:2" x14ac:dyDescent="0.25">
      <c r="A210" s="12"/>
      <c r="B210" s="7"/>
    </row>
    <row r="211" spans="1:2" x14ac:dyDescent="0.25">
      <c r="A211" s="12"/>
      <c r="B211" s="7"/>
    </row>
    <row r="212" spans="1:2" x14ac:dyDescent="0.25">
      <c r="A212" s="12"/>
      <c r="B212" s="7"/>
    </row>
    <row r="213" spans="1:2" x14ac:dyDescent="0.25">
      <c r="A213" s="12"/>
      <c r="B213" s="7"/>
    </row>
    <row r="214" spans="1:2" x14ac:dyDescent="0.25">
      <c r="A214" s="12"/>
      <c r="B214" s="7"/>
    </row>
    <row r="215" spans="1:2" x14ac:dyDescent="0.25">
      <c r="A215" s="12"/>
      <c r="B215" s="7"/>
    </row>
    <row r="216" spans="1:2" x14ac:dyDescent="0.25">
      <c r="A216" s="12"/>
      <c r="B216" s="7"/>
    </row>
    <row r="217" spans="1:2" x14ac:dyDescent="0.25">
      <c r="A217" s="12"/>
      <c r="B217" s="7"/>
    </row>
    <row r="218" spans="1:2" x14ac:dyDescent="0.25">
      <c r="A218" s="12"/>
      <c r="B218" s="7"/>
    </row>
    <row r="219" spans="1:2" x14ac:dyDescent="0.25">
      <c r="A219" s="12"/>
      <c r="B219" s="7"/>
    </row>
    <row r="220" spans="1:2" x14ac:dyDescent="0.25">
      <c r="A220" s="12"/>
      <c r="B220" s="7"/>
    </row>
    <row r="221" spans="1:2" x14ac:dyDescent="0.25">
      <c r="A221" s="12"/>
      <c r="B221" s="7"/>
    </row>
    <row r="222" spans="1:2" x14ac:dyDescent="0.25">
      <c r="A222" s="12"/>
      <c r="B222" s="7"/>
    </row>
    <row r="223" spans="1:2" x14ac:dyDescent="0.25">
      <c r="A223" s="12"/>
      <c r="B223" s="7"/>
    </row>
    <row r="224" spans="1:2" x14ac:dyDescent="0.25">
      <c r="A224" s="12"/>
      <c r="B224" s="7"/>
    </row>
    <row r="225" spans="1:2" x14ac:dyDescent="0.25">
      <c r="A225" s="12"/>
      <c r="B225" s="7"/>
    </row>
    <row r="226" spans="1:2" x14ac:dyDescent="0.25">
      <c r="A226" s="12"/>
      <c r="B226" s="7"/>
    </row>
    <row r="227" spans="1:2" x14ac:dyDescent="0.25">
      <c r="A227" s="12"/>
      <c r="B227" s="7"/>
    </row>
    <row r="228" spans="1:2" x14ac:dyDescent="0.25">
      <c r="A228" s="12"/>
      <c r="B228" s="7"/>
    </row>
    <row r="229" spans="1:2" x14ac:dyDescent="0.25">
      <c r="A229" s="12"/>
      <c r="B229" s="7"/>
    </row>
    <row r="230" spans="1:2" x14ac:dyDescent="0.25">
      <c r="A230" s="12"/>
      <c r="B230" s="7"/>
    </row>
    <row r="231" spans="1:2" x14ac:dyDescent="0.25">
      <c r="A231" s="12"/>
      <c r="B231" s="7"/>
    </row>
    <row r="232" spans="1:2" x14ac:dyDescent="0.25">
      <c r="A232" s="12"/>
      <c r="B232" s="7"/>
    </row>
    <row r="233" spans="1:2" x14ac:dyDescent="0.25">
      <c r="A233" s="12"/>
      <c r="B233" s="7"/>
    </row>
    <row r="234" spans="1:2" x14ac:dyDescent="0.25">
      <c r="A234" s="12"/>
      <c r="B234" s="7"/>
    </row>
    <row r="235" spans="1:2" x14ac:dyDescent="0.25">
      <c r="A235" s="12"/>
      <c r="B235" s="7"/>
    </row>
    <row r="236" spans="1:2" x14ac:dyDescent="0.25">
      <c r="A236" s="12"/>
      <c r="B236" s="7"/>
    </row>
    <row r="237" spans="1:2" x14ac:dyDescent="0.25">
      <c r="A237" s="12"/>
      <c r="B237" s="7"/>
    </row>
    <row r="238" spans="1:2" x14ac:dyDescent="0.25">
      <c r="A238" s="12"/>
      <c r="B238" s="7"/>
    </row>
    <row r="239" spans="1:2" x14ac:dyDescent="0.25">
      <c r="A239" s="12"/>
      <c r="B239" s="7"/>
    </row>
    <row r="240" spans="1:2" x14ac:dyDescent="0.25">
      <c r="A240" s="12"/>
      <c r="B240" s="7"/>
    </row>
    <row r="241" spans="1:2" x14ac:dyDescent="0.25">
      <c r="A241" s="12"/>
      <c r="B241" s="7"/>
    </row>
    <row r="242" spans="1:2" x14ac:dyDescent="0.25">
      <c r="A242" s="12"/>
      <c r="B242" s="7"/>
    </row>
    <row r="243" spans="1:2" x14ac:dyDescent="0.25">
      <c r="A243" s="12"/>
      <c r="B243" s="7"/>
    </row>
    <row r="244" spans="1:2" x14ac:dyDescent="0.25">
      <c r="A244" s="12"/>
      <c r="B244" s="7"/>
    </row>
    <row r="245" spans="1:2" x14ac:dyDescent="0.25">
      <c r="A245" s="12"/>
      <c r="B245" s="7"/>
    </row>
    <row r="246" spans="1:2" x14ac:dyDescent="0.25">
      <c r="A246" s="12"/>
      <c r="B246" s="7"/>
    </row>
    <row r="247" spans="1:2" x14ac:dyDescent="0.25">
      <c r="A247" s="12"/>
      <c r="B247" s="7"/>
    </row>
    <row r="248" spans="1:2" x14ac:dyDescent="0.25">
      <c r="A248" s="12"/>
      <c r="B248" s="7"/>
    </row>
    <row r="249" spans="1:2" x14ac:dyDescent="0.25">
      <c r="A249" s="12"/>
      <c r="B249" s="7"/>
    </row>
    <row r="250" spans="1:2" x14ac:dyDescent="0.25">
      <c r="A250" s="12"/>
      <c r="B250" s="7"/>
    </row>
    <row r="251" spans="1:2" x14ac:dyDescent="0.25">
      <c r="A251" s="12"/>
      <c r="B251" s="7"/>
    </row>
    <row r="252" spans="1:2" x14ac:dyDescent="0.25">
      <c r="A252" s="12"/>
      <c r="B252" s="7"/>
    </row>
    <row r="253" spans="1:2" x14ac:dyDescent="0.25">
      <c r="A253" s="12"/>
      <c r="B253" s="7"/>
    </row>
    <row r="254" spans="1:2" x14ac:dyDescent="0.25">
      <c r="A254" s="12"/>
      <c r="B254" s="7"/>
    </row>
    <row r="255" spans="1:2" x14ac:dyDescent="0.25">
      <c r="A255" s="12"/>
      <c r="B255" s="7"/>
    </row>
    <row r="256" spans="1:2" x14ac:dyDescent="0.25">
      <c r="A256" s="12"/>
      <c r="B256" s="7"/>
    </row>
    <row r="257" spans="1:2" x14ac:dyDescent="0.25">
      <c r="A257" s="12"/>
      <c r="B257" s="7"/>
    </row>
    <row r="258" spans="1:2" x14ac:dyDescent="0.25">
      <c r="A258" s="12"/>
      <c r="B258" s="7"/>
    </row>
    <row r="259" spans="1:2" x14ac:dyDescent="0.25">
      <c r="A259" s="12"/>
      <c r="B259" s="7"/>
    </row>
    <row r="260" spans="1:2" x14ac:dyDescent="0.25">
      <c r="A260" s="12"/>
      <c r="B260" s="7"/>
    </row>
    <row r="261" spans="1:2" x14ac:dyDescent="0.25">
      <c r="B261" s="7"/>
    </row>
    <row r="262" spans="1:2" x14ac:dyDescent="0.25">
      <c r="B262" s="7"/>
    </row>
    <row r="263" spans="1:2" x14ac:dyDescent="0.25">
      <c r="B263" s="7"/>
    </row>
    <row r="264" spans="1:2" x14ac:dyDescent="0.25">
      <c r="B264" s="7"/>
    </row>
    <row r="265" spans="1:2" x14ac:dyDescent="0.25">
      <c r="B265" s="7"/>
    </row>
    <row r="266" spans="1:2" x14ac:dyDescent="0.25">
      <c r="B266" s="7"/>
    </row>
    <row r="267" spans="1:2" x14ac:dyDescent="0.25">
      <c r="B267" s="7"/>
    </row>
    <row r="268" spans="1:2" x14ac:dyDescent="0.25">
      <c r="B268" s="7"/>
    </row>
    <row r="269" spans="1:2" x14ac:dyDescent="0.25">
      <c r="B269" s="7"/>
    </row>
    <row r="270" spans="1:2" x14ac:dyDescent="0.25">
      <c r="B270" s="7"/>
    </row>
    <row r="271" spans="1:2" x14ac:dyDescent="0.25">
      <c r="B271" s="7"/>
    </row>
    <row r="272" spans="1:2" x14ac:dyDescent="0.25">
      <c r="B272" s="7"/>
    </row>
    <row r="273" spans="2:2" x14ac:dyDescent="0.25">
      <c r="B273" s="7"/>
    </row>
    <row r="274" spans="2:2" x14ac:dyDescent="0.25">
      <c r="B274" s="7"/>
    </row>
    <row r="275" spans="2:2" x14ac:dyDescent="0.25">
      <c r="B275" s="7"/>
    </row>
    <row r="276" spans="2:2" x14ac:dyDescent="0.25">
      <c r="B276" s="7"/>
    </row>
    <row r="277" spans="2:2" x14ac:dyDescent="0.25">
      <c r="B277" s="7"/>
    </row>
    <row r="278" spans="2:2" x14ac:dyDescent="0.25">
      <c r="B278" s="7"/>
    </row>
    <row r="279" spans="2:2" x14ac:dyDescent="0.25">
      <c r="B279" s="7"/>
    </row>
    <row r="280" spans="2:2" x14ac:dyDescent="0.25">
      <c r="B280" s="7"/>
    </row>
    <row r="281" spans="2:2" x14ac:dyDescent="0.25">
      <c r="B281" s="7"/>
    </row>
    <row r="282" spans="2:2" x14ac:dyDescent="0.25">
      <c r="B282" s="7"/>
    </row>
    <row r="283" spans="2:2" x14ac:dyDescent="0.25">
      <c r="B283" s="7"/>
    </row>
    <row r="284" spans="2:2" x14ac:dyDescent="0.25">
      <c r="B284" s="7"/>
    </row>
    <row r="285" spans="2:2" x14ac:dyDescent="0.25">
      <c r="B285" s="7"/>
    </row>
    <row r="286" spans="2:2" x14ac:dyDescent="0.25">
      <c r="B286" s="7"/>
    </row>
    <row r="287" spans="2:2" x14ac:dyDescent="0.25">
      <c r="B287" s="7"/>
    </row>
    <row r="288" spans="2:2" x14ac:dyDescent="0.25">
      <c r="B288" s="7"/>
    </row>
    <row r="289" spans="2:2" x14ac:dyDescent="0.25">
      <c r="B289" s="7"/>
    </row>
    <row r="290" spans="2:2" x14ac:dyDescent="0.25">
      <c r="B290" s="7"/>
    </row>
    <row r="291" spans="2:2" x14ac:dyDescent="0.25">
      <c r="B291" s="7"/>
    </row>
    <row r="292" spans="2:2" x14ac:dyDescent="0.25">
      <c r="B292" s="7"/>
    </row>
    <row r="293" spans="2:2" x14ac:dyDescent="0.25">
      <c r="B293" s="7"/>
    </row>
    <row r="294" spans="2:2" x14ac:dyDescent="0.25">
      <c r="B294" s="7"/>
    </row>
    <row r="295" spans="2:2" x14ac:dyDescent="0.25">
      <c r="B295" s="7"/>
    </row>
    <row r="296" spans="2:2" x14ac:dyDescent="0.25">
      <c r="B296" s="7"/>
    </row>
    <row r="297" spans="2:2" x14ac:dyDescent="0.25">
      <c r="B297" s="7"/>
    </row>
    <row r="298" spans="2:2" x14ac:dyDescent="0.25">
      <c r="B298" s="7"/>
    </row>
    <row r="299" spans="2:2" x14ac:dyDescent="0.25">
      <c r="B299" s="7"/>
    </row>
    <row r="300" spans="2:2" x14ac:dyDescent="0.25">
      <c r="B300" s="7"/>
    </row>
    <row r="301" spans="2:2" x14ac:dyDescent="0.25">
      <c r="B301" s="7"/>
    </row>
    <row r="302" spans="2:2" x14ac:dyDescent="0.25">
      <c r="B302" s="7"/>
    </row>
    <row r="303" spans="2:2" x14ac:dyDescent="0.25">
      <c r="B303" s="7"/>
    </row>
    <row r="304" spans="2:2" x14ac:dyDescent="0.25">
      <c r="B304" s="7"/>
    </row>
    <row r="305" spans="2:2" x14ac:dyDescent="0.25">
      <c r="B305" s="7"/>
    </row>
    <row r="306" spans="2:2" x14ac:dyDescent="0.25">
      <c r="B306" s="7"/>
    </row>
    <row r="307" spans="2:2" x14ac:dyDescent="0.25">
      <c r="B307" s="7"/>
    </row>
    <row r="308" spans="2:2" x14ac:dyDescent="0.25">
      <c r="B308" s="7"/>
    </row>
    <row r="309" spans="2:2" x14ac:dyDescent="0.25">
      <c r="B309" s="7"/>
    </row>
    <row r="310" spans="2:2" x14ac:dyDescent="0.25">
      <c r="B310" s="7"/>
    </row>
    <row r="311" spans="2:2" x14ac:dyDescent="0.25">
      <c r="B311" s="7"/>
    </row>
    <row r="312" spans="2:2" x14ac:dyDescent="0.25">
      <c r="B312" s="7"/>
    </row>
    <row r="313" spans="2:2" x14ac:dyDescent="0.25">
      <c r="B313" s="7"/>
    </row>
    <row r="314" spans="2:2" x14ac:dyDescent="0.25">
      <c r="B314" s="7"/>
    </row>
    <row r="315" spans="2:2" x14ac:dyDescent="0.25">
      <c r="B315" s="7"/>
    </row>
    <row r="316" spans="2:2" x14ac:dyDescent="0.25">
      <c r="B316" s="7"/>
    </row>
    <row r="317" spans="2:2" x14ac:dyDescent="0.25">
      <c r="B317" s="7"/>
    </row>
    <row r="318" spans="2:2" x14ac:dyDescent="0.25">
      <c r="B318" s="7"/>
    </row>
    <row r="319" spans="2:2" x14ac:dyDescent="0.25">
      <c r="B319" s="7"/>
    </row>
    <row r="320" spans="2:2" x14ac:dyDescent="0.25">
      <c r="B320" s="7"/>
    </row>
    <row r="321" spans="2:2" x14ac:dyDescent="0.25">
      <c r="B321" s="7"/>
    </row>
    <row r="322" spans="2:2" x14ac:dyDescent="0.25">
      <c r="B322" s="7"/>
    </row>
    <row r="323" spans="2:2" x14ac:dyDescent="0.25">
      <c r="B323" s="7"/>
    </row>
    <row r="324" spans="2:2" x14ac:dyDescent="0.25">
      <c r="B324" s="7"/>
    </row>
    <row r="325" spans="2:2" x14ac:dyDescent="0.25">
      <c r="B325" s="7"/>
    </row>
    <row r="326" spans="2:2" x14ac:dyDescent="0.25">
      <c r="B326" s="7"/>
    </row>
    <row r="327" spans="2:2" x14ac:dyDescent="0.25">
      <c r="B327" s="7"/>
    </row>
    <row r="328" spans="2:2" x14ac:dyDescent="0.25">
      <c r="B328" s="7"/>
    </row>
    <row r="329" spans="2:2" x14ac:dyDescent="0.25">
      <c r="B329" s="7"/>
    </row>
    <row r="330" spans="2:2" x14ac:dyDescent="0.25">
      <c r="B330" s="7"/>
    </row>
    <row r="331" spans="2:2" x14ac:dyDescent="0.25">
      <c r="B331" s="7"/>
    </row>
    <row r="332" spans="2:2" x14ac:dyDescent="0.25">
      <c r="B332" s="7"/>
    </row>
    <row r="333" spans="2:2" x14ac:dyDescent="0.25">
      <c r="B333" s="7"/>
    </row>
    <row r="334" spans="2:2" x14ac:dyDescent="0.25">
      <c r="B334" s="7"/>
    </row>
    <row r="335" spans="2:2" x14ac:dyDescent="0.25">
      <c r="B335" s="7"/>
    </row>
    <row r="336" spans="2:2" x14ac:dyDescent="0.25">
      <c r="B336" s="7"/>
    </row>
    <row r="337" spans="2:2" x14ac:dyDescent="0.25">
      <c r="B337" s="7"/>
    </row>
    <row r="338" spans="2:2" x14ac:dyDescent="0.25">
      <c r="B338" s="7"/>
    </row>
    <row r="339" spans="2:2" x14ac:dyDescent="0.25">
      <c r="B339" s="7"/>
    </row>
    <row r="340" spans="2:2" x14ac:dyDescent="0.25">
      <c r="B340" s="7"/>
    </row>
    <row r="341" spans="2:2" x14ac:dyDescent="0.25">
      <c r="B341" s="7"/>
    </row>
    <row r="342" spans="2:2" x14ac:dyDescent="0.25">
      <c r="B342" s="7"/>
    </row>
    <row r="343" spans="2:2" x14ac:dyDescent="0.25">
      <c r="B343" s="7"/>
    </row>
    <row r="344" spans="2:2" x14ac:dyDescent="0.25">
      <c r="B344" s="7"/>
    </row>
    <row r="345" spans="2:2" x14ac:dyDescent="0.25">
      <c r="B345" s="7"/>
    </row>
    <row r="346" spans="2:2" x14ac:dyDescent="0.25">
      <c r="B346" s="7"/>
    </row>
    <row r="347" spans="2:2" x14ac:dyDescent="0.25">
      <c r="B347" s="7"/>
    </row>
    <row r="348" spans="2:2" x14ac:dyDescent="0.25">
      <c r="B348" s="7"/>
    </row>
    <row r="349" spans="2:2" x14ac:dyDescent="0.25">
      <c r="B349" s="7"/>
    </row>
    <row r="350" spans="2:2" x14ac:dyDescent="0.25">
      <c r="B350" s="7"/>
    </row>
    <row r="351" spans="2:2" x14ac:dyDescent="0.25">
      <c r="B351" s="7"/>
    </row>
    <row r="352" spans="2:2" x14ac:dyDescent="0.25">
      <c r="B352" s="7"/>
    </row>
    <row r="353" spans="2:2" x14ac:dyDescent="0.25">
      <c r="B353" s="7"/>
    </row>
    <row r="354" spans="2:2" x14ac:dyDescent="0.25">
      <c r="B354" s="7"/>
    </row>
    <row r="355" spans="2:2" x14ac:dyDescent="0.25">
      <c r="B355" s="7"/>
    </row>
    <row r="356" spans="2:2" x14ac:dyDescent="0.25">
      <c r="B356" s="7"/>
    </row>
    <row r="357" spans="2:2" x14ac:dyDescent="0.25">
      <c r="B357" s="7"/>
    </row>
    <row r="358" spans="2:2" x14ac:dyDescent="0.25">
      <c r="B358" s="7"/>
    </row>
    <row r="359" spans="2:2" x14ac:dyDescent="0.25">
      <c r="B359" s="7"/>
    </row>
    <row r="360" spans="2:2" x14ac:dyDescent="0.25">
      <c r="B360" s="7"/>
    </row>
    <row r="361" spans="2:2" x14ac:dyDescent="0.25">
      <c r="B361" s="7"/>
    </row>
    <row r="362" spans="2:2" x14ac:dyDescent="0.25">
      <c r="B362" s="7"/>
    </row>
    <row r="363" spans="2:2" x14ac:dyDescent="0.25">
      <c r="B363" s="7"/>
    </row>
    <row r="364" spans="2:2" x14ac:dyDescent="0.25">
      <c r="B364" s="7"/>
    </row>
    <row r="365" spans="2:2" x14ac:dyDescent="0.25">
      <c r="B365" s="7"/>
    </row>
    <row r="366" spans="2:2" x14ac:dyDescent="0.25">
      <c r="B366" s="7"/>
    </row>
    <row r="367" spans="2:2" x14ac:dyDescent="0.25">
      <c r="B367" s="7"/>
    </row>
    <row r="368" spans="2:2" x14ac:dyDescent="0.25">
      <c r="B368" s="7"/>
    </row>
    <row r="369" spans="2:2" x14ac:dyDescent="0.25">
      <c r="B369" s="7"/>
    </row>
    <row r="370" spans="2:2" x14ac:dyDescent="0.25">
      <c r="B370" s="7"/>
    </row>
    <row r="371" spans="2:2" x14ac:dyDescent="0.25">
      <c r="B371" s="7"/>
    </row>
    <row r="372" spans="2:2" x14ac:dyDescent="0.25">
      <c r="B372" s="7"/>
    </row>
    <row r="373" spans="2:2" x14ac:dyDescent="0.25">
      <c r="B373" s="7"/>
    </row>
    <row r="374" spans="2:2" x14ac:dyDescent="0.25">
      <c r="B374" s="7"/>
    </row>
    <row r="375" spans="2:2" x14ac:dyDescent="0.25">
      <c r="B375" s="7"/>
    </row>
    <row r="376" spans="2:2" x14ac:dyDescent="0.25">
      <c r="B376" s="7"/>
    </row>
    <row r="377" spans="2:2" x14ac:dyDescent="0.25">
      <c r="B377" s="7"/>
    </row>
    <row r="378" spans="2:2" x14ac:dyDescent="0.25">
      <c r="B378" s="7"/>
    </row>
    <row r="379" spans="2:2" x14ac:dyDescent="0.25">
      <c r="B379" s="7"/>
    </row>
    <row r="380" spans="2:2" x14ac:dyDescent="0.25">
      <c r="B380" s="7"/>
    </row>
    <row r="381" spans="2:2" x14ac:dyDescent="0.25">
      <c r="B381" s="7"/>
    </row>
    <row r="382" spans="2:2" x14ac:dyDescent="0.25">
      <c r="B382" s="7"/>
    </row>
    <row r="383" spans="2:2" x14ac:dyDescent="0.25">
      <c r="B383" s="7"/>
    </row>
    <row r="384" spans="2:2" x14ac:dyDescent="0.25">
      <c r="B384" s="7"/>
    </row>
    <row r="385" spans="2:2" x14ac:dyDescent="0.25">
      <c r="B385" s="7"/>
    </row>
    <row r="386" spans="2:2" x14ac:dyDescent="0.25">
      <c r="B386" s="7"/>
    </row>
    <row r="387" spans="2:2" x14ac:dyDescent="0.25">
      <c r="B387" s="7"/>
    </row>
    <row r="388" spans="2:2" x14ac:dyDescent="0.25">
      <c r="B388" s="7"/>
    </row>
    <row r="389" spans="2:2" x14ac:dyDescent="0.25">
      <c r="B389" s="7"/>
    </row>
    <row r="390" spans="2:2" x14ac:dyDescent="0.25">
      <c r="B390" s="7"/>
    </row>
    <row r="391" spans="2:2" x14ac:dyDescent="0.25">
      <c r="B391" s="7"/>
    </row>
    <row r="392" spans="2:2" x14ac:dyDescent="0.25">
      <c r="B392" s="7"/>
    </row>
    <row r="393" spans="2:2" x14ac:dyDescent="0.25">
      <c r="B393" s="7"/>
    </row>
    <row r="394" spans="2:2" x14ac:dyDescent="0.25">
      <c r="B394" s="7"/>
    </row>
    <row r="395" spans="2:2" x14ac:dyDescent="0.25">
      <c r="B395" s="7"/>
    </row>
    <row r="396" spans="2:2" x14ac:dyDescent="0.25">
      <c r="B396" s="7"/>
    </row>
    <row r="397" spans="2:2" x14ac:dyDescent="0.25">
      <c r="B397" s="7"/>
    </row>
    <row r="398" spans="2:2" x14ac:dyDescent="0.25">
      <c r="B398" s="7"/>
    </row>
    <row r="399" spans="2:2" x14ac:dyDescent="0.25">
      <c r="B399" s="7"/>
    </row>
    <row r="400" spans="2:2" x14ac:dyDescent="0.25">
      <c r="B400" s="7"/>
    </row>
    <row r="401" spans="2:2" x14ac:dyDescent="0.25">
      <c r="B401" s="7"/>
    </row>
    <row r="402" spans="2:2" x14ac:dyDescent="0.25">
      <c r="B402" s="7"/>
    </row>
    <row r="403" spans="2:2" x14ac:dyDescent="0.25">
      <c r="B403" s="7"/>
    </row>
    <row r="404" spans="2:2" x14ac:dyDescent="0.25">
      <c r="B404" s="7"/>
    </row>
    <row r="405" spans="2:2" x14ac:dyDescent="0.25">
      <c r="B405" s="7"/>
    </row>
    <row r="406" spans="2:2" x14ac:dyDescent="0.25">
      <c r="B406" s="7"/>
    </row>
    <row r="407" spans="2:2" x14ac:dyDescent="0.25">
      <c r="B407" s="7"/>
    </row>
    <row r="408" spans="2:2" x14ac:dyDescent="0.25">
      <c r="B408" s="7"/>
    </row>
    <row r="409" spans="2:2" x14ac:dyDescent="0.25">
      <c r="B409" s="7"/>
    </row>
    <row r="410" spans="2:2" x14ac:dyDescent="0.25">
      <c r="B410" s="7"/>
    </row>
    <row r="411" spans="2:2" x14ac:dyDescent="0.25">
      <c r="B411" s="7"/>
    </row>
    <row r="412" spans="2:2" x14ac:dyDescent="0.25">
      <c r="B412" s="7"/>
    </row>
    <row r="413" spans="2:2" x14ac:dyDescent="0.25">
      <c r="B413" s="7"/>
    </row>
    <row r="414" spans="2:2" x14ac:dyDescent="0.25">
      <c r="B414" s="7"/>
    </row>
    <row r="415" spans="2:2" x14ac:dyDescent="0.25">
      <c r="B415" s="7"/>
    </row>
    <row r="416" spans="2:2" x14ac:dyDescent="0.25">
      <c r="B416" s="7"/>
    </row>
    <row r="417" spans="2:2" x14ac:dyDescent="0.25">
      <c r="B417" s="7"/>
    </row>
    <row r="418" spans="2:2" x14ac:dyDescent="0.25">
      <c r="B418" s="7"/>
    </row>
    <row r="419" spans="2:2" x14ac:dyDescent="0.25">
      <c r="B419" s="7"/>
    </row>
    <row r="420" spans="2:2" x14ac:dyDescent="0.25">
      <c r="B420" s="7"/>
    </row>
    <row r="421" spans="2:2" x14ac:dyDescent="0.25">
      <c r="B421" s="7"/>
    </row>
    <row r="422" spans="2:2" x14ac:dyDescent="0.25">
      <c r="B422" s="7"/>
    </row>
    <row r="423" spans="2:2" x14ac:dyDescent="0.25">
      <c r="B423" s="7"/>
    </row>
    <row r="424" spans="2:2" x14ac:dyDescent="0.25">
      <c r="B424" s="7"/>
    </row>
    <row r="425" spans="2:2" x14ac:dyDescent="0.25">
      <c r="B425" s="7"/>
    </row>
    <row r="426" spans="2:2" x14ac:dyDescent="0.25">
      <c r="B426" s="7"/>
    </row>
    <row r="427" spans="2:2" x14ac:dyDescent="0.25">
      <c r="B427" s="7"/>
    </row>
    <row r="428" spans="2:2" x14ac:dyDescent="0.25">
      <c r="B428" s="7"/>
    </row>
    <row r="429" spans="2:2" x14ac:dyDescent="0.25">
      <c r="B429" s="7"/>
    </row>
    <row r="430" spans="2:2" x14ac:dyDescent="0.25">
      <c r="B430" s="7"/>
    </row>
    <row r="431" spans="2:2" x14ac:dyDescent="0.25">
      <c r="B431" s="7"/>
    </row>
    <row r="432" spans="2:2" x14ac:dyDescent="0.25">
      <c r="B432" s="7"/>
    </row>
    <row r="433" spans="2:2" x14ac:dyDescent="0.25">
      <c r="B433" s="7"/>
    </row>
    <row r="434" spans="2:2" x14ac:dyDescent="0.25">
      <c r="B434" s="7"/>
    </row>
    <row r="435" spans="2:2" x14ac:dyDescent="0.25">
      <c r="B435" s="7"/>
    </row>
    <row r="436" spans="2:2" x14ac:dyDescent="0.25">
      <c r="B436" s="7"/>
    </row>
    <row r="437" spans="2:2" x14ac:dyDescent="0.25">
      <c r="B437" s="7"/>
    </row>
    <row r="438" spans="2:2" x14ac:dyDescent="0.25">
      <c r="B438" s="7"/>
    </row>
    <row r="439" spans="2:2" x14ac:dyDescent="0.25">
      <c r="B439" s="7"/>
    </row>
    <row r="440" spans="2:2" x14ac:dyDescent="0.25">
      <c r="B440" s="7"/>
    </row>
    <row r="441" spans="2:2" x14ac:dyDescent="0.25">
      <c r="B441" s="7"/>
    </row>
    <row r="442" spans="2:2" x14ac:dyDescent="0.25">
      <c r="B442" s="7"/>
    </row>
    <row r="443" spans="2:2" x14ac:dyDescent="0.25">
      <c r="B443" s="7"/>
    </row>
    <row r="444" spans="2:2" x14ac:dyDescent="0.25">
      <c r="B444" s="7"/>
    </row>
    <row r="445" spans="2:2" x14ac:dyDescent="0.25">
      <c r="B445" s="7"/>
    </row>
    <row r="446" spans="2:2" x14ac:dyDescent="0.25">
      <c r="B446" s="7"/>
    </row>
    <row r="447" spans="2:2" x14ac:dyDescent="0.25">
      <c r="B447" s="7"/>
    </row>
    <row r="448" spans="2:2" x14ac:dyDescent="0.25">
      <c r="B448" s="7"/>
    </row>
    <row r="449" spans="2:2" x14ac:dyDescent="0.25">
      <c r="B449" s="7"/>
    </row>
    <row r="450" spans="2:2" x14ac:dyDescent="0.25">
      <c r="B450" s="7"/>
    </row>
    <row r="451" spans="2:2" x14ac:dyDescent="0.25">
      <c r="B451" s="7"/>
    </row>
    <row r="452" spans="2:2" x14ac:dyDescent="0.25">
      <c r="B452" s="7"/>
    </row>
    <row r="453" spans="2:2" x14ac:dyDescent="0.25">
      <c r="B453" s="7"/>
    </row>
    <row r="454" spans="2:2" x14ac:dyDescent="0.25">
      <c r="B454" s="7"/>
    </row>
    <row r="455" spans="2:2" x14ac:dyDescent="0.25">
      <c r="B455" s="7"/>
    </row>
    <row r="456" spans="2:2" x14ac:dyDescent="0.25">
      <c r="B456" s="7"/>
    </row>
    <row r="457" spans="2:2" x14ac:dyDescent="0.25">
      <c r="B457" s="7"/>
    </row>
    <row r="458" spans="2:2" x14ac:dyDescent="0.25">
      <c r="B458" s="7"/>
    </row>
    <row r="459" spans="2:2" x14ac:dyDescent="0.25">
      <c r="B459" s="7"/>
    </row>
    <row r="460" spans="2:2" x14ac:dyDescent="0.25">
      <c r="B460" s="7"/>
    </row>
    <row r="461" spans="2:2" x14ac:dyDescent="0.25">
      <c r="B461" s="7"/>
    </row>
    <row r="462" spans="2:2" x14ac:dyDescent="0.25">
      <c r="B462" s="7"/>
    </row>
    <row r="463" spans="2:2" x14ac:dyDescent="0.25">
      <c r="B463" s="7"/>
    </row>
    <row r="464" spans="2:2" x14ac:dyDescent="0.25">
      <c r="B464" s="7"/>
    </row>
    <row r="465" spans="2:2" x14ac:dyDescent="0.25">
      <c r="B465" s="7"/>
    </row>
    <row r="466" spans="2:2" x14ac:dyDescent="0.25">
      <c r="B466" s="7"/>
    </row>
    <row r="467" spans="2:2" x14ac:dyDescent="0.25">
      <c r="B467" s="7"/>
    </row>
    <row r="468" spans="2:2" x14ac:dyDescent="0.25">
      <c r="B468" s="7"/>
    </row>
    <row r="469" spans="2:2" x14ac:dyDescent="0.25">
      <c r="B469" s="7"/>
    </row>
    <row r="470" spans="2:2" x14ac:dyDescent="0.25">
      <c r="B470" s="7"/>
    </row>
    <row r="471" spans="2:2" x14ac:dyDescent="0.25">
      <c r="B471" s="7"/>
    </row>
    <row r="472" spans="2:2" x14ac:dyDescent="0.25">
      <c r="B472" s="7"/>
    </row>
    <row r="473" spans="2:2" x14ac:dyDescent="0.25">
      <c r="B473" s="7"/>
    </row>
    <row r="474" spans="2:2" x14ac:dyDescent="0.25">
      <c r="B474" s="7"/>
    </row>
    <row r="475" spans="2:2" x14ac:dyDescent="0.25">
      <c r="B475" s="7"/>
    </row>
    <row r="476" spans="2:2" x14ac:dyDescent="0.25">
      <c r="B476" s="7"/>
    </row>
    <row r="477" spans="2:2" x14ac:dyDescent="0.25">
      <c r="B477" s="7"/>
    </row>
    <row r="478" spans="2:2" x14ac:dyDescent="0.25">
      <c r="B478" s="7"/>
    </row>
    <row r="479" spans="2:2" x14ac:dyDescent="0.25">
      <c r="B479" s="7"/>
    </row>
    <row r="480" spans="2:2" x14ac:dyDescent="0.25">
      <c r="B480" s="7"/>
    </row>
    <row r="481" spans="2:2" x14ac:dyDescent="0.25">
      <c r="B481" s="7"/>
    </row>
    <row r="482" spans="2:2" x14ac:dyDescent="0.25">
      <c r="B482" s="7"/>
    </row>
    <row r="483" spans="2:2" x14ac:dyDescent="0.25">
      <c r="B483" s="7"/>
    </row>
    <row r="484" spans="2:2" x14ac:dyDescent="0.25">
      <c r="B484" s="7"/>
    </row>
    <row r="485" spans="2:2" x14ac:dyDescent="0.25">
      <c r="B485" s="7"/>
    </row>
    <row r="486" spans="2:2" x14ac:dyDescent="0.25">
      <c r="B486" s="7"/>
    </row>
    <row r="487" spans="2:2" x14ac:dyDescent="0.25">
      <c r="B487" s="7"/>
    </row>
    <row r="488" spans="2:2" x14ac:dyDescent="0.25">
      <c r="B488" s="7"/>
    </row>
    <row r="489" spans="2:2" x14ac:dyDescent="0.25">
      <c r="B489" s="7"/>
    </row>
    <row r="490" spans="2:2" x14ac:dyDescent="0.25">
      <c r="B490" s="7"/>
    </row>
    <row r="491" spans="2:2" x14ac:dyDescent="0.25">
      <c r="B491" s="7"/>
    </row>
    <row r="492" spans="2:2" x14ac:dyDescent="0.25">
      <c r="B492" s="7"/>
    </row>
    <row r="493" spans="2:2" x14ac:dyDescent="0.25">
      <c r="B493" s="7"/>
    </row>
    <row r="494" spans="2:2" x14ac:dyDescent="0.25">
      <c r="B494" s="7"/>
    </row>
    <row r="495" spans="2:2" x14ac:dyDescent="0.25">
      <c r="B495" s="7"/>
    </row>
    <row r="496" spans="2:2" x14ac:dyDescent="0.25">
      <c r="B496" s="7"/>
    </row>
    <row r="497" spans="2:2" x14ac:dyDescent="0.25">
      <c r="B497" s="7"/>
    </row>
    <row r="498" spans="2:2" x14ac:dyDescent="0.25">
      <c r="B498" s="7"/>
    </row>
    <row r="499" spans="2:2" x14ac:dyDescent="0.25">
      <c r="B499" s="7"/>
    </row>
    <row r="500" spans="2:2" x14ac:dyDescent="0.25">
      <c r="B500" s="7"/>
    </row>
    <row r="501" spans="2:2" x14ac:dyDescent="0.25">
      <c r="B501" s="7"/>
    </row>
    <row r="502" spans="2:2" x14ac:dyDescent="0.25">
      <c r="B502" s="7"/>
    </row>
    <row r="503" spans="2:2" x14ac:dyDescent="0.25">
      <c r="B503" s="7"/>
    </row>
    <row r="504" spans="2:2" x14ac:dyDescent="0.25">
      <c r="B504" s="7"/>
    </row>
    <row r="505" spans="2:2" x14ac:dyDescent="0.25">
      <c r="B505" s="7"/>
    </row>
    <row r="506" spans="2:2" x14ac:dyDescent="0.25">
      <c r="B506" s="7"/>
    </row>
    <row r="507" spans="2:2" x14ac:dyDescent="0.25">
      <c r="B507" s="7"/>
    </row>
    <row r="508" spans="2:2" x14ac:dyDescent="0.25">
      <c r="B508" s="7"/>
    </row>
    <row r="509" spans="2:2" x14ac:dyDescent="0.25">
      <c r="B509" s="7"/>
    </row>
    <row r="510" spans="2:2" x14ac:dyDescent="0.25">
      <c r="B510" s="7"/>
    </row>
    <row r="511" spans="2:2" x14ac:dyDescent="0.25">
      <c r="B511" s="7"/>
    </row>
    <row r="512" spans="2:2" x14ac:dyDescent="0.25">
      <c r="B512" s="7"/>
    </row>
  </sheetData>
  <sheetProtection algorithmName="SHA-512" hashValue="u0AFZP6nziGlRir28tj+0wiN9TpIvxlmdVQyhXYjDJ5FczAdl6Qvie04IXxSUWfsMQd6ifW03tM/TV4GCMH5eQ==" saltValue="ISyHKZBsn/X0ovSJVRGSog==" spinCount="100000" sheet="1" objects="1" scenarios="1"/>
  <printOptions horizontalCentered="1"/>
  <pageMargins left="0.7" right="0.7" top="0.3" bottom="0.3" header="0.3" footer="0.3"/>
  <pageSetup scale="54" orientation="landscape" r:id="rId1"/>
  <headerFooter>
    <oddFooter xml:space="preserve">&amp;L&amp;A
Version Date: May 1, 2023
</oddFooter>
  </headerFooter>
  <rowBreaks count="1" manualBreakCount="1">
    <brk id="26" max="2" man="1"/>
  </rowBreaks>
  <drawing r:id="rId2"/>
  <legacyDrawing r:id="rId3"/>
  <controls>
    <mc:AlternateContent xmlns:mc="http://schemas.openxmlformats.org/markup-compatibility/2006">
      <mc:Choice Requires="x14">
        <control shapeId="2082" r:id="rId4" name="CheckBox14">
          <controlPr defaultSize="0" autoLine="0" altText="No check box" r:id="rId5">
            <anchor moveWithCells="1">
              <from>
                <xdr:col>2</xdr:col>
                <xdr:colOff>2270760</xdr:colOff>
                <xdr:row>34</xdr:row>
                <xdr:rowOff>15240</xdr:rowOff>
              </from>
              <to>
                <xdr:col>2</xdr:col>
                <xdr:colOff>2727960</xdr:colOff>
                <xdr:row>34</xdr:row>
                <xdr:rowOff>281940</xdr:rowOff>
              </to>
            </anchor>
          </controlPr>
        </control>
      </mc:Choice>
      <mc:Fallback>
        <control shapeId="2082" r:id="rId4" name="CheckBox14"/>
      </mc:Fallback>
    </mc:AlternateContent>
    <mc:AlternateContent xmlns:mc="http://schemas.openxmlformats.org/markup-compatibility/2006">
      <mc:Choice Requires="x14">
        <control shapeId="2081" r:id="rId6" name="CheckBox13">
          <controlPr defaultSize="0" autoLine="0" altText="Yes check box" r:id="rId7">
            <anchor moveWithCells="1">
              <from>
                <xdr:col>2</xdr:col>
                <xdr:colOff>1516380</xdr:colOff>
                <xdr:row>34</xdr:row>
                <xdr:rowOff>15240</xdr:rowOff>
              </from>
              <to>
                <xdr:col>2</xdr:col>
                <xdr:colOff>2270760</xdr:colOff>
                <xdr:row>34</xdr:row>
                <xdr:rowOff>274320</xdr:rowOff>
              </to>
            </anchor>
          </controlPr>
        </control>
      </mc:Choice>
      <mc:Fallback>
        <control shapeId="2081" r:id="rId6" name="CheckBox13"/>
      </mc:Fallback>
    </mc:AlternateContent>
    <mc:AlternateContent xmlns:mc="http://schemas.openxmlformats.org/markup-compatibility/2006">
      <mc:Choice Requires="x14">
        <control shapeId="2076" r:id="rId8" name="CheckBox10">
          <controlPr defaultSize="0" autoLine="0" altText="No check box" r:id="rId9">
            <anchor moveWithCells="1">
              <from>
                <xdr:col>2</xdr:col>
                <xdr:colOff>2270760</xdr:colOff>
                <xdr:row>32</xdr:row>
                <xdr:rowOff>15240</xdr:rowOff>
              </from>
              <to>
                <xdr:col>2</xdr:col>
                <xdr:colOff>2727960</xdr:colOff>
                <xdr:row>32</xdr:row>
                <xdr:rowOff>281940</xdr:rowOff>
              </to>
            </anchor>
          </controlPr>
        </control>
      </mc:Choice>
      <mc:Fallback>
        <control shapeId="2076" r:id="rId8" name="CheckBox10"/>
      </mc:Fallback>
    </mc:AlternateContent>
    <mc:AlternateContent xmlns:mc="http://schemas.openxmlformats.org/markup-compatibility/2006">
      <mc:Choice Requires="x14">
        <control shapeId="2075" r:id="rId10" name="CheckBox9">
          <controlPr defaultSize="0" autoLine="0" altText="Yes check box" r:id="rId11">
            <anchor moveWithCells="1">
              <from>
                <xdr:col>2</xdr:col>
                <xdr:colOff>1516380</xdr:colOff>
                <xdr:row>32</xdr:row>
                <xdr:rowOff>15240</xdr:rowOff>
              </from>
              <to>
                <xdr:col>2</xdr:col>
                <xdr:colOff>2270760</xdr:colOff>
                <xdr:row>32</xdr:row>
                <xdr:rowOff>274320</xdr:rowOff>
              </to>
            </anchor>
          </controlPr>
        </control>
      </mc:Choice>
      <mc:Fallback>
        <control shapeId="2075" r:id="rId10" name="CheckBox9"/>
      </mc:Fallback>
    </mc:AlternateContent>
    <mc:AlternateContent xmlns:mc="http://schemas.openxmlformats.org/markup-compatibility/2006">
      <mc:Choice Requires="x14">
        <control shapeId="2074" r:id="rId12" name="CheckBox8">
          <controlPr defaultSize="0" autoLine="0" altText="No check box" r:id="rId13">
            <anchor moveWithCells="1">
              <from>
                <xdr:col>2</xdr:col>
                <xdr:colOff>2270760</xdr:colOff>
                <xdr:row>30</xdr:row>
                <xdr:rowOff>15240</xdr:rowOff>
              </from>
              <to>
                <xdr:col>2</xdr:col>
                <xdr:colOff>2727960</xdr:colOff>
                <xdr:row>30</xdr:row>
                <xdr:rowOff>281940</xdr:rowOff>
              </to>
            </anchor>
          </controlPr>
        </control>
      </mc:Choice>
      <mc:Fallback>
        <control shapeId="2074" r:id="rId12" name="CheckBox8"/>
      </mc:Fallback>
    </mc:AlternateContent>
    <mc:AlternateContent xmlns:mc="http://schemas.openxmlformats.org/markup-compatibility/2006">
      <mc:Choice Requires="x14">
        <control shapeId="2073" r:id="rId14" name="CheckBox7">
          <controlPr defaultSize="0" autoLine="0" altText="Yes check box" r:id="rId15">
            <anchor moveWithCells="1">
              <from>
                <xdr:col>2</xdr:col>
                <xdr:colOff>1516380</xdr:colOff>
                <xdr:row>30</xdr:row>
                <xdr:rowOff>15240</xdr:rowOff>
              </from>
              <to>
                <xdr:col>2</xdr:col>
                <xdr:colOff>2270760</xdr:colOff>
                <xdr:row>30</xdr:row>
                <xdr:rowOff>274320</xdr:rowOff>
              </to>
            </anchor>
          </controlPr>
        </control>
      </mc:Choice>
      <mc:Fallback>
        <control shapeId="2073" r:id="rId14" name="CheckBox7"/>
      </mc:Fallback>
    </mc:AlternateContent>
    <mc:AlternateContent xmlns:mc="http://schemas.openxmlformats.org/markup-compatibility/2006">
      <mc:Choice Requires="x14">
        <control shapeId="2072" r:id="rId16" name="CheckBox6">
          <controlPr defaultSize="0" autoLine="0" altText="No check box" r:id="rId17">
            <anchor moveWithCells="1">
              <from>
                <xdr:col>2</xdr:col>
                <xdr:colOff>2270760</xdr:colOff>
                <xdr:row>29</xdr:row>
                <xdr:rowOff>15240</xdr:rowOff>
              </from>
              <to>
                <xdr:col>2</xdr:col>
                <xdr:colOff>2727960</xdr:colOff>
                <xdr:row>29</xdr:row>
                <xdr:rowOff>281940</xdr:rowOff>
              </to>
            </anchor>
          </controlPr>
        </control>
      </mc:Choice>
      <mc:Fallback>
        <control shapeId="2072" r:id="rId16" name="CheckBox6"/>
      </mc:Fallback>
    </mc:AlternateContent>
    <mc:AlternateContent xmlns:mc="http://schemas.openxmlformats.org/markup-compatibility/2006">
      <mc:Choice Requires="x14">
        <control shapeId="2071" r:id="rId18" name="CheckBox5">
          <controlPr defaultSize="0" autoLine="0" altText="Yes check box" r:id="rId19">
            <anchor moveWithCells="1">
              <from>
                <xdr:col>2</xdr:col>
                <xdr:colOff>1516380</xdr:colOff>
                <xdr:row>29</xdr:row>
                <xdr:rowOff>15240</xdr:rowOff>
              </from>
              <to>
                <xdr:col>2</xdr:col>
                <xdr:colOff>2270760</xdr:colOff>
                <xdr:row>29</xdr:row>
                <xdr:rowOff>274320</xdr:rowOff>
              </to>
            </anchor>
          </controlPr>
        </control>
      </mc:Choice>
      <mc:Fallback>
        <control shapeId="2071" r:id="rId18" name="CheckBox5"/>
      </mc:Fallback>
    </mc:AlternateContent>
    <mc:AlternateContent xmlns:mc="http://schemas.openxmlformats.org/markup-compatibility/2006">
      <mc:Choice Requires="x14">
        <control shapeId="2087" r:id="rId20" name="CheckBox3">
          <controlPr defaultSize="0" autoLine="0" autoPict="0" altText="Yes check box" r:id="rId21">
            <anchor moveWithCells="1">
              <from>
                <xdr:col>2</xdr:col>
                <xdr:colOff>1516380</xdr:colOff>
                <xdr:row>28</xdr:row>
                <xdr:rowOff>15240</xdr:rowOff>
              </from>
              <to>
                <xdr:col>2</xdr:col>
                <xdr:colOff>2270760</xdr:colOff>
                <xdr:row>28</xdr:row>
                <xdr:rowOff>281940</xdr:rowOff>
              </to>
            </anchor>
          </controlPr>
        </control>
      </mc:Choice>
      <mc:Fallback>
        <control shapeId="2087" r:id="rId20" name="CheckBox3"/>
      </mc:Fallback>
    </mc:AlternateContent>
    <mc:AlternateContent xmlns:mc="http://schemas.openxmlformats.org/markup-compatibility/2006">
      <mc:Choice Requires="x14">
        <control shapeId="2088" r:id="rId22" name="CheckBox4">
          <controlPr defaultSize="0" autoLine="0" altText="No check box" r:id="rId23">
            <anchor moveWithCells="1">
              <from>
                <xdr:col>2</xdr:col>
                <xdr:colOff>2270760</xdr:colOff>
                <xdr:row>28</xdr:row>
                <xdr:rowOff>15240</xdr:rowOff>
              </from>
              <to>
                <xdr:col>3</xdr:col>
                <xdr:colOff>0</xdr:colOff>
                <xdr:row>29</xdr:row>
                <xdr:rowOff>0</xdr:rowOff>
              </to>
            </anchor>
          </controlPr>
        </control>
      </mc:Choice>
      <mc:Fallback>
        <control shapeId="2088" r:id="rId22" name="CheckBox4"/>
      </mc:Fallback>
    </mc:AlternateContent>
    <mc:AlternateContent xmlns:mc="http://schemas.openxmlformats.org/markup-compatibility/2006">
      <mc:Choice Requires="x14">
        <control shapeId="2089" r:id="rId24" name="CheckBox11">
          <controlPr defaultSize="0" autoLine="0" autoPict="0" altText="Yes check box" r:id="rId25">
            <anchor moveWithCells="1">
              <from>
                <xdr:col>2</xdr:col>
                <xdr:colOff>1516380</xdr:colOff>
                <xdr:row>31</xdr:row>
                <xdr:rowOff>15240</xdr:rowOff>
              </from>
              <to>
                <xdr:col>2</xdr:col>
                <xdr:colOff>2270760</xdr:colOff>
                <xdr:row>31</xdr:row>
                <xdr:rowOff>281940</xdr:rowOff>
              </to>
            </anchor>
          </controlPr>
        </control>
      </mc:Choice>
      <mc:Fallback>
        <control shapeId="2089" r:id="rId24" name="CheckBox11"/>
      </mc:Fallback>
    </mc:AlternateContent>
    <mc:AlternateContent xmlns:mc="http://schemas.openxmlformats.org/markup-compatibility/2006">
      <mc:Choice Requires="x14">
        <control shapeId="2090" r:id="rId26" name="CheckBox12">
          <controlPr defaultSize="0" autoLine="0" altText="No check box" r:id="rId27">
            <anchor moveWithCells="1">
              <from>
                <xdr:col>2</xdr:col>
                <xdr:colOff>2270760</xdr:colOff>
                <xdr:row>31</xdr:row>
                <xdr:rowOff>15240</xdr:rowOff>
              </from>
              <to>
                <xdr:col>3</xdr:col>
                <xdr:colOff>0</xdr:colOff>
                <xdr:row>32</xdr:row>
                <xdr:rowOff>0</xdr:rowOff>
              </to>
            </anchor>
          </controlPr>
        </control>
      </mc:Choice>
      <mc:Fallback>
        <control shapeId="2090" r:id="rId26" name="CheckBox12"/>
      </mc:Fallback>
    </mc:AlternateContent>
    <mc:AlternateContent xmlns:mc="http://schemas.openxmlformats.org/markup-compatibility/2006">
      <mc:Choice Requires="x14">
        <control shapeId="2091" r:id="rId28" name="CheckBox1">
          <controlPr defaultSize="0" autoLine="0" autoPict="0" altText="Yes check box" r:id="rId29">
            <anchor moveWithCells="1">
              <from>
                <xdr:col>2</xdr:col>
                <xdr:colOff>1516380</xdr:colOff>
                <xdr:row>33</xdr:row>
                <xdr:rowOff>15240</xdr:rowOff>
              </from>
              <to>
                <xdr:col>2</xdr:col>
                <xdr:colOff>2270760</xdr:colOff>
                <xdr:row>33</xdr:row>
                <xdr:rowOff>281940</xdr:rowOff>
              </to>
            </anchor>
          </controlPr>
        </control>
      </mc:Choice>
      <mc:Fallback>
        <control shapeId="2091" r:id="rId28" name="CheckBox1"/>
      </mc:Fallback>
    </mc:AlternateContent>
    <mc:AlternateContent xmlns:mc="http://schemas.openxmlformats.org/markup-compatibility/2006">
      <mc:Choice Requires="x14">
        <control shapeId="2092" r:id="rId30" name="CheckBox2">
          <controlPr defaultSize="0" autoLine="0" altText="No check box" r:id="rId31">
            <anchor moveWithCells="1">
              <from>
                <xdr:col>2</xdr:col>
                <xdr:colOff>2270760</xdr:colOff>
                <xdr:row>33</xdr:row>
                <xdr:rowOff>15240</xdr:rowOff>
              </from>
              <to>
                <xdr:col>3</xdr:col>
                <xdr:colOff>0</xdr:colOff>
                <xdr:row>34</xdr:row>
                <xdr:rowOff>0</xdr:rowOff>
              </to>
            </anchor>
          </controlPr>
        </control>
      </mc:Choice>
      <mc:Fallback>
        <control shapeId="2092" r:id="rId30" name="CheckBox2"/>
      </mc:Fallback>
    </mc:AlternateContent>
  </control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I1048575"/>
  <sheetViews>
    <sheetView showGridLines="0" zoomScale="90" zoomScaleNormal="90" zoomScaleSheetLayoutView="115" workbookViewId="0">
      <selection activeCell="E7" sqref="E7"/>
    </sheetView>
  </sheetViews>
  <sheetFormatPr defaultColWidth="8.81640625" defaultRowHeight="15" x14ac:dyDescent="0.25"/>
  <cols>
    <col min="1" max="1" width="4.1796875" style="6" customWidth="1"/>
    <col min="2" max="2" width="74.54296875" style="6" customWidth="1"/>
    <col min="3" max="4" width="18.81640625" style="6" customWidth="1"/>
    <col min="5" max="5" width="17" style="6" customWidth="1"/>
    <col min="6" max="6" width="17" style="15" customWidth="1"/>
    <col min="7" max="8" width="8.81640625" style="15"/>
    <col min="9" max="9" width="8.81640625" style="15" customWidth="1"/>
    <col min="10" max="16384" width="8.81640625" style="15"/>
  </cols>
  <sheetData>
    <row r="1" spans="1:2" ht="15.6" x14ac:dyDescent="0.25">
      <c r="B1" s="5" t="s">
        <v>328</v>
      </c>
    </row>
    <row r="2" spans="1:2" ht="15.6" x14ac:dyDescent="0.25">
      <c r="B2" s="4" t="str">
        <f>+New_Product!B2</f>
        <v>For Large Group Health Plan</v>
      </c>
    </row>
    <row r="3" spans="1:2" ht="15.6" x14ac:dyDescent="0.25">
      <c r="B3" s="4" t="s">
        <v>135</v>
      </c>
    </row>
    <row r="4" spans="1:2" x14ac:dyDescent="0.25">
      <c r="B4" s="5" t="s">
        <v>518</v>
      </c>
    </row>
    <row r="5" spans="1:2" x14ac:dyDescent="0.25">
      <c r="B5" s="5"/>
    </row>
    <row r="6" spans="1:2" ht="15.6" x14ac:dyDescent="0.25">
      <c r="A6" s="18" t="s">
        <v>91</v>
      </c>
      <c r="B6" s="7"/>
    </row>
    <row r="7" spans="1:2" x14ac:dyDescent="0.25">
      <c r="A7" s="7"/>
      <c r="B7" s="7"/>
    </row>
    <row r="8" spans="1:2" x14ac:dyDescent="0.25">
      <c r="A8" s="8" t="s">
        <v>92</v>
      </c>
      <c r="B8" s="8"/>
    </row>
    <row r="9" spans="1:2" x14ac:dyDescent="0.25">
      <c r="A9" s="8" t="s">
        <v>136</v>
      </c>
      <c r="B9" s="8"/>
    </row>
    <row r="10" spans="1:2" x14ac:dyDescent="0.25">
      <c r="A10" s="8" t="s">
        <v>137</v>
      </c>
      <c r="B10" s="8"/>
    </row>
    <row r="11" spans="1:2" x14ac:dyDescent="0.25">
      <c r="A11" s="8" t="s">
        <v>175</v>
      </c>
      <c r="B11" s="8"/>
    </row>
    <row r="12" spans="1:2" x14ac:dyDescent="0.25">
      <c r="A12" s="8" t="s">
        <v>138</v>
      </c>
      <c r="B12" s="8"/>
    </row>
    <row r="13" spans="1:2" x14ac:dyDescent="0.25">
      <c r="A13" s="8" t="s">
        <v>139</v>
      </c>
      <c r="B13" s="8"/>
    </row>
    <row r="14" spans="1:2" x14ac:dyDescent="0.25">
      <c r="A14" s="16" t="s">
        <v>336</v>
      </c>
      <c r="B14" s="8"/>
    </row>
    <row r="15" spans="1:2" x14ac:dyDescent="0.25">
      <c r="A15" s="16" t="s">
        <v>337</v>
      </c>
      <c r="B15" s="8"/>
    </row>
    <row r="16" spans="1:2" x14ac:dyDescent="0.25">
      <c r="A16" s="8" t="s">
        <v>366</v>
      </c>
      <c r="B16" s="8"/>
    </row>
    <row r="17" spans="1:3" x14ac:dyDescent="0.25">
      <c r="A17" s="8"/>
      <c r="B17" s="8" t="s">
        <v>365</v>
      </c>
    </row>
    <row r="18" spans="1:3" x14ac:dyDescent="0.25">
      <c r="A18" s="8" t="s">
        <v>338</v>
      </c>
      <c r="B18" s="8"/>
    </row>
    <row r="19" spans="1:3" ht="15.6" x14ac:dyDescent="0.25">
      <c r="A19" s="8" t="s">
        <v>502</v>
      </c>
      <c r="B19" s="637"/>
    </row>
    <row r="20" spans="1:3" ht="15.6" x14ac:dyDescent="0.25">
      <c r="A20" s="8" t="s">
        <v>505</v>
      </c>
      <c r="B20" s="637"/>
    </row>
    <row r="21" spans="1:3" x14ac:dyDescent="0.25">
      <c r="B21" s="8"/>
    </row>
    <row r="22" spans="1:3" ht="15.6" x14ac:dyDescent="0.3">
      <c r="A22" s="14" t="s">
        <v>501</v>
      </c>
      <c r="B22" s="8"/>
    </row>
    <row r="23" spans="1:3" ht="15.6" thickBot="1" x14ac:dyDescent="0.3">
      <c r="B23" s="8"/>
    </row>
    <row r="24" spans="1:3" ht="16.2" customHeight="1" thickBot="1" x14ac:dyDescent="0.3">
      <c r="A24" s="9" t="s">
        <v>15</v>
      </c>
      <c r="B24" s="9" t="str">
        <f>'Cover-Input Page'!B10</f>
        <v>Company Name</v>
      </c>
      <c r="C24" s="731" t="str">
        <f>IF(ISBLANK('Cover-Input Page'!$C$10), "Company Name cannot be left blank.  Please fill out cell C10 on the &lt;Cover-Input Page&gt; Tab.", 'Cover-Input Page'!$C$10)</f>
        <v>Company Name cannot be left blank.  Please fill out cell C10 on the &lt;Cover-Input Page&gt; Tab.</v>
      </c>
    </row>
    <row r="25" spans="1:3" ht="15.6" thickBot="1" x14ac:dyDescent="0.3">
      <c r="B25" s="7"/>
      <c r="C25" s="17"/>
    </row>
    <row r="26" spans="1:3" ht="15.6" thickBot="1" x14ac:dyDescent="0.3">
      <c r="A26" s="9" t="s">
        <v>16</v>
      </c>
      <c r="B26" s="9" t="s">
        <v>387</v>
      </c>
      <c r="C26" s="656"/>
    </row>
    <row r="27" spans="1:3" x14ac:dyDescent="0.25">
      <c r="B27" s="7"/>
      <c r="C27" s="10"/>
    </row>
    <row r="28" spans="1:3" x14ac:dyDescent="0.25">
      <c r="A28" s="9" t="s">
        <v>17</v>
      </c>
      <c r="B28" s="9" t="s">
        <v>390</v>
      </c>
      <c r="C28" s="10"/>
    </row>
    <row r="29" spans="1:3" x14ac:dyDescent="0.25">
      <c r="A29" s="9"/>
      <c r="B29" s="9"/>
      <c r="C29" s="10"/>
    </row>
    <row r="30" spans="1:3" ht="15.6" x14ac:dyDescent="0.25">
      <c r="A30" s="9"/>
      <c r="B30" s="86" t="s">
        <v>431</v>
      </c>
      <c r="C30" s="10"/>
    </row>
    <row r="31" spans="1:3" ht="15.6" x14ac:dyDescent="0.25">
      <c r="A31" s="9"/>
      <c r="B31" s="86" t="s">
        <v>432</v>
      </c>
      <c r="C31" s="10"/>
    </row>
    <row r="32" spans="1:3" x14ac:dyDescent="0.25">
      <c r="B32" s="7"/>
      <c r="C32" s="10"/>
    </row>
    <row r="33" spans="1:3" x14ac:dyDescent="0.25">
      <c r="A33" s="9" t="s">
        <v>18</v>
      </c>
      <c r="B33" s="7" t="s">
        <v>1</v>
      </c>
      <c r="C33" s="10"/>
    </row>
    <row r="34" spans="1:3" ht="20.7" customHeight="1" x14ac:dyDescent="0.25">
      <c r="A34" s="9"/>
      <c r="B34" s="7" t="s">
        <v>2</v>
      </c>
      <c r="C34" s="2"/>
    </row>
    <row r="35" spans="1:3" ht="20.7" customHeight="1" x14ac:dyDescent="0.25">
      <c r="B35" s="7" t="s">
        <v>3</v>
      </c>
      <c r="C35" s="2"/>
    </row>
    <row r="36" spans="1:3" ht="20.7" customHeight="1" x14ac:dyDescent="0.25">
      <c r="B36" s="7" t="s">
        <v>89</v>
      </c>
      <c r="C36" s="2"/>
    </row>
    <row r="37" spans="1:3" ht="20.7" customHeight="1" x14ac:dyDescent="0.25">
      <c r="B37" s="7" t="s">
        <v>4</v>
      </c>
      <c r="C37" s="2"/>
    </row>
    <row r="38" spans="1:3" ht="20.7" customHeight="1" x14ac:dyDescent="0.25">
      <c r="B38" s="7" t="s">
        <v>5</v>
      </c>
      <c r="C38" s="2"/>
    </row>
    <row r="39" spans="1:3" ht="20.7" customHeight="1" x14ac:dyDescent="0.25">
      <c r="B39" s="7" t="s">
        <v>364</v>
      </c>
      <c r="C39" s="2"/>
    </row>
    <row r="40" spans="1:3" ht="20.7" customHeight="1" x14ac:dyDescent="0.25">
      <c r="B40" s="7" t="s">
        <v>47</v>
      </c>
      <c r="C40" s="2"/>
    </row>
    <row r="41" spans="1:3" ht="15.6" thickBot="1" x14ac:dyDescent="0.3">
      <c r="B41" s="7"/>
      <c r="C41" s="10"/>
    </row>
    <row r="42" spans="1:3" ht="15.6" thickBot="1" x14ac:dyDescent="0.3">
      <c r="A42" s="9" t="s">
        <v>19</v>
      </c>
      <c r="B42" s="9" t="str">
        <f>'Cover-Input Page'!B15</f>
        <v xml:space="preserve">Segment Type  </v>
      </c>
      <c r="C42" s="177" t="str">
        <f>'Cover-Input Page'!C15</f>
        <v>Large Group</v>
      </c>
    </row>
    <row r="43" spans="1:3" ht="15.6" thickBot="1" x14ac:dyDescent="0.3">
      <c r="B43" s="9"/>
      <c r="C43" s="11"/>
    </row>
    <row r="44" spans="1:3" ht="15.6" thickBot="1" x14ac:dyDescent="0.3">
      <c r="A44" s="12" t="s">
        <v>20</v>
      </c>
      <c r="B44" s="7" t="str">
        <f>'Cover-Input Page'!B16</f>
        <v>Plan Type:  For-profit, Not-for-profit, or Nonprofit company</v>
      </c>
      <c r="C44" s="177" t="str">
        <f>'Cover-Input Page'!C16</f>
        <v>For-profit</v>
      </c>
    </row>
    <row r="45" spans="1:3" x14ac:dyDescent="0.25">
      <c r="B45" s="7"/>
      <c r="C45" s="10"/>
    </row>
    <row r="46" spans="1:3" x14ac:dyDescent="0.25">
      <c r="A46" s="12" t="s">
        <v>12</v>
      </c>
      <c r="B46" s="7" t="s">
        <v>165</v>
      </c>
      <c r="C46" s="10"/>
    </row>
    <row r="47" spans="1:3" ht="15.6" x14ac:dyDescent="0.25">
      <c r="A47" s="12"/>
      <c r="B47" s="13" t="s">
        <v>391</v>
      </c>
      <c r="C47" s="3"/>
    </row>
    <row r="48" spans="1:3" ht="15.6" x14ac:dyDescent="0.25">
      <c r="B48" s="13" t="s">
        <v>392</v>
      </c>
      <c r="C48" s="10"/>
    </row>
    <row r="49" spans="1:5" ht="15.6" x14ac:dyDescent="0.25">
      <c r="B49" s="13" t="s">
        <v>131</v>
      </c>
      <c r="C49" s="10"/>
    </row>
    <row r="50" spans="1:5" ht="16.2" thickBot="1" x14ac:dyDescent="0.3">
      <c r="B50" s="13"/>
      <c r="C50" s="10"/>
    </row>
    <row r="51" spans="1:5" ht="16.2" thickBot="1" x14ac:dyDescent="0.3">
      <c r="B51" s="7" t="s">
        <v>26</v>
      </c>
      <c r="C51" s="178" t="s">
        <v>181</v>
      </c>
    </row>
    <row r="52" spans="1:5" x14ac:dyDescent="0.25">
      <c r="B52" s="7" t="s">
        <v>393</v>
      </c>
      <c r="D52" s="15"/>
      <c r="E52" s="15"/>
    </row>
    <row r="53" spans="1:5" x14ac:dyDescent="0.25">
      <c r="B53" s="7" t="s">
        <v>394</v>
      </c>
      <c r="D53" s="15"/>
      <c r="E53" s="15"/>
    </row>
    <row r="54" spans="1:5" x14ac:dyDescent="0.25">
      <c r="B54" s="7" t="s">
        <v>395</v>
      </c>
      <c r="D54" s="15"/>
      <c r="E54" s="15"/>
    </row>
    <row r="55" spans="1:5" x14ac:dyDescent="0.25">
      <c r="A55" s="12"/>
      <c r="B55" s="7"/>
      <c r="C55" s="10"/>
    </row>
    <row r="56" spans="1:5" x14ac:dyDescent="0.25">
      <c r="A56" s="12" t="s">
        <v>14</v>
      </c>
      <c r="B56" s="7" t="s">
        <v>27</v>
      </c>
      <c r="C56" s="11"/>
    </row>
    <row r="57" spans="1:5" x14ac:dyDescent="0.25">
      <c r="A57" s="12"/>
      <c r="B57" s="7"/>
    </row>
    <row r="58" spans="1:5" ht="15.6" x14ac:dyDescent="0.25">
      <c r="A58" s="12"/>
      <c r="B58" s="13" t="s">
        <v>192</v>
      </c>
    </row>
    <row r="59" spans="1:5" ht="15.6" x14ac:dyDescent="0.25">
      <c r="A59" s="12"/>
      <c r="B59" s="13" t="s">
        <v>50</v>
      </c>
    </row>
    <row r="60" spans="1:5" x14ac:dyDescent="0.25">
      <c r="A60" s="12"/>
      <c r="B60" s="7"/>
    </row>
    <row r="61" spans="1:5" x14ac:dyDescent="0.25">
      <c r="A61" s="12" t="s">
        <v>23</v>
      </c>
      <c r="B61" s="7" t="s">
        <v>383</v>
      </c>
    </row>
    <row r="62" spans="1:5" x14ac:dyDescent="0.25">
      <c r="A62" s="12"/>
      <c r="B62" s="7"/>
    </row>
    <row r="63" spans="1:5" ht="15.6" x14ac:dyDescent="0.25">
      <c r="A63" s="12"/>
      <c r="B63" s="13" t="s">
        <v>186</v>
      </c>
    </row>
    <row r="64" spans="1:5" ht="15.6" x14ac:dyDescent="0.25">
      <c r="A64" s="12"/>
      <c r="B64" s="13" t="s">
        <v>28</v>
      </c>
    </row>
    <row r="65" spans="1:7" x14ac:dyDescent="0.25">
      <c r="A65" s="12"/>
      <c r="B65" s="7"/>
    </row>
    <row r="66" spans="1:7" x14ac:dyDescent="0.25">
      <c r="A66" s="12" t="s">
        <v>29</v>
      </c>
      <c r="B66" s="7" t="s">
        <v>13</v>
      </c>
    </row>
    <row r="67" spans="1:7" x14ac:dyDescent="0.25">
      <c r="A67" s="12"/>
      <c r="B67" s="7"/>
      <c r="G67" s="6"/>
    </row>
    <row r="68" spans="1:7" ht="15.6" x14ac:dyDescent="0.25">
      <c r="A68" s="12"/>
      <c r="B68" s="13" t="s">
        <v>363</v>
      </c>
      <c r="G68" s="6"/>
    </row>
    <row r="69" spans="1:7" ht="15.6" x14ac:dyDescent="0.25">
      <c r="A69" s="12"/>
      <c r="B69" s="13" t="s">
        <v>424</v>
      </c>
      <c r="G69" s="6"/>
    </row>
    <row r="70" spans="1:7" x14ac:dyDescent="0.25">
      <c r="A70" s="12"/>
      <c r="B70" s="7"/>
    </row>
    <row r="71" spans="1:7" x14ac:dyDescent="0.25">
      <c r="A71" s="12" t="s">
        <v>31</v>
      </c>
      <c r="B71" s="7" t="s">
        <v>143</v>
      </c>
    </row>
    <row r="72" spans="1:7" x14ac:dyDescent="0.25">
      <c r="A72" s="12"/>
      <c r="B72" s="7"/>
    </row>
    <row r="73" spans="1:7" x14ac:dyDescent="0.25">
      <c r="A73" s="12"/>
      <c r="B73" s="7" t="s">
        <v>396</v>
      </c>
    </row>
    <row r="74" spans="1:7" ht="15.6" x14ac:dyDescent="0.25">
      <c r="A74" s="12"/>
      <c r="B74" s="13" t="s">
        <v>176</v>
      </c>
    </row>
    <row r="75" spans="1:7" ht="15.6" x14ac:dyDescent="0.25">
      <c r="A75" s="12"/>
      <c r="B75" s="13" t="s">
        <v>105</v>
      </c>
    </row>
    <row r="76" spans="1:7" ht="15.6" x14ac:dyDescent="0.25">
      <c r="A76" s="12"/>
      <c r="B76" s="13" t="s">
        <v>106</v>
      </c>
    </row>
    <row r="77" spans="1:7" ht="15.6" x14ac:dyDescent="0.25">
      <c r="A77" s="12"/>
      <c r="B77" s="13" t="s">
        <v>30</v>
      </c>
    </row>
    <row r="78" spans="1:7" x14ac:dyDescent="0.25">
      <c r="A78" s="12"/>
      <c r="B78" s="7"/>
    </row>
    <row r="79" spans="1:7" x14ac:dyDescent="0.25">
      <c r="A79" s="12" t="s">
        <v>32</v>
      </c>
      <c r="B79" s="7" t="s">
        <v>142</v>
      </c>
    </row>
    <row r="80" spans="1:7" x14ac:dyDescent="0.25">
      <c r="A80" s="12"/>
      <c r="B80" s="7"/>
    </row>
    <row r="81" spans="1:3" x14ac:dyDescent="0.25">
      <c r="A81" s="12"/>
      <c r="B81" s="7" t="s">
        <v>397</v>
      </c>
    </row>
    <row r="82" spans="1:3" ht="15.6" x14ac:dyDescent="0.25">
      <c r="A82" s="12"/>
      <c r="B82" s="13" t="s">
        <v>107</v>
      </c>
    </row>
    <row r="83" spans="1:3" ht="15.6" x14ac:dyDescent="0.25">
      <c r="A83" s="12"/>
      <c r="B83" s="13" t="s">
        <v>33</v>
      </c>
    </row>
    <row r="84" spans="1:3" x14ac:dyDescent="0.25">
      <c r="A84" s="12"/>
      <c r="B84" s="7"/>
    </row>
    <row r="85" spans="1:3" ht="15.6" x14ac:dyDescent="0.25">
      <c r="A85" s="12"/>
      <c r="B85" s="13" t="s">
        <v>403</v>
      </c>
    </row>
    <row r="86" spans="1:3" ht="15.6" x14ac:dyDescent="0.25">
      <c r="A86" s="12"/>
      <c r="B86" s="13" t="s">
        <v>127</v>
      </c>
    </row>
    <row r="87" spans="1:3" ht="15.6" thickBot="1" x14ac:dyDescent="0.3">
      <c r="A87" s="12"/>
      <c r="B87" s="7"/>
    </row>
    <row r="88" spans="1:3" ht="16.2" thickBot="1" x14ac:dyDescent="0.3">
      <c r="A88" s="12" t="s">
        <v>35</v>
      </c>
      <c r="B88" s="7" t="s">
        <v>34</v>
      </c>
      <c r="C88" s="179"/>
    </row>
    <row r="89" spans="1:3" x14ac:dyDescent="0.25">
      <c r="A89" s="12"/>
      <c r="B89" s="7"/>
    </row>
    <row r="90" spans="1:3" ht="15.6" x14ac:dyDescent="0.25">
      <c r="A90" s="12"/>
      <c r="B90" s="13" t="s">
        <v>368</v>
      </c>
    </row>
    <row r="91" spans="1:3" ht="15.6" x14ac:dyDescent="0.25">
      <c r="A91" s="12"/>
      <c r="B91" s="13" t="s">
        <v>128</v>
      </c>
    </row>
    <row r="92" spans="1:3" ht="15.6" x14ac:dyDescent="0.25">
      <c r="A92" s="12"/>
      <c r="B92" s="13" t="s">
        <v>369</v>
      </c>
    </row>
    <row r="93" spans="1:3" ht="15.6" x14ac:dyDescent="0.25">
      <c r="A93" s="12"/>
      <c r="B93" s="13" t="s">
        <v>129</v>
      </c>
    </row>
    <row r="94" spans="1:3" ht="15.6" thickBot="1" x14ac:dyDescent="0.3">
      <c r="A94" s="12"/>
      <c r="B94" s="7"/>
    </row>
    <row r="95" spans="1:3" ht="15.6" thickBot="1" x14ac:dyDescent="0.3">
      <c r="A95" s="12" t="s">
        <v>36</v>
      </c>
      <c r="B95" s="7" t="s">
        <v>197</v>
      </c>
      <c r="C95" s="20" t="str">
        <f>IF(AND('Cover-Input Page'!C17="New Product",'Cover-Input Page'!C18="Initial"),"N/A",
IF(AND('Cover-Input Page'!C17="New Product",'Cover-Input Page'!C18="resubmission"),"N/A",
IF(AND('Cover-Input Page'!C17="Existing Product",'Cover-Input Page'!C18="Initial"),"Initial",
IF(AND('Cover-Input Page'!C17="Existing Product",'Cover-Input Page'!C18="Resubmission"),"Resubmission",
IF(AND('Cover-Input Page'!C17="Both",'Cover-Input Page'!C18="Initial"),"Initial",
IF(AND('Cover-Input Page'!C17="Both",'Cover-Input Page'!C18="Resubmission"),"Resubmission",""))))))</f>
        <v>Initial</v>
      </c>
    </row>
    <row r="96" spans="1:3" x14ac:dyDescent="0.25">
      <c r="A96" s="12"/>
      <c r="B96" s="7"/>
      <c r="C96" s="10"/>
    </row>
    <row r="97" spans="1:3" ht="15.6" x14ac:dyDescent="0.25">
      <c r="A97" s="12"/>
      <c r="B97" s="13" t="s">
        <v>21</v>
      </c>
      <c r="C97" s="10"/>
    </row>
    <row r="98" spans="1:3" ht="15.6" x14ac:dyDescent="0.25">
      <c r="A98" s="12"/>
      <c r="B98" s="13" t="s">
        <v>22</v>
      </c>
      <c r="C98" s="10"/>
    </row>
    <row r="99" spans="1:3" x14ac:dyDescent="0.25">
      <c r="A99" s="12"/>
      <c r="B99" s="7"/>
      <c r="C99" s="10"/>
    </row>
    <row r="100" spans="1:3" x14ac:dyDescent="0.25">
      <c r="A100" s="12" t="s">
        <v>37</v>
      </c>
      <c r="B100" s="7" t="s">
        <v>370</v>
      </c>
      <c r="C100" s="10"/>
    </row>
    <row r="101" spans="1:3" x14ac:dyDescent="0.25">
      <c r="A101" s="12"/>
      <c r="B101" s="7"/>
      <c r="C101" s="10"/>
    </row>
    <row r="102" spans="1:3" ht="15.6" x14ac:dyDescent="0.25">
      <c r="A102" s="12"/>
      <c r="B102" s="13" t="s">
        <v>179</v>
      </c>
      <c r="C102" s="10"/>
    </row>
    <row r="103" spans="1:3" ht="15.6" x14ac:dyDescent="0.25">
      <c r="A103" s="12"/>
      <c r="B103" s="13" t="s">
        <v>132</v>
      </c>
      <c r="C103" s="10"/>
    </row>
    <row r="104" spans="1:3" ht="15.6" x14ac:dyDescent="0.25">
      <c r="A104" s="12"/>
      <c r="B104" s="13" t="s">
        <v>177</v>
      </c>
      <c r="C104" s="10"/>
    </row>
    <row r="105" spans="1:3" ht="15.6" x14ac:dyDescent="0.25">
      <c r="A105" s="12"/>
      <c r="B105" s="13" t="s">
        <v>130</v>
      </c>
      <c r="C105" s="10"/>
    </row>
    <row r="106" spans="1:3" ht="15.6" x14ac:dyDescent="0.25">
      <c r="A106" s="12"/>
      <c r="B106" s="13" t="s">
        <v>371</v>
      </c>
      <c r="C106" s="10"/>
    </row>
    <row r="107" spans="1:3" ht="15.6" thickBot="1" x14ac:dyDescent="0.3">
      <c r="A107" s="12"/>
      <c r="B107" s="7"/>
      <c r="C107" s="10"/>
    </row>
    <row r="108" spans="1:3" ht="15.6" thickBot="1" x14ac:dyDescent="0.3">
      <c r="A108" s="12" t="s">
        <v>38</v>
      </c>
      <c r="B108" s="7" t="str">
        <f>'Cover-Input Page'!B7</f>
        <v>Effective Date of the Rate Change (the earliest effective date)</v>
      </c>
      <c r="C108" s="176">
        <f>'Cover-Input Page'!C7</f>
        <v>44927</v>
      </c>
    </row>
    <row r="109" spans="1:3" x14ac:dyDescent="0.25">
      <c r="A109" s="12"/>
      <c r="B109" s="7"/>
      <c r="C109" s="10"/>
    </row>
    <row r="110" spans="1:3" ht="15.6" x14ac:dyDescent="0.25">
      <c r="A110" s="12"/>
      <c r="B110" s="13" t="s">
        <v>372</v>
      </c>
      <c r="C110" s="10"/>
    </row>
    <row r="111" spans="1:3" x14ac:dyDescent="0.25">
      <c r="A111" s="12"/>
      <c r="B111" s="7"/>
      <c r="C111" s="10"/>
    </row>
    <row r="112" spans="1:3" x14ac:dyDescent="0.25">
      <c r="A112" s="12" t="s">
        <v>39</v>
      </c>
      <c r="B112" s="7" t="s">
        <v>379</v>
      </c>
      <c r="C112" s="78"/>
    </row>
    <row r="113" spans="1:3" x14ac:dyDescent="0.25">
      <c r="A113" s="12"/>
      <c r="B113" s="7"/>
      <c r="C113" s="10"/>
    </row>
    <row r="114" spans="1:3" x14ac:dyDescent="0.25">
      <c r="A114" s="12" t="s">
        <v>48</v>
      </c>
      <c r="B114" s="7" t="s">
        <v>519</v>
      </c>
      <c r="C114" s="10"/>
    </row>
    <row r="115" spans="1:3" ht="15.6" thickBot="1" x14ac:dyDescent="0.3">
      <c r="A115" s="12"/>
      <c r="B115" s="7"/>
      <c r="C115" s="10"/>
    </row>
    <row r="116" spans="1:3" ht="16.2" thickBot="1" x14ac:dyDescent="0.3">
      <c r="A116" s="12"/>
      <c r="B116" s="18" t="str">
        <f>LEFT(B114,29) &amp; "Rx Allowed Trend"</f>
        <v>Projected Medical Services + Rx Allowed Trend</v>
      </c>
      <c r="C116" s="175">
        <f>C138</f>
        <v>0</v>
      </c>
    </row>
    <row r="117" spans="1:3" x14ac:dyDescent="0.25">
      <c r="A117" s="12"/>
      <c r="B117" s="7"/>
    </row>
    <row r="118" spans="1:3" ht="15.6" x14ac:dyDescent="0.25">
      <c r="A118" s="12"/>
      <c r="B118" s="13" t="s">
        <v>520</v>
      </c>
    </row>
    <row r="119" spans="1:3" ht="15.6" x14ac:dyDescent="0.25">
      <c r="A119" s="12"/>
      <c r="B119" s="13" t="s">
        <v>478</v>
      </c>
    </row>
    <row r="120" spans="1:3" x14ac:dyDescent="0.25">
      <c r="A120" s="12"/>
      <c r="B120" s="7"/>
    </row>
    <row r="121" spans="1:3" ht="15.6" x14ac:dyDescent="0.25">
      <c r="A121" s="12"/>
      <c r="B121" s="18" t="s">
        <v>521</v>
      </c>
    </row>
    <row r="122" spans="1:3" x14ac:dyDescent="0.25">
      <c r="A122" s="12"/>
      <c r="B122" s="7"/>
    </row>
    <row r="123" spans="1:3" x14ac:dyDescent="0.25">
      <c r="A123" s="12"/>
      <c r="B123" s="7" t="s">
        <v>123</v>
      </c>
    </row>
    <row r="124" spans="1:3" x14ac:dyDescent="0.25">
      <c r="A124" s="12"/>
      <c r="B124" s="7" t="s">
        <v>469</v>
      </c>
    </row>
    <row r="125" spans="1:3" ht="15.6" thickBot="1" x14ac:dyDescent="0.3">
      <c r="A125" s="12"/>
      <c r="B125" s="7"/>
    </row>
    <row r="126" spans="1:3" ht="15.6" x14ac:dyDescent="0.3">
      <c r="A126" s="12"/>
      <c r="B126" s="204" t="s">
        <v>52</v>
      </c>
      <c r="C126" s="163" t="s">
        <v>51</v>
      </c>
    </row>
    <row r="127" spans="1:3" x14ac:dyDescent="0.25">
      <c r="A127" s="12"/>
      <c r="B127" s="196" t="s">
        <v>40</v>
      </c>
      <c r="C127" s="197">
        <f>(1+C145)*(1+D145)*(1+E145)-1</f>
        <v>0</v>
      </c>
    </row>
    <row r="128" spans="1:3" x14ac:dyDescent="0.25">
      <c r="A128" s="12"/>
      <c r="B128" s="201" t="s">
        <v>41</v>
      </c>
      <c r="C128" s="198">
        <f>(1+C146)*(1+D146)*(1+E146)-1</f>
        <v>0</v>
      </c>
    </row>
    <row r="129" spans="1:5" x14ac:dyDescent="0.25">
      <c r="A129" s="12"/>
      <c r="B129" s="201" t="s">
        <v>72</v>
      </c>
      <c r="C129" s="198">
        <f>(1+C147)*(1+D147)*(1+E147)-1</f>
        <v>0</v>
      </c>
    </row>
    <row r="130" spans="1:5" x14ac:dyDescent="0.25">
      <c r="A130" s="12"/>
      <c r="B130" s="201" t="s">
        <v>42</v>
      </c>
      <c r="C130" s="198">
        <f t="shared" ref="C130:C138" si="0">(1+C148)*(1+D148)*(1+E148)-1</f>
        <v>0</v>
      </c>
    </row>
    <row r="131" spans="1:5" x14ac:dyDescent="0.25">
      <c r="A131" s="12"/>
      <c r="B131" s="201" t="s">
        <v>43</v>
      </c>
      <c r="C131" s="198">
        <f t="shared" si="0"/>
        <v>0</v>
      </c>
    </row>
    <row r="132" spans="1:5" x14ac:dyDescent="0.25">
      <c r="A132" s="12"/>
      <c r="B132" s="201" t="s">
        <v>44</v>
      </c>
      <c r="C132" s="198">
        <f t="shared" si="0"/>
        <v>0</v>
      </c>
    </row>
    <row r="133" spans="1:5" x14ac:dyDescent="0.25">
      <c r="A133" s="12"/>
      <c r="B133" s="201" t="s">
        <v>45</v>
      </c>
      <c r="C133" s="198">
        <f t="shared" si="0"/>
        <v>0</v>
      </c>
    </row>
    <row r="134" spans="1:5" x14ac:dyDescent="0.25">
      <c r="A134" s="12"/>
      <c r="B134" s="201" t="s">
        <v>46</v>
      </c>
      <c r="C134" s="198">
        <f t="shared" si="0"/>
        <v>0</v>
      </c>
    </row>
    <row r="135" spans="1:5" x14ac:dyDescent="0.25">
      <c r="A135" s="12"/>
      <c r="B135" s="222" t="s">
        <v>47</v>
      </c>
      <c r="C135" s="210">
        <f t="shared" si="0"/>
        <v>0</v>
      </c>
    </row>
    <row r="136" spans="1:5" ht="15.6" x14ac:dyDescent="0.25">
      <c r="A136" s="12"/>
      <c r="B136" s="732" t="s">
        <v>494</v>
      </c>
      <c r="C136" s="209">
        <f t="shared" si="0"/>
        <v>0</v>
      </c>
    </row>
    <row r="137" spans="1:5" x14ac:dyDescent="0.25">
      <c r="A137" s="12"/>
      <c r="B137" s="222" t="s">
        <v>477</v>
      </c>
      <c r="C137" s="210">
        <f t="shared" si="0"/>
        <v>0</v>
      </c>
    </row>
    <row r="138" spans="1:5" ht="16.2" thickBot="1" x14ac:dyDescent="0.3">
      <c r="A138" s="12"/>
      <c r="B138" s="733" t="s">
        <v>495</v>
      </c>
      <c r="C138" s="173">
        <f t="shared" si="0"/>
        <v>0</v>
      </c>
    </row>
    <row r="139" spans="1:5" x14ac:dyDescent="0.25">
      <c r="A139" s="12"/>
      <c r="B139" s="7"/>
    </row>
    <row r="140" spans="1:5" x14ac:dyDescent="0.25">
      <c r="A140" s="12" t="s">
        <v>49</v>
      </c>
      <c r="B140" s="7" t="s">
        <v>522</v>
      </c>
      <c r="C140" s="655" t="str">
        <f>Geo_Region!E49</f>
        <v>01/2023 - 12/2023</v>
      </c>
    </row>
    <row r="141" spans="1:5" x14ac:dyDescent="0.25">
      <c r="A141" s="12"/>
      <c r="B141" s="7"/>
    </row>
    <row r="142" spans="1:5" ht="15.6" x14ac:dyDescent="0.25">
      <c r="A142" s="12"/>
      <c r="B142" s="13" t="s">
        <v>156</v>
      </c>
    </row>
    <row r="143" spans="1:5" ht="15.6" thickBot="1" x14ac:dyDescent="0.3">
      <c r="A143" s="12"/>
      <c r="B143" s="7"/>
    </row>
    <row r="144" spans="1:5" ht="16.2" thickBot="1" x14ac:dyDescent="0.35">
      <c r="A144" s="12"/>
      <c r="B144" s="166" t="s">
        <v>52</v>
      </c>
      <c r="C144" s="200" t="s">
        <v>126</v>
      </c>
      <c r="D144" s="200" t="s">
        <v>113</v>
      </c>
      <c r="E144" s="165" t="s">
        <v>114</v>
      </c>
    </row>
    <row r="145" spans="1:5" x14ac:dyDescent="0.25">
      <c r="A145" s="12"/>
      <c r="B145" s="199" t="s">
        <v>40</v>
      </c>
      <c r="C145" s="734">
        <f>Price_Inflation!I13</f>
        <v>0</v>
      </c>
      <c r="D145" s="734">
        <f>Price_Inflation!I28</f>
        <v>0</v>
      </c>
      <c r="E145" s="735">
        <f>Price_Inflation!I43</f>
        <v>0</v>
      </c>
    </row>
    <row r="146" spans="1:5" x14ac:dyDescent="0.25">
      <c r="A146" s="12"/>
      <c r="B146" s="201" t="s">
        <v>41</v>
      </c>
      <c r="C146" s="736">
        <f>Price_Inflation!I14</f>
        <v>0</v>
      </c>
      <c r="D146" s="736">
        <f>Price_Inflation!I29</f>
        <v>0</v>
      </c>
      <c r="E146" s="737">
        <f>Price_Inflation!I44</f>
        <v>0</v>
      </c>
    </row>
    <row r="147" spans="1:5" x14ac:dyDescent="0.25">
      <c r="A147" s="12"/>
      <c r="B147" s="201" t="s">
        <v>72</v>
      </c>
      <c r="C147" s="736">
        <f>Price_Inflation!I15</f>
        <v>0</v>
      </c>
      <c r="D147" s="736">
        <f>Price_Inflation!I30</f>
        <v>0</v>
      </c>
      <c r="E147" s="737">
        <f>Price_Inflation!I45</f>
        <v>0</v>
      </c>
    </row>
    <row r="148" spans="1:5" x14ac:dyDescent="0.25">
      <c r="A148" s="12"/>
      <c r="B148" s="201" t="s">
        <v>42</v>
      </c>
      <c r="C148" s="736">
        <f>Price_Inflation!I16</f>
        <v>0</v>
      </c>
      <c r="D148" s="736">
        <f>Price_Inflation!I31</f>
        <v>0</v>
      </c>
      <c r="E148" s="737">
        <f>Price_Inflation!I46</f>
        <v>0</v>
      </c>
    </row>
    <row r="149" spans="1:5" x14ac:dyDescent="0.25">
      <c r="A149" s="12"/>
      <c r="B149" s="201" t="s">
        <v>43</v>
      </c>
      <c r="C149" s="736">
        <f>Price_Inflation!I17</f>
        <v>0</v>
      </c>
      <c r="D149" s="736">
        <f>Price_Inflation!I32</f>
        <v>0</v>
      </c>
      <c r="E149" s="737">
        <f>Price_Inflation!I47</f>
        <v>0</v>
      </c>
    </row>
    <row r="150" spans="1:5" x14ac:dyDescent="0.25">
      <c r="A150" s="12"/>
      <c r="B150" s="201" t="s">
        <v>44</v>
      </c>
      <c r="C150" s="736">
        <f>Price_Inflation!I18</f>
        <v>0</v>
      </c>
      <c r="D150" s="736">
        <f>Price_Inflation!I33</f>
        <v>0</v>
      </c>
      <c r="E150" s="737">
        <f>Price_Inflation!I48</f>
        <v>0</v>
      </c>
    </row>
    <row r="151" spans="1:5" x14ac:dyDescent="0.25">
      <c r="A151" s="12"/>
      <c r="B151" s="201" t="s">
        <v>45</v>
      </c>
      <c r="C151" s="736">
        <f>Price_Inflation!I19</f>
        <v>0</v>
      </c>
      <c r="D151" s="736">
        <f>Price_Inflation!I34</f>
        <v>0</v>
      </c>
      <c r="E151" s="737">
        <f>Price_Inflation!I49</f>
        <v>0</v>
      </c>
    </row>
    <row r="152" spans="1:5" x14ac:dyDescent="0.25">
      <c r="A152" s="12"/>
      <c r="B152" s="201" t="s">
        <v>46</v>
      </c>
      <c r="C152" s="736">
        <f>Price_Inflation!I20</f>
        <v>0</v>
      </c>
      <c r="D152" s="736">
        <f>Price_Inflation!I35</f>
        <v>0</v>
      </c>
      <c r="E152" s="737">
        <f>Price_Inflation!I50</f>
        <v>0</v>
      </c>
    </row>
    <row r="153" spans="1:5" x14ac:dyDescent="0.25">
      <c r="A153" s="12"/>
      <c r="B153" s="221" t="s">
        <v>47</v>
      </c>
      <c r="C153" s="738">
        <f>Price_Inflation!I21</f>
        <v>0</v>
      </c>
      <c r="D153" s="738">
        <f>Price_Inflation!I36</f>
        <v>0</v>
      </c>
      <c r="E153" s="739">
        <f>Price_Inflation!I51</f>
        <v>0</v>
      </c>
    </row>
    <row r="154" spans="1:5" ht="15.6" x14ac:dyDescent="0.25">
      <c r="A154" s="12"/>
      <c r="B154" s="732" t="s">
        <v>494</v>
      </c>
      <c r="C154" s="740">
        <f>Price_Inflation!I22</f>
        <v>0</v>
      </c>
      <c r="D154" s="740">
        <f>Price_Inflation!I37</f>
        <v>0</v>
      </c>
      <c r="E154" s="741">
        <f>Price_Inflation!I52</f>
        <v>0</v>
      </c>
    </row>
    <row r="155" spans="1:5" x14ac:dyDescent="0.25">
      <c r="A155" s="12"/>
      <c r="B155" s="222" t="s">
        <v>477</v>
      </c>
      <c r="C155" s="738">
        <f>Price_Inflation!I23</f>
        <v>0</v>
      </c>
      <c r="D155" s="738">
        <f>Price_Inflation!I38</f>
        <v>0</v>
      </c>
      <c r="E155" s="739">
        <f>Price_Inflation!I53</f>
        <v>0</v>
      </c>
    </row>
    <row r="156" spans="1:5" ht="16.2" thickBot="1" x14ac:dyDescent="0.3">
      <c r="A156" s="12"/>
      <c r="B156" s="733" t="s">
        <v>495</v>
      </c>
      <c r="C156" s="742">
        <f>Price_Inflation!I24</f>
        <v>0</v>
      </c>
      <c r="D156" s="742">
        <f>Price_Inflation!I39</f>
        <v>0</v>
      </c>
      <c r="E156" s="743">
        <f>Price_Inflation!I54</f>
        <v>0</v>
      </c>
    </row>
    <row r="157" spans="1:5" x14ac:dyDescent="0.25">
      <c r="A157" s="12"/>
      <c r="B157" s="7"/>
    </row>
    <row r="158" spans="1:5" x14ac:dyDescent="0.25">
      <c r="A158" s="12" t="s">
        <v>53</v>
      </c>
      <c r="B158" s="7" t="s">
        <v>54</v>
      </c>
    </row>
    <row r="159" spans="1:5" x14ac:dyDescent="0.25">
      <c r="A159" s="12"/>
      <c r="B159" s="7"/>
    </row>
    <row r="160" spans="1:5" ht="15.6" x14ac:dyDescent="0.25">
      <c r="B160" s="13" t="s">
        <v>373</v>
      </c>
    </row>
    <row r="161" spans="1:2" ht="15.6" x14ac:dyDescent="0.25">
      <c r="A161" s="12"/>
      <c r="B161" s="13" t="s">
        <v>187</v>
      </c>
    </row>
    <row r="162" spans="1:2" ht="15.6" x14ac:dyDescent="0.25">
      <c r="A162" s="12"/>
      <c r="B162" s="13" t="s">
        <v>307</v>
      </c>
    </row>
    <row r="163" spans="1:2" ht="15.6" x14ac:dyDescent="0.25">
      <c r="A163" s="12"/>
      <c r="B163" s="13" t="s">
        <v>125</v>
      </c>
    </row>
    <row r="164" spans="1:2" ht="15.6" x14ac:dyDescent="0.25">
      <c r="A164" s="12"/>
      <c r="B164" s="13" t="s">
        <v>124</v>
      </c>
    </row>
    <row r="165" spans="1:2" x14ac:dyDescent="0.25">
      <c r="A165" s="12"/>
      <c r="B165" s="7"/>
    </row>
    <row r="166" spans="1:2" x14ac:dyDescent="0.25">
      <c r="A166" s="12" t="s">
        <v>55</v>
      </c>
      <c r="B166" s="7" t="s">
        <v>188</v>
      </c>
    </row>
    <row r="167" spans="1:2" x14ac:dyDescent="0.25">
      <c r="A167" s="12"/>
      <c r="B167" s="7"/>
    </row>
    <row r="168" spans="1:2" ht="15.6" x14ac:dyDescent="0.25">
      <c r="B168" s="13" t="s">
        <v>189</v>
      </c>
    </row>
    <row r="169" spans="1:2" ht="15.6" x14ac:dyDescent="0.25">
      <c r="A169" s="12"/>
      <c r="B169" s="13" t="s">
        <v>201</v>
      </c>
    </row>
    <row r="170" spans="1:2" ht="15.6" x14ac:dyDescent="0.25">
      <c r="A170" s="12"/>
      <c r="B170" s="13" t="s">
        <v>202</v>
      </c>
    </row>
    <row r="171" spans="1:2" ht="15.6" x14ac:dyDescent="0.25">
      <c r="A171" s="12"/>
      <c r="B171" s="13" t="s">
        <v>203</v>
      </c>
    </row>
    <row r="172" spans="1:2" ht="15.6" x14ac:dyDescent="0.25">
      <c r="A172" s="12"/>
      <c r="B172" s="13"/>
    </row>
    <row r="173" spans="1:2" x14ac:dyDescent="0.25">
      <c r="A173" s="12"/>
      <c r="B173" s="7"/>
    </row>
    <row r="174" spans="1:2" x14ac:dyDescent="0.25">
      <c r="A174" s="12" t="s">
        <v>56</v>
      </c>
      <c r="B174" s="7" t="s">
        <v>190</v>
      </c>
    </row>
    <row r="175" spans="1:2" x14ac:dyDescent="0.25">
      <c r="A175" s="12"/>
      <c r="B175" s="7"/>
    </row>
    <row r="176" spans="1:2" ht="15.6" x14ac:dyDescent="0.25">
      <c r="B176" s="13" t="s">
        <v>191</v>
      </c>
    </row>
    <row r="177" spans="1:3" ht="15.6" x14ac:dyDescent="0.25">
      <c r="A177" s="12"/>
      <c r="B177" s="13" t="s">
        <v>147</v>
      </c>
    </row>
    <row r="178" spans="1:3" ht="15.6" x14ac:dyDescent="0.25">
      <c r="A178" s="12"/>
      <c r="B178" s="13" t="s">
        <v>148</v>
      </c>
    </row>
    <row r="179" spans="1:3" ht="15.6" x14ac:dyDescent="0.25">
      <c r="A179" s="12"/>
      <c r="B179" s="13" t="s">
        <v>122</v>
      </c>
    </row>
    <row r="180" spans="1:3" ht="15.6" thickBot="1" x14ac:dyDescent="0.3">
      <c r="A180" s="12"/>
      <c r="B180" s="7"/>
    </row>
    <row r="181" spans="1:3" ht="15.6" thickBot="1" x14ac:dyDescent="0.3">
      <c r="A181" s="12" t="s">
        <v>57</v>
      </c>
      <c r="B181" s="7" t="s">
        <v>25</v>
      </c>
      <c r="C181" s="20" t="s">
        <v>163</v>
      </c>
    </row>
    <row r="182" spans="1:3" x14ac:dyDescent="0.25">
      <c r="A182" s="12"/>
      <c r="B182" s="7"/>
    </row>
    <row r="183" spans="1:3" ht="15.6" x14ac:dyDescent="0.25">
      <c r="A183" s="12"/>
      <c r="B183" s="13" t="s">
        <v>24</v>
      </c>
    </row>
    <row r="184" spans="1:3" x14ac:dyDescent="0.25">
      <c r="A184" s="12"/>
      <c r="B184" s="7"/>
    </row>
    <row r="185" spans="1:3" x14ac:dyDescent="0.25">
      <c r="A185" s="12" t="s">
        <v>108</v>
      </c>
      <c r="B185" s="7" t="s">
        <v>109</v>
      </c>
    </row>
    <row r="186" spans="1:3" x14ac:dyDescent="0.25">
      <c r="A186" s="12"/>
    </row>
    <row r="187" spans="1:3" ht="15.6" x14ac:dyDescent="0.3">
      <c r="B187" s="19" t="s">
        <v>119</v>
      </c>
    </row>
    <row r="188" spans="1:3" ht="15.6" x14ac:dyDescent="0.3">
      <c r="A188" s="12"/>
      <c r="B188" s="19" t="s">
        <v>120</v>
      </c>
    </row>
    <row r="189" spans="1:3" ht="15.6" x14ac:dyDescent="0.3">
      <c r="B189" s="19" t="s">
        <v>479</v>
      </c>
    </row>
    <row r="190" spans="1:3" ht="15.6" x14ac:dyDescent="0.3">
      <c r="B190" s="19" t="s">
        <v>398</v>
      </c>
    </row>
    <row r="191" spans="1:3" ht="15.6" x14ac:dyDescent="0.3">
      <c r="B191" s="19" t="s">
        <v>382</v>
      </c>
    </row>
    <row r="192" spans="1:3" ht="15.6" x14ac:dyDescent="0.3">
      <c r="B192" s="19" t="s">
        <v>462</v>
      </c>
    </row>
    <row r="193" spans="1:9" ht="15.6" x14ac:dyDescent="0.3">
      <c r="B193" s="19" t="s">
        <v>121</v>
      </c>
    </row>
    <row r="194" spans="1:9" ht="16.2" thickBot="1" x14ac:dyDescent="0.35">
      <c r="B194" s="19"/>
      <c r="E194" s="642"/>
    </row>
    <row r="195" spans="1:9" ht="16.2" thickBot="1" x14ac:dyDescent="0.3">
      <c r="B195" s="744" t="s">
        <v>470</v>
      </c>
      <c r="C195" s="639"/>
      <c r="D195" s="640"/>
      <c r="E195" s="642"/>
      <c r="F195" s="642"/>
      <c r="G195" s="643"/>
    </row>
    <row r="196" spans="1:9" ht="16.2" thickBot="1" x14ac:dyDescent="0.3">
      <c r="B196" s="744" t="s">
        <v>503</v>
      </c>
      <c r="C196" s="639"/>
      <c r="D196" s="640"/>
    </row>
    <row r="197" spans="1:9" ht="47.4" customHeight="1" x14ac:dyDescent="0.25">
      <c r="B197" s="204" t="s">
        <v>109</v>
      </c>
      <c r="C197" s="205" t="s">
        <v>460</v>
      </c>
      <c r="D197" s="717" t="s">
        <v>461</v>
      </c>
      <c r="E197" s="724" t="s">
        <v>466</v>
      </c>
      <c r="F197" s="206" t="s">
        <v>467</v>
      </c>
      <c r="H197" s="645"/>
      <c r="I197" s="645"/>
    </row>
    <row r="198" spans="1:9" x14ac:dyDescent="0.25">
      <c r="B198" s="196" t="s">
        <v>447</v>
      </c>
      <c r="C198" s="207"/>
      <c r="D198" s="718"/>
      <c r="E198" s="725" t="str">
        <f>IFERROR(D198/C198-1,"N/A")</f>
        <v>N/A</v>
      </c>
      <c r="F198" s="746" t="str">
        <f>IFERROR((1+E198)^(1/((($D$195+$D$196)/2 - ($C$195+$C$196)/2)/365))-1, "N/A")</f>
        <v>N/A</v>
      </c>
      <c r="H198" s="644"/>
      <c r="I198" s="638"/>
    </row>
    <row r="199" spans="1:9" x14ac:dyDescent="0.25">
      <c r="B199" s="201" t="s">
        <v>448</v>
      </c>
      <c r="C199" s="208"/>
      <c r="D199" s="719"/>
      <c r="E199" s="726" t="str">
        <f t="shared" ref="E199:E204" si="1">IFERROR(D199/C199-1,"N/A")</f>
        <v>N/A</v>
      </c>
      <c r="F199" s="747" t="str">
        <f t="shared" ref="F199:F204" si="2">IFERROR((1+E199)^(1/((($D$195+$D$196)/2 - ($C$195+$C$196)/2)/365))-1, "N/A")</f>
        <v>N/A</v>
      </c>
      <c r="H199" s="644"/>
      <c r="I199" s="638"/>
    </row>
    <row r="200" spans="1:9" x14ac:dyDescent="0.25">
      <c r="B200" s="201" t="s">
        <v>449</v>
      </c>
      <c r="C200" s="208"/>
      <c r="D200" s="719"/>
      <c r="E200" s="726" t="str">
        <f t="shared" si="1"/>
        <v>N/A</v>
      </c>
      <c r="F200" s="747" t="str">
        <f t="shared" si="2"/>
        <v>N/A</v>
      </c>
      <c r="H200" s="644"/>
      <c r="I200" s="638"/>
    </row>
    <row r="201" spans="1:9" x14ac:dyDescent="0.25">
      <c r="B201" s="222" t="s">
        <v>450</v>
      </c>
      <c r="C201" s="212"/>
      <c r="D201" s="720"/>
      <c r="E201" s="727" t="str">
        <f t="shared" si="1"/>
        <v>N/A</v>
      </c>
      <c r="F201" s="748" t="str">
        <f t="shared" si="2"/>
        <v>N/A</v>
      </c>
      <c r="H201" s="644"/>
      <c r="I201" s="638"/>
    </row>
    <row r="202" spans="1:9" ht="15.6" x14ac:dyDescent="0.25">
      <c r="B202" s="745" t="s">
        <v>472</v>
      </c>
      <c r="C202" s="716">
        <f>SUM(C198:C201)</f>
        <v>0</v>
      </c>
      <c r="D202" s="721">
        <f>SUM(D198:D201)</f>
        <v>0</v>
      </c>
      <c r="E202" s="728" t="str">
        <f t="shared" si="1"/>
        <v>N/A</v>
      </c>
      <c r="F202" s="749" t="str">
        <f t="shared" si="2"/>
        <v>N/A</v>
      </c>
      <c r="H202" s="644"/>
      <c r="I202" s="638"/>
    </row>
    <row r="203" spans="1:9" x14ac:dyDescent="0.25">
      <c r="B203" s="196" t="s">
        <v>451</v>
      </c>
      <c r="C203" s="211"/>
      <c r="D203" s="722"/>
      <c r="E203" s="729" t="str">
        <f t="shared" si="1"/>
        <v>N/A</v>
      </c>
      <c r="F203" s="750" t="str">
        <f t="shared" si="2"/>
        <v>N/A</v>
      </c>
      <c r="H203" s="644"/>
      <c r="I203" s="638"/>
    </row>
    <row r="204" spans="1:9" ht="15.6" thickBot="1" x14ac:dyDescent="0.3">
      <c r="B204" s="202" t="s">
        <v>143</v>
      </c>
      <c r="C204" s="203"/>
      <c r="D204" s="723"/>
      <c r="E204" s="730" t="str">
        <f t="shared" si="1"/>
        <v>N/A</v>
      </c>
      <c r="F204" s="751" t="str">
        <f t="shared" si="2"/>
        <v>N/A</v>
      </c>
      <c r="H204" s="644"/>
      <c r="I204" s="638"/>
    </row>
    <row r="205" spans="1:9" ht="15.6" x14ac:dyDescent="0.3">
      <c r="B205" s="19"/>
    </row>
    <row r="206" spans="1:9" x14ac:dyDescent="0.25">
      <c r="B206" s="7"/>
    </row>
    <row r="207" spans="1:9" x14ac:dyDescent="0.25">
      <c r="A207" s="12" t="s">
        <v>110</v>
      </c>
      <c r="B207" s="7" t="s">
        <v>506</v>
      </c>
    </row>
    <row r="208" spans="1:9" ht="15.6" x14ac:dyDescent="0.25">
      <c r="B208" s="13"/>
    </row>
    <row r="213" spans="1:5" x14ac:dyDescent="0.25">
      <c r="C213" s="7"/>
      <c r="D213" s="7"/>
    </row>
    <row r="214" spans="1:5" x14ac:dyDescent="0.25">
      <c r="B214" s="7"/>
      <c r="C214" s="7"/>
      <c r="D214" s="7"/>
      <c r="E214" s="7"/>
    </row>
    <row r="215" spans="1:5" x14ac:dyDescent="0.25">
      <c r="B215" s="7"/>
      <c r="C215" s="7"/>
      <c r="D215" s="7"/>
      <c r="E215" s="7"/>
    </row>
    <row r="216" spans="1:5" x14ac:dyDescent="0.25">
      <c r="B216" s="7"/>
      <c r="C216" s="7"/>
      <c r="D216" s="7"/>
      <c r="E216" s="7"/>
    </row>
    <row r="217" spans="1:5" x14ac:dyDescent="0.25">
      <c r="A217" s="12"/>
      <c r="B217" s="7"/>
      <c r="C217" s="7"/>
      <c r="D217" s="7"/>
      <c r="E217" s="7"/>
    </row>
    <row r="218" spans="1:5" x14ac:dyDescent="0.25">
      <c r="A218" s="12"/>
      <c r="B218" s="7"/>
      <c r="C218" s="7"/>
      <c r="D218" s="7"/>
      <c r="E218" s="7"/>
    </row>
    <row r="219" spans="1:5" x14ac:dyDescent="0.25">
      <c r="A219" s="12"/>
      <c r="B219" s="7"/>
      <c r="E219" s="7"/>
    </row>
    <row r="220" spans="1:5" x14ac:dyDescent="0.25">
      <c r="A220" s="12"/>
    </row>
    <row r="221" spans="1:5" x14ac:dyDescent="0.25">
      <c r="A221" s="12"/>
    </row>
    <row r="222" spans="1:5" x14ac:dyDescent="0.25">
      <c r="A222" s="12"/>
    </row>
    <row r="223" spans="1:5" x14ac:dyDescent="0.25">
      <c r="A223" s="12"/>
    </row>
    <row r="224" spans="1:5" x14ac:dyDescent="0.25">
      <c r="A224" s="12"/>
    </row>
    <row r="225" spans="1:5" x14ac:dyDescent="0.25">
      <c r="A225" s="12"/>
    </row>
    <row r="226" spans="1:5" x14ac:dyDescent="0.25">
      <c r="A226" s="12"/>
    </row>
    <row r="227" spans="1:5" x14ac:dyDescent="0.25">
      <c r="A227" s="12"/>
    </row>
    <row r="228" spans="1:5" x14ac:dyDescent="0.25">
      <c r="A228" s="12"/>
    </row>
    <row r="229" spans="1:5" x14ac:dyDescent="0.25">
      <c r="A229" s="12"/>
    </row>
    <row r="230" spans="1:5" x14ac:dyDescent="0.25">
      <c r="A230" s="12"/>
    </row>
    <row r="231" spans="1:5" x14ac:dyDescent="0.25">
      <c r="A231" s="12"/>
    </row>
    <row r="232" spans="1:5" x14ac:dyDescent="0.25">
      <c r="A232" s="12"/>
    </row>
    <row r="233" spans="1:5" x14ac:dyDescent="0.25">
      <c r="A233" s="12"/>
    </row>
    <row r="234" spans="1:5" x14ac:dyDescent="0.25">
      <c r="A234" s="12"/>
    </row>
    <row r="235" spans="1:5" x14ac:dyDescent="0.25">
      <c r="A235" s="12"/>
    </row>
    <row r="236" spans="1:5" x14ac:dyDescent="0.25">
      <c r="A236" s="12"/>
    </row>
    <row r="237" spans="1:5" x14ac:dyDescent="0.25">
      <c r="A237" s="12"/>
    </row>
    <row r="238" spans="1:5" x14ac:dyDescent="0.25">
      <c r="A238" s="12"/>
    </row>
    <row r="239" spans="1:5" x14ac:dyDescent="0.25">
      <c r="A239" s="12"/>
      <c r="C239" s="7"/>
      <c r="D239" s="7"/>
    </row>
    <row r="240" spans="1:5" x14ac:dyDescent="0.25">
      <c r="A240" s="12"/>
      <c r="B240" s="7"/>
      <c r="C240" s="7"/>
      <c r="D240" s="7"/>
      <c r="E240" s="7"/>
    </row>
    <row r="241" spans="1:5" x14ac:dyDescent="0.25">
      <c r="A241" s="12"/>
      <c r="B241" s="7"/>
      <c r="C241" s="7"/>
      <c r="D241" s="7"/>
      <c r="E241" s="7"/>
    </row>
    <row r="242" spans="1:5" x14ac:dyDescent="0.25">
      <c r="A242" s="12"/>
      <c r="B242" s="7"/>
      <c r="C242" s="7"/>
      <c r="D242" s="7"/>
      <c r="E242" s="7"/>
    </row>
    <row r="243" spans="1:5" x14ac:dyDescent="0.25">
      <c r="A243" s="12"/>
      <c r="B243" s="7"/>
      <c r="C243" s="7"/>
      <c r="D243" s="7"/>
      <c r="E243" s="7"/>
    </row>
    <row r="244" spans="1:5" x14ac:dyDescent="0.25">
      <c r="A244" s="12"/>
      <c r="B244" s="7"/>
      <c r="C244" s="7"/>
      <c r="D244" s="7"/>
      <c r="E244" s="7"/>
    </row>
    <row r="245" spans="1:5" x14ac:dyDescent="0.25">
      <c r="A245" s="12"/>
      <c r="B245" s="7"/>
      <c r="C245" s="7"/>
      <c r="D245" s="7"/>
      <c r="E245" s="7"/>
    </row>
    <row r="246" spans="1:5" x14ac:dyDescent="0.25">
      <c r="A246" s="12"/>
      <c r="B246" s="7"/>
      <c r="C246" s="7"/>
      <c r="D246" s="7"/>
      <c r="E246" s="7"/>
    </row>
    <row r="247" spans="1:5" x14ac:dyDescent="0.25">
      <c r="A247" s="12"/>
      <c r="B247" s="7"/>
      <c r="C247" s="7"/>
      <c r="D247" s="7"/>
      <c r="E247" s="7"/>
    </row>
    <row r="248" spans="1:5" x14ac:dyDescent="0.25">
      <c r="A248" s="12"/>
      <c r="B248" s="7"/>
      <c r="C248" s="7"/>
      <c r="D248" s="7"/>
      <c r="E248" s="7"/>
    </row>
    <row r="249" spans="1:5" x14ac:dyDescent="0.25">
      <c r="A249" s="12"/>
      <c r="B249" s="7"/>
      <c r="C249" s="7"/>
      <c r="D249" s="7"/>
      <c r="E249" s="7"/>
    </row>
    <row r="250" spans="1:5" x14ac:dyDescent="0.25">
      <c r="A250" s="12"/>
      <c r="B250" s="7"/>
      <c r="C250" s="7"/>
      <c r="D250" s="7"/>
      <c r="E250" s="7"/>
    </row>
    <row r="251" spans="1:5" x14ac:dyDescent="0.25">
      <c r="A251" s="12"/>
      <c r="B251" s="7"/>
      <c r="C251" s="7"/>
      <c r="D251" s="7"/>
      <c r="E251" s="7"/>
    </row>
    <row r="252" spans="1:5" x14ac:dyDescent="0.25">
      <c r="A252" s="12"/>
      <c r="B252" s="7"/>
      <c r="C252" s="7"/>
      <c r="D252" s="7"/>
      <c r="E252" s="7"/>
    </row>
    <row r="253" spans="1:5" x14ac:dyDescent="0.25">
      <c r="A253" s="12"/>
      <c r="B253" s="7"/>
      <c r="C253" s="7"/>
      <c r="D253" s="7"/>
      <c r="E253" s="7"/>
    </row>
    <row r="254" spans="1:5" x14ac:dyDescent="0.25">
      <c r="A254" s="12"/>
      <c r="B254" s="7"/>
      <c r="C254" s="7"/>
      <c r="D254" s="7"/>
      <c r="E254" s="7"/>
    </row>
    <row r="255" spans="1:5" x14ac:dyDescent="0.25">
      <c r="A255" s="12"/>
      <c r="B255" s="7"/>
      <c r="C255" s="7"/>
      <c r="D255" s="7"/>
      <c r="E255" s="7"/>
    </row>
    <row r="256" spans="1:5" x14ac:dyDescent="0.25">
      <c r="A256" s="12"/>
      <c r="B256" s="7"/>
      <c r="C256" s="7"/>
      <c r="D256" s="7"/>
      <c r="E256" s="7"/>
    </row>
    <row r="257" spans="1:5" x14ac:dyDescent="0.25">
      <c r="A257" s="12"/>
      <c r="B257" s="7"/>
      <c r="C257" s="7"/>
      <c r="D257" s="7"/>
      <c r="E257" s="7"/>
    </row>
    <row r="258" spans="1:5" x14ac:dyDescent="0.25">
      <c r="A258" s="12"/>
      <c r="B258" s="7"/>
      <c r="C258" s="7"/>
      <c r="D258" s="7"/>
      <c r="E258" s="7"/>
    </row>
    <row r="259" spans="1:5" x14ac:dyDescent="0.25">
      <c r="A259" s="12"/>
      <c r="B259" s="7"/>
      <c r="C259" s="7"/>
      <c r="D259" s="7"/>
      <c r="E259" s="7"/>
    </row>
    <row r="260" spans="1:5" x14ac:dyDescent="0.25">
      <c r="A260" s="12"/>
      <c r="B260" s="7"/>
      <c r="C260" s="7"/>
      <c r="D260" s="7"/>
      <c r="E260" s="7"/>
    </row>
    <row r="261" spans="1:5" x14ac:dyDescent="0.25">
      <c r="A261" s="12"/>
      <c r="B261" s="7"/>
      <c r="C261" s="7"/>
      <c r="D261" s="7"/>
      <c r="E261" s="7"/>
    </row>
    <row r="262" spans="1:5" x14ac:dyDescent="0.25">
      <c r="A262" s="12"/>
      <c r="B262" s="7"/>
      <c r="C262" s="7"/>
      <c r="D262" s="7"/>
      <c r="E262" s="7"/>
    </row>
    <row r="263" spans="1:5" x14ac:dyDescent="0.25">
      <c r="A263" s="12"/>
      <c r="B263" s="7"/>
      <c r="C263" s="7"/>
      <c r="D263" s="7"/>
      <c r="E263" s="7"/>
    </row>
    <row r="264" spans="1:5" x14ac:dyDescent="0.25">
      <c r="A264" s="12"/>
      <c r="B264" s="7"/>
      <c r="C264" s="7"/>
      <c r="D264" s="7"/>
      <c r="E264" s="7"/>
    </row>
    <row r="265" spans="1:5" x14ac:dyDescent="0.25">
      <c r="A265" s="12"/>
      <c r="B265" s="7"/>
      <c r="C265" s="7"/>
      <c r="D265" s="7"/>
      <c r="E265" s="7"/>
    </row>
    <row r="266" spans="1:5" x14ac:dyDescent="0.25">
      <c r="A266" s="12"/>
      <c r="B266" s="7"/>
      <c r="C266" s="7"/>
      <c r="D266" s="7"/>
      <c r="E266" s="7"/>
    </row>
    <row r="267" spans="1:5" x14ac:dyDescent="0.25">
      <c r="A267" s="12"/>
      <c r="B267" s="7"/>
      <c r="C267" s="7"/>
      <c r="D267" s="7"/>
      <c r="E267" s="7"/>
    </row>
    <row r="268" spans="1:5" x14ac:dyDescent="0.25">
      <c r="A268" s="12"/>
      <c r="B268" s="7"/>
      <c r="C268" s="7"/>
      <c r="D268" s="7"/>
      <c r="E268" s="7"/>
    </row>
    <row r="269" spans="1:5" x14ac:dyDescent="0.25">
      <c r="A269" s="12"/>
      <c r="B269" s="7"/>
      <c r="C269" s="7"/>
      <c r="D269" s="7"/>
      <c r="E269" s="7"/>
    </row>
    <row r="270" spans="1:5" x14ac:dyDescent="0.25">
      <c r="A270" s="12"/>
      <c r="B270" s="7"/>
      <c r="C270" s="7"/>
      <c r="D270" s="7"/>
      <c r="E270" s="7"/>
    </row>
    <row r="271" spans="1:5" x14ac:dyDescent="0.25">
      <c r="A271" s="12"/>
      <c r="B271" s="7"/>
      <c r="C271" s="7"/>
      <c r="D271" s="7"/>
      <c r="E271" s="7"/>
    </row>
    <row r="272" spans="1:5" x14ac:dyDescent="0.25">
      <c r="A272" s="12"/>
      <c r="B272" s="7"/>
      <c r="C272" s="7"/>
      <c r="D272" s="7"/>
      <c r="E272" s="7"/>
    </row>
    <row r="273" spans="1:5" x14ac:dyDescent="0.25">
      <c r="A273" s="12"/>
      <c r="B273" s="7"/>
      <c r="C273" s="7"/>
      <c r="D273" s="7"/>
      <c r="E273" s="7"/>
    </row>
    <row r="274" spans="1:5" x14ac:dyDescent="0.25">
      <c r="A274" s="12"/>
      <c r="B274" s="7"/>
      <c r="C274" s="7"/>
      <c r="D274" s="7"/>
      <c r="E274" s="7"/>
    </row>
    <row r="275" spans="1:5" x14ac:dyDescent="0.25">
      <c r="A275" s="12"/>
      <c r="B275" s="7"/>
      <c r="C275" s="7"/>
      <c r="D275" s="7"/>
      <c r="E275" s="7"/>
    </row>
    <row r="276" spans="1:5" x14ac:dyDescent="0.25">
      <c r="A276" s="12"/>
      <c r="B276" s="7"/>
      <c r="C276" s="7"/>
      <c r="D276" s="7"/>
      <c r="E276" s="7"/>
    </row>
    <row r="277" spans="1:5" x14ac:dyDescent="0.25">
      <c r="A277" s="12"/>
      <c r="B277" s="7"/>
      <c r="C277" s="7"/>
      <c r="D277" s="7"/>
      <c r="E277" s="7"/>
    </row>
    <row r="278" spans="1:5" x14ac:dyDescent="0.25">
      <c r="A278" s="12"/>
      <c r="B278" s="7"/>
      <c r="C278" s="7"/>
      <c r="D278" s="7"/>
      <c r="E278" s="7"/>
    </row>
    <row r="279" spans="1:5" x14ac:dyDescent="0.25">
      <c r="A279" s="12"/>
      <c r="B279" s="7"/>
      <c r="C279" s="7"/>
      <c r="D279" s="7"/>
      <c r="E279" s="7"/>
    </row>
    <row r="280" spans="1:5" x14ac:dyDescent="0.25">
      <c r="A280" s="12"/>
      <c r="B280" s="7"/>
      <c r="C280" s="7"/>
      <c r="D280" s="7"/>
      <c r="E280" s="7"/>
    </row>
    <row r="281" spans="1:5" x14ac:dyDescent="0.25">
      <c r="A281" s="12"/>
      <c r="B281" s="7"/>
      <c r="C281" s="7"/>
      <c r="D281" s="7"/>
      <c r="E281" s="7"/>
    </row>
    <row r="282" spans="1:5" x14ac:dyDescent="0.25">
      <c r="A282" s="12"/>
      <c r="B282" s="7"/>
      <c r="C282" s="7"/>
      <c r="D282" s="7"/>
      <c r="E282" s="7"/>
    </row>
    <row r="283" spans="1:5" x14ac:dyDescent="0.25">
      <c r="A283" s="12"/>
      <c r="B283" s="7"/>
      <c r="C283" s="7"/>
      <c r="D283" s="7"/>
      <c r="E283" s="7"/>
    </row>
    <row r="284" spans="1:5" x14ac:dyDescent="0.25">
      <c r="A284" s="12"/>
      <c r="B284" s="7"/>
      <c r="C284" s="7"/>
      <c r="D284" s="7"/>
      <c r="E284" s="7"/>
    </row>
    <row r="285" spans="1:5" x14ac:dyDescent="0.25">
      <c r="A285" s="12"/>
      <c r="B285" s="7"/>
      <c r="C285" s="7"/>
      <c r="D285" s="7"/>
      <c r="E285" s="7"/>
    </row>
    <row r="286" spans="1:5" x14ac:dyDescent="0.25">
      <c r="A286" s="12"/>
      <c r="B286" s="7"/>
      <c r="C286" s="7"/>
      <c r="D286" s="7"/>
      <c r="E286" s="7"/>
    </row>
    <row r="287" spans="1:5" x14ac:dyDescent="0.25">
      <c r="A287" s="12"/>
      <c r="B287" s="7"/>
      <c r="C287" s="7"/>
      <c r="D287" s="7"/>
      <c r="E287" s="7"/>
    </row>
    <row r="288" spans="1:5" x14ac:dyDescent="0.25">
      <c r="A288" s="12"/>
      <c r="B288" s="7"/>
      <c r="C288" s="7"/>
      <c r="D288" s="7"/>
      <c r="E288" s="7"/>
    </row>
    <row r="289" spans="1:5" x14ac:dyDescent="0.25">
      <c r="A289" s="12"/>
      <c r="B289" s="7"/>
      <c r="C289" s="7"/>
      <c r="D289" s="7"/>
      <c r="E289" s="7"/>
    </row>
    <row r="290" spans="1:5" x14ac:dyDescent="0.25">
      <c r="A290" s="12"/>
      <c r="B290" s="7"/>
      <c r="C290" s="7"/>
      <c r="D290" s="7"/>
      <c r="E290" s="7"/>
    </row>
    <row r="291" spans="1:5" x14ac:dyDescent="0.25">
      <c r="A291" s="12"/>
      <c r="B291" s="7"/>
      <c r="C291" s="7"/>
      <c r="D291" s="7"/>
      <c r="E291" s="7"/>
    </row>
    <row r="292" spans="1:5" x14ac:dyDescent="0.25">
      <c r="A292" s="12"/>
      <c r="B292" s="7"/>
      <c r="C292" s="7"/>
      <c r="D292" s="7"/>
      <c r="E292" s="7"/>
    </row>
    <row r="293" spans="1:5" x14ac:dyDescent="0.25">
      <c r="A293" s="12"/>
      <c r="B293" s="7"/>
      <c r="C293" s="7"/>
      <c r="D293" s="7"/>
      <c r="E293" s="7"/>
    </row>
    <row r="294" spans="1:5" x14ac:dyDescent="0.25">
      <c r="A294" s="12"/>
      <c r="B294" s="7"/>
      <c r="C294" s="7"/>
      <c r="D294" s="7"/>
      <c r="E294" s="7"/>
    </row>
    <row r="295" spans="1:5" x14ac:dyDescent="0.25">
      <c r="A295" s="12"/>
      <c r="B295" s="7"/>
      <c r="C295" s="7"/>
      <c r="D295" s="7"/>
      <c r="E295" s="7"/>
    </row>
    <row r="296" spans="1:5" x14ac:dyDescent="0.25">
      <c r="A296" s="12"/>
      <c r="B296" s="7"/>
      <c r="C296" s="7"/>
      <c r="D296" s="7"/>
      <c r="E296" s="7"/>
    </row>
    <row r="297" spans="1:5" x14ac:dyDescent="0.25">
      <c r="A297" s="12"/>
      <c r="B297" s="7"/>
      <c r="C297" s="7"/>
      <c r="D297" s="7"/>
      <c r="E297" s="7"/>
    </row>
    <row r="298" spans="1:5" x14ac:dyDescent="0.25">
      <c r="A298" s="12"/>
      <c r="B298" s="7"/>
      <c r="C298" s="7"/>
      <c r="D298" s="7"/>
      <c r="E298" s="7"/>
    </row>
    <row r="299" spans="1:5" x14ac:dyDescent="0.25">
      <c r="A299" s="12"/>
      <c r="B299" s="7"/>
      <c r="C299" s="7"/>
      <c r="D299" s="7"/>
      <c r="E299" s="7"/>
    </row>
    <row r="300" spans="1:5" x14ac:dyDescent="0.25">
      <c r="A300" s="12"/>
      <c r="B300" s="7"/>
      <c r="C300" s="7"/>
      <c r="D300" s="7"/>
      <c r="E300" s="7"/>
    </row>
    <row r="301" spans="1:5" x14ac:dyDescent="0.25">
      <c r="A301" s="12"/>
      <c r="B301" s="7"/>
      <c r="C301" s="7"/>
      <c r="D301" s="7"/>
      <c r="E301" s="7"/>
    </row>
    <row r="302" spans="1:5" x14ac:dyDescent="0.25">
      <c r="A302" s="12"/>
      <c r="B302" s="7"/>
      <c r="C302" s="7"/>
      <c r="D302" s="7"/>
      <c r="E302" s="7"/>
    </row>
    <row r="303" spans="1:5" x14ac:dyDescent="0.25">
      <c r="A303" s="12"/>
      <c r="B303" s="7"/>
      <c r="C303" s="7"/>
      <c r="D303" s="7"/>
      <c r="E303" s="7"/>
    </row>
    <row r="304" spans="1:5" x14ac:dyDescent="0.25">
      <c r="A304" s="12"/>
      <c r="B304" s="7"/>
      <c r="C304" s="7"/>
      <c r="D304" s="7"/>
      <c r="E304" s="7"/>
    </row>
    <row r="305" spans="1:5" x14ac:dyDescent="0.25">
      <c r="A305" s="12"/>
      <c r="B305" s="7"/>
      <c r="C305" s="7"/>
      <c r="D305" s="7"/>
      <c r="E305" s="7"/>
    </row>
    <row r="306" spans="1:5" x14ac:dyDescent="0.25">
      <c r="A306" s="12"/>
      <c r="B306" s="7"/>
      <c r="C306" s="7"/>
      <c r="D306" s="7"/>
      <c r="E306" s="7"/>
    </row>
    <row r="307" spans="1:5" x14ac:dyDescent="0.25">
      <c r="A307" s="12"/>
      <c r="B307" s="7"/>
      <c r="C307" s="7"/>
      <c r="D307" s="7"/>
      <c r="E307" s="7"/>
    </row>
    <row r="308" spans="1:5" x14ac:dyDescent="0.25">
      <c r="A308" s="12"/>
      <c r="B308" s="7"/>
      <c r="C308" s="7"/>
      <c r="D308" s="7"/>
      <c r="E308" s="7"/>
    </row>
    <row r="309" spans="1:5" x14ac:dyDescent="0.25">
      <c r="A309" s="12"/>
      <c r="B309" s="7"/>
      <c r="C309" s="7"/>
      <c r="D309" s="7"/>
      <c r="E309" s="7"/>
    </row>
    <row r="310" spans="1:5" x14ac:dyDescent="0.25">
      <c r="A310" s="12"/>
      <c r="B310" s="7"/>
      <c r="C310" s="7"/>
      <c r="D310" s="7"/>
      <c r="E310" s="7"/>
    </row>
    <row r="311" spans="1:5" x14ac:dyDescent="0.25">
      <c r="A311" s="12"/>
      <c r="B311" s="7"/>
      <c r="C311" s="7"/>
      <c r="D311" s="7"/>
      <c r="E311" s="7"/>
    </row>
    <row r="312" spans="1:5" x14ac:dyDescent="0.25">
      <c r="A312" s="12"/>
      <c r="B312" s="7"/>
      <c r="C312" s="7"/>
      <c r="D312" s="7"/>
      <c r="E312" s="7"/>
    </row>
    <row r="313" spans="1:5" x14ac:dyDescent="0.25">
      <c r="A313" s="12"/>
      <c r="B313" s="7"/>
      <c r="C313" s="7"/>
      <c r="D313" s="7"/>
      <c r="E313" s="7"/>
    </row>
    <row r="314" spans="1:5" x14ac:dyDescent="0.25">
      <c r="A314" s="12"/>
      <c r="B314" s="7"/>
      <c r="C314" s="7"/>
      <c r="D314" s="7"/>
      <c r="E314" s="7"/>
    </row>
    <row r="315" spans="1:5" x14ac:dyDescent="0.25">
      <c r="A315" s="12"/>
      <c r="B315" s="7"/>
      <c r="C315" s="7"/>
      <c r="D315" s="7"/>
      <c r="E315" s="7"/>
    </row>
    <row r="316" spans="1:5" x14ac:dyDescent="0.25">
      <c r="A316" s="12"/>
      <c r="B316" s="7"/>
      <c r="C316" s="7"/>
      <c r="D316" s="7"/>
      <c r="E316" s="7"/>
    </row>
    <row r="317" spans="1:5" x14ac:dyDescent="0.25">
      <c r="A317" s="12"/>
      <c r="B317" s="7"/>
      <c r="C317" s="7"/>
      <c r="D317" s="7"/>
      <c r="E317" s="7"/>
    </row>
    <row r="318" spans="1:5" x14ac:dyDescent="0.25">
      <c r="A318" s="12"/>
      <c r="B318" s="7"/>
      <c r="C318" s="7"/>
      <c r="D318" s="7"/>
      <c r="E318" s="7"/>
    </row>
    <row r="319" spans="1:5" x14ac:dyDescent="0.25">
      <c r="A319" s="12"/>
      <c r="B319" s="7"/>
      <c r="C319" s="7"/>
      <c r="D319" s="7"/>
      <c r="E319" s="7"/>
    </row>
    <row r="320" spans="1:5" x14ac:dyDescent="0.25">
      <c r="A320" s="12"/>
      <c r="B320" s="7"/>
      <c r="C320" s="7"/>
      <c r="D320" s="7"/>
      <c r="E320" s="7"/>
    </row>
    <row r="321" spans="1:5" x14ac:dyDescent="0.25">
      <c r="A321" s="12"/>
      <c r="B321" s="7"/>
      <c r="C321" s="7"/>
      <c r="D321" s="7"/>
      <c r="E321" s="7"/>
    </row>
    <row r="322" spans="1:5" x14ac:dyDescent="0.25">
      <c r="A322" s="12"/>
      <c r="B322" s="7"/>
      <c r="C322" s="7"/>
      <c r="D322" s="7"/>
      <c r="E322" s="7"/>
    </row>
    <row r="323" spans="1:5" x14ac:dyDescent="0.25">
      <c r="A323" s="12"/>
      <c r="B323" s="7"/>
      <c r="C323" s="7"/>
      <c r="D323" s="7"/>
      <c r="E323" s="7"/>
    </row>
    <row r="324" spans="1:5" x14ac:dyDescent="0.25">
      <c r="A324" s="12"/>
      <c r="B324" s="7"/>
      <c r="C324" s="7"/>
      <c r="D324" s="7"/>
      <c r="E324" s="7"/>
    </row>
    <row r="325" spans="1:5" x14ac:dyDescent="0.25">
      <c r="A325" s="12"/>
      <c r="B325" s="7"/>
      <c r="C325" s="7"/>
      <c r="D325" s="7"/>
      <c r="E325" s="7"/>
    </row>
    <row r="326" spans="1:5" x14ac:dyDescent="0.25">
      <c r="A326" s="12"/>
      <c r="B326" s="7"/>
      <c r="C326" s="7"/>
      <c r="D326" s="7"/>
      <c r="E326" s="7"/>
    </row>
    <row r="327" spans="1:5" x14ac:dyDescent="0.25">
      <c r="A327" s="12"/>
      <c r="B327" s="7"/>
      <c r="C327" s="7"/>
      <c r="D327" s="7"/>
      <c r="E327" s="7"/>
    </row>
    <row r="328" spans="1:5" x14ac:dyDescent="0.25">
      <c r="A328" s="12"/>
      <c r="B328" s="7"/>
      <c r="C328" s="7"/>
      <c r="D328" s="7"/>
      <c r="E328" s="7"/>
    </row>
    <row r="329" spans="1:5" x14ac:dyDescent="0.25">
      <c r="A329" s="12"/>
      <c r="B329" s="7"/>
      <c r="C329" s="7"/>
      <c r="D329" s="7"/>
      <c r="E329" s="7"/>
    </row>
    <row r="330" spans="1:5" x14ac:dyDescent="0.25">
      <c r="A330" s="12"/>
      <c r="B330" s="7"/>
      <c r="C330" s="7"/>
      <c r="D330" s="7"/>
      <c r="E330" s="7"/>
    </row>
    <row r="331" spans="1:5" x14ac:dyDescent="0.25">
      <c r="A331" s="12"/>
      <c r="B331" s="7"/>
      <c r="C331" s="7"/>
      <c r="D331" s="7"/>
      <c r="E331" s="7"/>
    </row>
    <row r="332" spans="1:5" x14ac:dyDescent="0.25">
      <c r="A332" s="12"/>
      <c r="B332" s="7"/>
      <c r="C332" s="7"/>
      <c r="D332" s="7"/>
      <c r="E332" s="7"/>
    </row>
    <row r="333" spans="1:5" x14ac:dyDescent="0.25">
      <c r="A333" s="12"/>
      <c r="B333" s="7"/>
      <c r="C333" s="7"/>
      <c r="D333" s="7"/>
      <c r="E333" s="7"/>
    </row>
    <row r="334" spans="1:5" x14ac:dyDescent="0.25">
      <c r="A334" s="12"/>
      <c r="B334" s="7"/>
      <c r="C334" s="7"/>
      <c r="D334" s="7"/>
      <c r="E334" s="7"/>
    </row>
    <row r="335" spans="1:5" x14ac:dyDescent="0.25">
      <c r="A335" s="12"/>
      <c r="B335" s="7"/>
      <c r="C335" s="7"/>
      <c r="D335" s="7"/>
      <c r="E335" s="7"/>
    </row>
    <row r="336" spans="1:5" x14ac:dyDescent="0.25">
      <c r="A336" s="12"/>
      <c r="B336" s="7"/>
      <c r="C336" s="7"/>
      <c r="D336" s="7"/>
      <c r="E336" s="7"/>
    </row>
    <row r="337" spans="1:5" x14ac:dyDescent="0.25">
      <c r="A337" s="12"/>
      <c r="B337" s="7"/>
      <c r="C337" s="7"/>
      <c r="D337" s="7"/>
      <c r="E337" s="7"/>
    </row>
    <row r="338" spans="1:5" x14ac:dyDescent="0.25">
      <c r="A338" s="12"/>
      <c r="B338" s="7"/>
      <c r="C338" s="7"/>
      <c r="D338" s="7"/>
      <c r="E338" s="7"/>
    </row>
    <row r="339" spans="1:5" x14ac:dyDescent="0.25">
      <c r="A339" s="12"/>
      <c r="B339" s="7"/>
      <c r="C339" s="7"/>
      <c r="D339" s="7"/>
      <c r="E339" s="7"/>
    </row>
    <row r="340" spans="1:5" x14ac:dyDescent="0.25">
      <c r="A340" s="12"/>
      <c r="B340" s="7"/>
      <c r="C340" s="7"/>
      <c r="D340" s="7"/>
      <c r="E340" s="7"/>
    </row>
    <row r="341" spans="1:5" x14ac:dyDescent="0.25">
      <c r="A341" s="12"/>
      <c r="B341" s="7"/>
      <c r="C341" s="7"/>
      <c r="D341" s="7"/>
      <c r="E341" s="7"/>
    </row>
    <row r="342" spans="1:5" x14ac:dyDescent="0.25">
      <c r="A342" s="12"/>
      <c r="B342" s="7"/>
      <c r="C342" s="7"/>
      <c r="D342" s="7"/>
      <c r="E342" s="7"/>
    </row>
    <row r="343" spans="1:5" x14ac:dyDescent="0.25">
      <c r="A343" s="12"/>
      <c r="B343" s="7"/>
      <c r="C343" s="7"/>
      <c r="D343" s="7"/>
      <c r="E343" s="7"/>
    </row>
    <row r="344" spans="1:5" x14ac:dyDescent="0.25">
      <c r="A344" s="12"/>
      <c r="B344" s="7"/>
      <c r="C344" s="7"/>
      <c r="D344" s="7"/>
      <c r="E344" s="7"/>
    </row>
    <row r="345" spans="1:5" x14ac:dyDescent="0.25">
      <c r="A345" s="12"/>
      <c r="B345" s="7"/>
      <c r="C345" s="7"/>
      <c r="D345" s="7"/>
      <c r="E345" s="7"/>
    </row>
    <row r="346" spans="1:5" x14ac:dyDescent="0.25">
      <c r="A346" s="12"/>
      <c r="B346" s="7"/>
      <c r="C346" s="7"/>
      <c r="D346" s="7"/>
      <c r="E346" s="7"/>
    </row>
    <row r="347" spans="1:5" x14ac:dyDescent="0.25">
      <c r="A347" s="12"/>
      <c r="B347" s="7"/>
      <c r="C347" s="7"/>
      <c r="D347" s="7"/>
      <c r="E347" s="7"/>
    </row>
    <row r="348" spans="1:5" x14ac:dyDescent="0.25">
      <c r="A348" s="12"/>
      <c r="B348" s="7"/>
      <c r="C348" s="7"/>
      <c r="D348" s="7"/>
      <c r="E348" s="7"/>
    </row>
    <row r="349" spans="1:5" x14ac:dyDescent="0.25">
      <c r="A349" s="12"/>
      <c r="B349" s="7"/>
      <c r="C349" s="7"/>
      <c r="D349" s="7"/>
      <c r="E349" s="7"/>
    </row>
    <row r="350" spans="1:5" x14ac:dyDescent="0.25">
      <c r="A350" s="12"/>
      <c r="B350" s="7"/>
      <c r="C350" s="7"/>
      <c r="D350" s="7"/>
      <c r="E350" s="7"/>
    </row>
    <row r="351" spans="1:5" x14ac:dyDescent="0.25">
      <c r="A351" s="12"/>
      <c r="B351" s="7"/>
      <c r="C351" s="7"/>
      <c r="D351" s="7"/>
      <c r="E351" s="7"/>
    </row>
    <row r="352" spans="1:5" x14ac:dyDescent="0.25">
      <c r="A352" s="12"/>
      <c r="B352" s="7"/>
      <c r="C352" s="7"/>
      <c r="D352" s="7"/>
      <c r="E352" s="7"/>
    </row>
    <row r="353" spans="1:5" x14ac:dyDescent="0.25">
      <c r="A353" s="12"/>
      <c r="B353" s="7"/>
      <c r="C353" s="7"/>
      <c r="D353" s="7"/>
      <c r="E353" s="7"/>
    </row>
    <row r="354" spans="1:5" x14ac:dyDescent="0.25">
      <c r="A354" s="12"/>
      <c r="B354" s="7"/>
      <c r="C354" s="7"/>
      <c r="D354" s="7"/>
      <c r="E354" s="7"/>
    </row>
    <row r="355" spans="1:5" x14ac:dyDescent="0.25">
      <c r="A355" s="12"/>
      <c r="B355" s="7"/>
      <c r="C355" s="7"/>
      <c r="D355" s="7"/>
      <c r="E355" s="7"/>
    </row>
    <row r="356" spans="1:5" x14ac:dyDescent="0.25">
      <c r="A356" s="12"/>
      <c r="B356" s="7"/>
      <c r="C356" s="7"/>
      <c r="D356" s="7"/>
      <c r="E356" s="7"/>
    </row>
    <row r="357" spans="1:5" x14ac:dyDescent="0.25">
      <c r="A357" s="12"/>
      <c r="B357" s="7"/>
      <c r="C357" s="7"/>
      <c r="D357" s="7"/>
      <c r="E357" s="7"/>
    </row>
    <row r="358" spans="1:5" x14ac:dyDescent="0.25">
      <c r="A358" s="12"/>
      <c r="B358" s="7"/>
      <c r="C358" s="7"/>
      <c r="D358" s="7"/>
      <c r="E358" s="7"/>
    </row>
    <row r="359" spans="1:5" x14ac:dyDescent="0.25">
      <c r="A359" s="12"/>
      <c r="B359" s="7"/>
      <c r="C359" s="7"/>
      <c r="D359" s="7"/>
      <c r="E359" s="7"/>
    </row>
    <row r="360" spans="1:5" x14ac:dyDescent="0.25">
      <c r="A360" s="12"/>
      <c r="B360" s="7"/>
      <c r="C360" s="7"/>
      <c r="D360" s="7"/>
      <c r="E360" s="7"/>
    </row>
    <row r="361" spans="1:5" x14ac:dyDescent="0.25">
      <c r="A361" s="12"/>
      <c r="B361" s="7"/>
      <c r="C361" s="7"/>
      <c r="D361" s="7"/>
      <c r="E361" s="7"/>
    </row>
    <row r="362" spans="1:5" x14ac:dyDescent="0.25">
      <c r="A362" s="12"/>
      <c r="B362" s="7"/>
      <c r="C362" s="7"/>
      <c r="D362" s="7"/>
      <c r="E362" s="7"/>
    </row>
    <row r="363" spans="1:5" x14ac:dyDescent="0.25">
      <c r="A363" s="12"/>
      <c r="B363" s="7"/>
      <c r="C363" s="7"/>
      <c r="D363" s="7"/>
      <c r="E363" s="7"/>
    </row>
    <row r="364" spans="1:5" x14ac:dyDescent="0.25">
      <c r="A364" s="12"/>
      <c r="B364" s="7"/>
      <c r="C364" s="7"/>
      <c r="D364" s="7"/>
      <c r="E364" s="7"/>
    </row>
    <row r="365" spans="1:5" x14ac:dyDescent="0.25">
      <c r="A365" s="12"/>
      <c r="B365" s="7"/>
      <c r="C365" s="7"/>
      <c r="D365" s="7"/>
      <c r="E365" s="7"/>
    </row>
    <row r="366" spans="1:5" x14ac:dyDescent="0.25">
      <c r="A366" s="12"/>
      <c r="B366" s="7"/>
      <c r="C366" s="7"/>
      <c r="D366" s="7"/>
      <c r="E366" s="7"/>
    </row>
    <row r="367" spans="1:5" x14ac:dyDescent="0.25">
      <c r="A367" s="12"/>
      <c r="B367" s="7"/>
      <c r="C367" s="7"/>
      <c r="D367" s="7"/>
      <c r="E367" s="7"/>
    </row>
    <row r="368" spans="1:5" x14ac:dyDescent="0.25">
      <c r="A368" s="12"/>
      <c r="B368" s="7"/>
      <c r="C368" s="7"/>
      <c r="D368" s="7"/>
      <c r="E368" s="7"/>
    </row>
    <row r="369" spans="1:5" x14ac:dyDescent="0.25">
      <c r="A369" s="12"/>
      <c r="B369" s="7"/>
      <c r="C369" s="7"/>
      <c r="D369" s="7"/>
      <c r="E369" s="7"/>
    </row>
    <row r="370" spans="1:5" x14ac:dyDescent="0.25">
      <c r="A370" s="12"/>
      <c r="B370" s="7"/>
      <c r="C370" s="7"/>
      <c r="D370" s="7"/>
      <c r="E370" s="7"/>
    </row>
    <row r="371" spans="1:5" x14ac:dyDescent="0.25">
      <c r="A371" s="12"/>
      <c r="B371" s="7"/>
      <c r="C371" s="7"/>
      <c r="D371" s="7"/>
      <c r="E371" s="7"/>
    </row>
    <row r="372" spans="1:5" x14ac:dyDescent="0.25">
      <c r="A372" s="12"/>
      <c r="B372" s="7"/>
      <c r="C372" s="7"/>
      <c r="D372" s="7"/>
      <c r="E372" s="7"/>
    </row>
    <row r="373" spans="1:5" x14ac:dyDescent="0.25">
      <c r="A373" s="12"/>
      <c r="B373" s="7"/>
      <c r="C373" s="7"/>
      <c r="D373" s="7"/>
      <c r="E373" s="7"/>
    </row>
    <row r="374" spans="1:5" x14ac:dyDescent="0.25">
      <c r="A374" s="12"/>
      <c r="B374" s="7"/>
      <c r="C374" s="7"/>
      <c r="D374" s="7"/>
      <c r="E374" s="7"/>
    </row>
    <row r="375" spans="1:5" x14ac:dyDescent="0.25">
      <c r="A375" s="12"/>
      <c r="B375" s="7"/>
      <c r="C375" s="7"/>
      <c r="D375" s="7"/>
      <c r="E375" s="7"/>
    </row>
    <row r="376" spans="1:5" x14ac:dyDescent="0.25">
      <c r="A376" s="12"/>
      <c r="B376" s="7"/>
      <c r="C376" s="7"/>
      <c r="D376" s="7"/>
      <c r="E376" s="7"/>
    </row>
    <row r="377" spans="1:5" x14ac:dyDescent="0.25">
      <c r="A377" s="12"/>
      <c r="B377" s="7"/>
      <c r="C377" s="7"/>
      <c r="D377" s="7"/>
      <c r="E377" s="7"/>
    </row>
    <row r="378" spans="1:5" x14ac:dyDescent="0.25">
      <c r="A378" s="12"/>
      <c r="B378" s="7"/>
      <c r="C378" s="7"/>
      <c r="D378" s="7"/>
      <c r="E378" s="7"/>
    </row>
    <row r="379" spans="1:5" x14ac:dyDescent="0.25">
      <c r="A379" s="12"/>
      <c r="B379" s="7"/>
      <c r="C379" s="7"/>
      <c r="D379" s="7"/>
      <c r="E379" s="7"/>
    </row>
    <row r="380" spans="1:5" x14ac:dyDescent="0.25">
      <c r="A380" s="12"/>
      <c r="B380" s="7"/>
      <c r="C380" s="7"/>
      <c r="D380" s="7"/>
      <c r="E380" s="7"/>
    </row>
    <row r="381" spans="1:5" x14ac:dyDescent="0.25">
      <c r="A381" s="12"/>
      <c r="B381" s="7"/>
      <c r="C381" s="7"/>
      <c r="D381" s="7"/>
      <c r="E381" s="7"/>
    </row>
    <row r="382" spans="1:5" x14ac:dyDescent="0.25">
      <c r="A382" s="12"/>
      <c r="B382" s="7"/>
      <c r="C382" s="7"/>
      <c r="D382" s="7"/>
      <c r="E382" s="7"/>
    </row>
    <row r="383" spans="1:5" x14ac:dyDescent="0.25">
      <c r="A383" s="12"/>
      <c r="B383" s="7"/>
      <c r="C383" s="7"/>
      <c r="D383" s="7"/>
      <c r="E383" s="7"/>
    </row>
    <row r="384" spans="1:5" x14ac:dyDescent="0.25">
      <c r="A384" s="12"/>
      <c r="B384" s="7"/>
      <c r="C384" s="7"/>
      <c r="D384" s="7"/>
      <c r="E384" s="7"/>
    </row>
    <row r="385" spans="1:5" x14ac:dyDescent="0.25">
      <c r="A385" s="12"/>
      <c r="B385" s="7"/>
      <c r="C385" s="7"/>
      <c r="D385" s="7"/>
      <c r="E385" s="7"/>
    </row>
    <row r="386" spans="1:5" x14ac:dyDescent="0.25">
      <c r="A386" s="12"/>
      <c r="B386" s="7"/>
      <c r="C386" s="7"/>
      <c r="D386" s="7"/>
      <c r="E386" s="7"/>
    </row>
    <row r="387" spans="1:5" x14ac:dyDescent="0.25">
      <c r="A387" s="12"/>
      <c r="B387" s="7"/>
      <c r="C387" s="7"/>
      <c r="D387" s="7"/>
      <c r="E387" s="7"/>
    </row>
    <row r="388" spans="1:5" x14ac:dyDescent="0.25">
      <c r="A388" s="12"/>
      <c r="B388" s="7"/>
      <c r="C388" s="7"/>
      <c r="D388" s="7"/>
      <c r="E388" s="7"/>
    </row>
    <row r="389" spans="1:5" x14ac:dyDescent="0.25">
      <c r="A389" s="12"/>
      <c r="B389" s="7"/>
      <c r="C389" s="7"/>
      <c r="D389" s="7"/>
      <c r="E389" s="7"/>
    </row>
    <row r="390" spans="1:5" x14ac:dyDescent="0.25">
      <c r="A390" s="12"/>
      <c r="B390" s="7"/>
      <c r="C390" s="7"/>
      <c r="D390" s="7"/>
      <c r="E390" s="7"/>
    </row>
    <row r="391" spans="1:5" x14ac:dyDescent="0.25">
      <c r="A391" s="12"/>
      <c r="B391" s="7"/>
      <c r="C391" s="7"/>
      <c r="D391" s="7"/>
      <c r="E391" s="7"/>
    </row>
    <row r="392" spans="1:5" x14ac:dyDescent="0.25">
      <c r="A392" s="12"/>
      <c r="B392" s="7"/>
      <c r="C392" s="7"/>
      <c r="D392" s="7"/>
      <c r="E392" s="7"/>
    </row>
    <row r="393" spans="1:5" x14ac:dyDescent="0.25">
      <c r="A393" s="12"/>
      <c r="B393" s="7"/>
      <c r="C393" s="7"/>
      <c r="D393" s="7"/>
      <c r="E393" s="7"/>
    </row>
    <row r="394" spans="1:5" x14ac:dyDescent="0.25">
      <c r="A394" s="12"/>
      <c r="B394" s="7"/>
      <c r="C394" s="7"/>
      <c r="D394" s="7"/>
      <c r="E394" s="7"/>
    </row>
    <row r="395" spans="1:5" x14ac:dyDescent="0.25">
      <c r="A395" s="12"/>
      <c r="B395" s="7"/>
      <c r="C395" s="7"/>
      <c r="D395" s="7"/>
      <c r="E395" s="7"/>
    </row>
    <row r="396" spans="1:5" x14ac:dyDescent="0.25">
      <c r="A396" s="12"/>
      <c r="B396" s="7"/>
      <c r="C396" s="7"/>
      <c r="D396" s="7"/>
      <c r="E396" s="7"/>
    </row>
    <row r="397" spans="1:5" x14ac:dyDescent="0.25">
      <c r="A397" s="12"/>
      <c r="B397" s="7"/>
      <c r="C397" s="7"/>
      <c r="D397" s="7"/>
      <c r="E397" s="7"/>
    </row>
    <row r="398" spans="1:5" x14ac:dyDescent="0.25">
      <c r="A398" s="12"/>
      <c r="B398" s="7"/>
      <c r="C398" s="7"/>
      <c r="D398" s="7"/>
      <c r="E398" s="7"/>
    </row>
    <row r="399" spans="1:5" x14ac:dyDescent="0.25">
      <c r="A399" s="12"/>
      <c r="B399" s="7"/>
      <c r="C399" s="7"/>
      <c r="D399" s="7"/>
      <c r="E399" s="7"/>
    </row>
    <row r="400" spans="1:5" x14ac:dyDescent="0.25">
      <c r="A400" s="12"/>
      <c r="B400" s="7"/>
      <c r="C400" s="7"/>
      <c r="D400" s="7"/>
      <c r="E400" s="7"/>
    </row>
    <row r="401" spans="1:5" x14ac:dyDescent="0.25">
      <c r="A401" s="12"/>
      <c r="B401" s="7"/>
      <c r="C401" s="7"/>
      <c r="D401" s="7"/>
      <c r="E401" s="7"/>
    </row>
    <row r="402" spans="1:5" x14ac:dyDescent="0.25">
      <c r="A402" s="12"/>
      <c r="B402" s="7"/>
      <c r="C402" s="7"/>
      <c r="D402" s="7"/>
      <c r="E402" s="7"/>
    </row>
    <row r="403" spans="1:5" x14ac:dyDescent="0.25">
      <c r="A403" s="12"/>
      <c r="B403" s="7"/>
      <c r="C403" s="7"/>
      <c r="D403" s="7"/>
      <c r="E403" s="7"/>
    </row>
    <row r="404" spans="1:5" x14ac:dyDescent="0.25">
      <c r="A404" s="12"/>
      <c r="B404" s="7"/>
      <c r="C404" s="7"/>
      <c r="D404" s="7"/>
      <c r="E404" s="7"/>
    </row>
    <row r="405" spans="1:5" x14ac:dyDescent="0.25">
      <c r="A405" s="12"/>
      <c r="B405" s="7"/>
      <c r="C405" s="7"/>
      <c r="D405" s="7"/>
      <c r="E405" s="7"/>
    </row>
    <row r="406" spans="1:5" x14ac:dyDescent="0.25">
      <c r="A406" s="12"/>
      <c r="B406" s="7"/>
      <c r="C406" s="7"/>
      <c r="D406" s="7"/>
      <c r="E406" s="7"/>
    </row>
    <row r="407" spans="1:5" x14ac:dyDescent="0.25">
      <c r="A407" s="12"/>
      <c r="B407" s="7"/>
      <c r="C407" s="7"/>
      <c r="D407" s="7"/>
      <c r="E407" s="7"/>
    </row>
    <row r="408" spans="1:5" x14ac:dyDescent="0.25">
      <c r="A408" s="12"/>
      <c r="B408" s="7"/>
      <c r="C408" s="7"/>
      <c r="D408" s="7"/>
      <c r="E408" s="7"/>
    </row>
    <row r="409" spans="1:5" x14ac:dyDescent="0.25">
      <c r="A409" s="12"/>
      <c r="B409" s="7"/>
      <c r="C409" s="7"/>
      <c r="D409" s="7"/>
      <c r="E409" s="7"/>
    </row>
    <row r="410" spans="1:5" x14ac:dyDescent="0.25">
      <c r="A410" s="12"/>
      <c r="B410" s="7"/>
      <c r="C410" s="7"/>
      <c r="D410" s="7"/>
      <c r="E410" s="7"/>
    </row>
    <row r="411" spans="1:5" x14ac:dyDescent="0.25">
      <c r="A411" s="12"/>
      <c r="B411" s="7"/>
      <c r="C411" s="7"/>
      <c r="D411" s="7"/>
      <c r="E411" s="7"/>
    </row>
    <row r="412" spans="1:5" x14ac:dyDescent="0.25">
      <c r="A412" s="12"/>
      <c r="B412" s="7"/>
      <c r="C412" s="7"/>
      <c r="D412" s="7"/>
      <c r="E412" s="7"/>
    </row>
    <row r="413" spans="1:5" x14ac:dyDescent="0.25">
      <c r="A413" s="12"/>
      <c r="B413" s="7"/>
      <c r="C413" s="7"/>
      <c r="D413" s="7"/>
      <c r="E413" s="7"/>
    </row>
    <row r="414" spans="1:5" x14ac:dyDescent="0.25">
      <c r="A414" s="12"/>
      <c r="B414" s="7"/>
      <c r="C414" s="7"/>
      <c r="D414" s="7"/>
      <c r="E414" s="7"/>
    </row>
    <row r="415" spans="1:5" x14ac:dyDescent="0.25">
      <c r="A415" s="12"/>
      <c r="B415" s="7"/>
      <c r="C415" s="7"/>
      <c r="D415" s="7"/>
      <c r="E415" s="7"/>
    </row>
    <row r="416" spans="1:5" x14ac:dyDescent="0.25">
      <c r="A416" s="12"/>
      <c r="B416" s="7"/>
      <c r="C416" s="7"/>
      <c r="D416" s="7"/>
      <c r="E416" s="7"/>
    </row>
    <row r="417" spans="1:5" x14ac:dyDescent="0.25">
      <c r="A417" s="12"/>
      <c r="B417" s="7"/>
      <c r="C417" s="7"/>
      <c r="D417" s="7"/>
      <c r="E417" s="7"/>
    </row>
    <row r="418" spans="1:5" x14ac:dyDescent="0.25">
      <c r="A418" s="12"/>
      <c r="B418" s="7"/>
      <c r="C418" s="7"/>
      <c r="D418" s="7"/>
      <c r="E418" s="7"/>
    </row>
    <row r="419" spans="1:5" x14ac:dyDescent="0.25">
      <c r="A419" s="12"/>
      <c r="B419" s="7"/>
      <c r="C419" s="7"/>
      <c r="D419" s="7"/>
      <c r="E419" s="7"/>
    </row>
    <row r="420" spans="1:5" x14ac:dyDescent="0.25">
      <c r="A420" s="12"/>
      <c r="B420" s="7"/>
      <c r="C420" s="7"/>
      <c r="D420" s="7"/>
      <c r="E420" s="7"/>
    </row>
    <row r="421" spans="1:5" x14ac:dyDescent="0.25">
      <c r="A421" s="12"/>
      <c r="B421" s="7"/>
      <c r="C421" s="7"/>
      <c r="D421" s="7"/>
      <c r="E421" s="7"/>
    </row>
    <row r="422" spans="1:5" x14ac:dyDescent="0.25">
      <c r="A422" s="12"/>
      <c r="B422" s="7"/>
      <c r="C422" s="7"/>
      <c r="D422" s="7"/>
      <c r="E422" s="7"/>
    </row>
    <row r="423" spans="1:5" x14ac:dyDescent="0.25">
      <c r="A423" s="12"/>
      <c r="B423" s="7"/>
      <c r="C423" s="7"/>
      <c r="D423" s="7"/>
      <c r="E423" s="7"/>
    </row>
    <row r="424" spans="1:5" x14ac:dyDescent="0.25">
      <c r="A424" s="12"/>
      <c r="B424" s="7"/>
      <c r="C424" s="7"/>
      <c r="D424" s="7"/>
      <c r="E424" s="7"/>
    </row>
    <row r="425" spans="1:5" x14ac:dyDescent="0.25">
      <c r="A425" s="12"/>
      <c r="B425" s="7"/>
      <c r="C425" s="7"/>
      <c r="D425" s="7"/>
      <c r="E425" s="7"/>
    </row>
    <row r="426" spans="1:5" x14ac:dyDescent="0.25">
      <c r="A426" s="12"/>
      <c r="B426" s="7"/>
      <c r="C426" s="7"/>
      <c r="D426" s="7"/>
      <c r="E426" s="7"/>
    </row>
    <row r="427" spans="1:5" x14ac:dyDescent="0.25">
      <c r="A427" s="12"/>
      <c r="B427" s="7"/>
      <c r="C427" s="7"/>
      <c r="D427" s="7"/>
      <c r="E427" s="7"/>
    </row>
    <row r="428" spans="1:5" x14ac:dyDescent="0.25">
      <c r="A428" s="12"/>
      <c r="B428" s="7"/>
      <c r="C428" s="7"/>
      <c r="D428" s="7"/>
      <c r="E428" s="7"/>
    </row>
    <row r="429" spans="1:5" x14ac:dyDescent="0.25">
      <c r="A429" s="12"/>
      <c r="B429" s="7"/>
      <c r="C429" s="7"/>
      <c r="D429" s="7"/>
      <c r="E429" s="7"/>
    </row>
    <row r="430" spans="1:5" x14ac:dyDescent="0.25">
      <c r="A430" s="12"/>
      <c r="B430" s="7"/>
      <c r="C430" s="7"/>
      <c r="D430" s="7"/>
      <c r="E430" s="7"/>
    </row>
    <row r="431" spans="1:5" x14ac:dyDescent="0.25">
      <c r="A431" s="12"/>
      <c r="B431" s="7"/>
      <c r="C431" s="7"/>
      <c r="D431" s="7"/>
      <c r="E431" s="7"/>
    </row>
    <row r="432" spans="1:5" x14ac:dyDescent="0.25">
      <c r="A432" s="12"/>
      <c r="B432" s="7"/>
      <c r="C432" s="7"/>
      <c r="D432" s="7"/>
      <c r="E432" s="7"/>
    </row>
    <row r="433" spans="1:5" x14ac:dyDescent="0.25">
      <c r="A433" s="12"/>
      <c r="B433" s="7"/>
      <c r="C433" s="7"/>
      <c r="D433" s="7"/>
      <c r="E433" s="7"/>
    </row>
    <row r="434" spans="1:5" x14ac:dyDescent="0.25">
      <c r="A434" s="12"/>
      <c r="B434" s="7"/>
      <c r="C434" s="7"/>
      <c r="D434" s="7"/>
      <c r="E434" s="7"/>
    </row>
    <row r="435" spans="1:5" x14ac:dyDescent="0.25">
      <c r="A435" s="12"/>
      <c r="B435" s="7"/>
      <c r="C435" s="7"/>
      <c r="D435" s="7"/>
      <c r="E435" s="7"/>
    </row>
    <row r="436" spans="1:5" x14ac:dyDescent="0.25">
      <c r="A436" s="12"/>
      <c r="B436" s="7"/>
      <c r="C436" s="7"/>
      <c r="D436" s="7"/>
      <c r="E436" s="7"/>
    </row>
    <row r="437" spans="1:5" x14ac:dyDescent="0.25">
      <c r="A437" s="12"/>
      <c r="B437" s="7"/>
      <c r="C437" s="7"/>
      <c r="D437" s="7"/>
      <c r="E437" s="7"/>
    </row>
    <row r="438" spans="1:5" x14ac:dyDescent="0.25">
      <c r="A438" s="12"/>
      <c r="B438" s="7"/>
      <c r="C438" s="7"/>
      <c r="D438" s="7"/>
      <c r="E438" s="7"/>
    </row>
    <row r="439" spans="1:5" x14ac:dyDescent="0.25">
      <c r="A439" s="12"/>
      <c r="B439" s="7"/>
      <c r="C439" s="7"/>
      <c r="D439" s="7"/>
      <c r="E439" s="7"/>
    </row>
    <row r="440" spans="1:5" x14ac:dyDescent="0.25">
      <c r="A440" s="12"/>
      <c r="B440" s="7"/>
      <c r="C440" s="7"/>
      <c r="D440" s="7"/>
      <c r="E440" s="7"/>
    </row>
    <row r="441" spans="1:5" x14ac:dyDescent="0.25">
      <c r="A441" s="7"/>
      <c r="B441" s="7"/>
      <c r="C441" s="7"/>
      <c r="D441" s="7"/>
      <c r="E441" s="7"/>
    </row>
    <row r="442" spans="1:5" x14ac:dyDescent="0.25">
      <c r="A442" s="7"/>
      <c r="B442" s="7"/>
      <c r="C442" s="7"/>
      <c r="D442" s="7"/>
      <c r="E442" s="7"/>
    </row>
    <row r="443" spans="1:5" x14ac:dyDescent="0.25">
      <c r="A443" s="7"/>
      <c r="B443" s="7"/>
      <c r="C443" s="7"/>
      <c r="D443" s="7"/>
      <c r="E443" s="7"/>
    </row>
    <row r="444" spans="1:5" x14ac:dyDescent="0.25">
      <c r="A444" s="7"/>
      <c r="B444" s="7"/>
      <c r="C444" s="7"/>
      <c r="D444" s="7"/>
      <c r="E444" s="7"/>
    </row>
    <row r="445" spans="1:5" x14ac:dyDescent="0.25">
      <c r="A445" s="7"/>
      <c r="B445" s="7"/>
      <c r="C445" s="7"/>
      <c r="D445" s="7"/>
      <c r="E445" s="7"/>
    </row>
    <row r="446" spans="1:5" x14ac:dyDescent="0.25">
      <c r="A446" s="7"/>
      <c r="B446" s="7"/>
      <c r="C446" s="7"/>
      <c r="D446" s="7"/>
      <c r="E446" s="7"/>
    </row>
    <row r="447" spans="1:5" x14ac:dyDescent="0.25">
      <c r="A447" s="7"/>
      <c r="B447" s="7"/>
      <c r="C447" s="7"/>
      <c r="D447" s="7"/>
      <c r="E447" s="7"/>
    </row>
    <row r="448" spans="1:5" x14ac:dyDescent="0.25">
      <c r="A448" s="7"/>
      <c r="B448" s="7"/>
      <c r="C448" s="7"/>
      <c r="D448" s="7"/>
      <c r="E448" s="7"/>
    </row>
    <row r="449" spans="1:5" x14ac:dyDescent="0.25">
      <c r="A449" s="7"/>
      <c r="B449" s="7"/>
      <c r="C449" s="7"/>
      <c r="D449" s="7"/>
      <c r="E449" s="7"/>
    </row>
    <row r="450" spans="1:5" x14ac:dyDescent="0.25">
      <c r="A450" s="7"/>
      <c r="B450" s="7"/>
      <c r="C450" s="7"/>
      <c r="D450" s="7"/>
      <c r="E450" s="7"/>
    </row>
    <row r="451" spans="1:5" x14ac:dyDescent="0.25">
      <c r="A451" s="7"/>
      <c r="B451" s="7"/>
      <c r="C451" s="7"/>
      <c r="D451" s="7"/>
      <c r="E451" s="7"/>
    </row>
    <row r="452" spans="1:5" x14ac:dyDescent="0.25">
      <c r="A452" s="7"/>
      <c r="B452" s="7"/>
      <c r="C452" s="7"/>
      <c r="D452" s="7"/>
      <c r="E452" s="7"/>
    </row>
    <row r="453" spans="1:5" x14ac:dyDescent="0.25">
      <c r="A453" s="7"/>
      <c r="B453" s="7"/>
      <c r="C453" s="7"/>
      <c r="D453" s="7"/>
      <c r="E453" s="7"/>
    </row>
    <row r="454" spans="1:5" x14ac:dyDescent="0.25">
      <c r="A454" s="7"/>
      <c r="B454" s="7"/>
      <c r="C454" s="7"/>
      <c r="D454" s="7"/>
      <c r="E454" s="7"/>
    </row>
    <row r="455" spans="1:5" x14ac:dyDescent="0.25">
      <c r="A455" s="7"/>
      <c r="B455" s="7"/>
      <c r="C455" s="7"/>
      <c r="D455" s="7"/>
      <c r="E455" s="7"/>
    </row>
    <row r="456" spans="1:5" x14ac:dyDescent="0.25">
      <c r="A456" s="7"/>
      <c r="B456" s="7"/>
      <c r="C456" s="7"/>
      <c r="D456" s="7"/>
      <c r="E456" s="7"/>
    </row>
    <row r="457" spans="1:5" x14ac:dyDescent="0.25">
      <c r="A457" s="7"/>
      <c r="B457" s="7"/>
      <c r="C457" s="7"/>
      <c r="D457" s="7"/>
      <c r="E457" s="7"/>
    </row>
    <row r="458" spans="1:5" x14ac:dyDescent="0.25">
      <c r="A458" s="7"/>
      <c r="B458" s="7"/>
      <c r="C458" s="7"/>
      <c r="D458" s="7"/>
      <c r="E458" s="7"/>
    </row>
    <row r="459" spans="1:5" x14ac:dyDescent="0.25">
      <c r="A459" s="7"/>
      <c r="B459" s="7"/>
      <c r="C459" s="7"/>
      <c r="D459" s="7"/>
      <c r="E459" s="7"/>
    </row>
    <row r="460" spans="1:5" x14ac:dyDescent="0.25">
      <c r="A460" s="7"/>
      <c r="B460" s="7"/>
      <c r="C460" s="7"/>
      <c r="D460" s="7"/>
      <c r="E460" s="7"/>
    </row>
    <row r="461" spans="1:5" x14ac:dyDescent="0.25">
      <c r="A461" s="7"/>
      <c r="B461" s="7"/>
      <c r="C461" s="7"/>
      <c r="D461" s="7"/>
      <c r="E461" s="7"/>
    </row>
    <row r="462" spans="1:5" x14ac:dyDescent="0.25">
      <c r="A462" s="7"/>
      <c r="B462" s="7"/>
      <c r="C462" s="7"/>
      <c r="D462" s="7"/>
      <c r="E462" s="7"/>
    </row>
    <row r="463" spans="1:5" x14ac:dyDescent="0.25">
      <c r="A463" s="7"/>
      <c r="B463" s="7"/>
      <c r="C463" s="7"/>
      <c r="D463" s="7"/>
      <c r="E463" s="7"/>
    </row>
    <row r="464" spans="1:5" x14ac:dyDescent="0.25">
      <c r="A464" s="7"/>
      <c r="B464" s="7"/>
      <c r="C464" s="7"/>
      <c r="D464" s="7"/>
      <c r="E464" s="7"/>
    </row>
    <row r="465" spans="1:5" x14ac:dyDescent="0.25">
      <c r="A465" s="7"/>
      <c r="B465" s="7"/>
      <c r="C465" s="7"/>
      <c r="D465" s="7"/>
      <c r="E465" s="7"/>
    </row>
    <row r="466" spans="1:5" x14ac:dyDescent="0.25">
      <c r="A466" s="7"/>
      <c r="B466" s="7"/>
      <c r="C466" s="7"/>
      <c r="D466" s="7"/>
      <c r="E466" s="7"/>
    </row>
    <row r="467" spans="1:5" x14ac:dyDescent="0.25">
      <c r="A467" s="7"/>
      <c r="B467" s="7"/>
      <c r="C467" s="7"/>
      <c r="D467" s="7"/>
      <c r="E467" s="7"/>
    </row>
    <row r="468" spans="1:5" x14ac:dyDescent="0.25">
      <c r="A468" s="7"/>
      <c r="B468" s="7"/>
      <c r="C468" s="7"/>
      <c r="D468" s="7"/>
      <c r="E468" s="7"/>
    </row>
    <row r="469" spans="1:5" x14ac:dyDescent="0.25">
      <c r="A469" s="7"/>
      <c r="B469" s="7"/>
      <c r="C469" s="7"/>
      <c r="D469" s="7"/>
      <c r="E469" s="7"/>
    </row>
    <row r="470" spans="1:5" x14ac:dyDescent="0.25">
      <c r="A470" s="7"/>
      <c r="B470" s="7"/>
      <c r="C470" s="7"/>
      <c r="D470" s="7"/>
      <c r="E470" s="7"/>
    </row>
    <row r="471" spans="1:5" x14ac:dyDescent="0.25">
      <c r="A471" s="7"/>
      <c r="B471" s="7"/>
      <c r="C471" s="7"/>
      <c r="D471" s="7"/>
      <c r="E471" s="7"/>
    </row>
    <row r="472" spans="1:5" x14ac:dyDescent="0.25">
      <c r="A472" s="7"/>
      <c r="B472" s="7"/>
      <c r="C472" s="7"/>
      <c r="D472" s="7"/>
      <c r="E472" s="7"/>
    </row>
    <row r="473" spans="1:5" x14ac:dyDescent="0.25">
      <c r="A473" s="7"/>
      <c r="B473" s="7"/>
      <c r="C473" s="7"/>
      <c r="D473" s="7"/>
      <c r="E473" s="7"/>
    </row>
    <row r="474" spans="1:5" x14ac:dyDescent="0.25">
      <c r="A474" s="7"/>
      <c r="B474" s="7"/>
      <c r="C474" s="7"/>
      <c r="D474" s="7"/>
      <c r="E474" s="7"/>
    </row>
    <row r="475" spans="1:5" x14ac:dyDescent="0.25">
      <c r="A475" s="7"/>
      <c r="B475" s="7"/>
      <c r="C475" s="7"/>
      <c r="D475" s="7"/>
      <c r="E475" s="7"/>
    </row>
    <row r="476" spans="1:5" x14ac:dyDescent="0.25">
      <c r="A476" s="7"/>
      <c r="B476" s="7"/>
      <c r="C476" s="7"/>
      <c r="D476" s="7"/>
      <c r="E476" s="7"/>
    </row>
    <row r="477" spans="1:5" x14ac:dyDescent="0.25">
      <c r="A477" s="7"/>
      <c r="B477" s="7"/>
      <c r="E477" s="7"/>
    </row>
    <row r="478" spans="1:5" x14ac:dyDescent="0.25">
      <c r="A478" s="7"/>
      <c r="B478" s="7"/>
    </row>
    <row r="479" spans="1:5" x14ac:dyDescent="0.25">
      <c r="A479" s="7"/>
      <c r="B479" s="7"/>
    </row>
    <row r="480" spans="1:5" x14ac:dyDescent="0.25">
      <c r="A480" s="7"/>
      <c r="B480" s="7"/>
    </row>
    <row r="481" spans="2:2" x14ac:dyDescent="0.25">
      <c r="B481" s="7"/>
    </row>
    <row r="482" spans="2:2" x14ac:dyDescent="0.25">
      <c r="B482" s="7"/>
    </row>
    <row r="483" spans="2:2" x14ac:dyDescent="0.25">
      <c r="B483" s="7"/>
    </row>
    <row r="484" spans="2:2" x14ac:dyDescent="0.25">
      <c r="B484" s="7"/>
    </row>
    <row r="485" spans="2:2" x14ac:dyDescent="0.25">
      <c r="B485" s="7"/>
    </row>
    <row r="486" spans="2:2" x14ac:dyDescent="0.25">
      <c r="B486" s="7"/>
    </row>
    <row r="487" spans="2:2" x14ac:dyDescent="0.25">
      <c r="B487" s="7"/>
    </row>
    <row r="488" spans="2:2" x14ac:dyDescent="0.25">
      <c r="B488" s="7"/>
    </row>
    <row r="489" spans="2:2" x14ac:dyDescent="0.25">
      <c r="B489" s="7"/>
    </row>
    <row r="490" spans="2:2" x14ac:dyDescent="0.25">
      <c r="B490" s="7"/>
    </row>
    <row r="491" spans="2:2" x14ac:dyDescent="0.25">
      <c r="B491" s="7"/>
    </row>
    <row r="492" spans="2:2" x14ac:dyDescent="0.25">
      <c r="B492" s="7"/>
    </row>
    <row r="493" spans="2:2" x14ac:dyDescent="0.25">
      <c r="B493" s="7"/>
    </row>
    <row r="494" spans="2:2" x14ac:dyDescent="0.25">
      <c r="B494" s="7"/>
    </row>
    <row r="495" spans="2:2" x14ac:dyDescent="0.25">
      <c r="B495" s="7"/>
    </row>
    <row r="496" spans="2:2" x14ac:dyDescent="0.25">
      <c r="B496" s="7"/>
    </row>
    <row r="497" spans="2:2" x14ac:dyDescent="0.25">
      <c r="B497" s="7"/>
    </row>
    <row r="1048575" spans="8:8" x14ac:dyDescent="0.25">
      <c r="H1048575" s="644"/>
    </row>
  </sheetData>
  <sheetProtection algorithmName="SHA-512" hashValue="XGvx38JUrz/vuATQ2IXTWagpqoWN73dPYpHodbiMqk9egmVulE+I4Sb+uZBPDBNejjUjqIePG4aFLg6pUKZTnA==" saltValue="QC3dYgruEe25ye7U3Y53nA==" spinCount="100000" sheet="1" objects="1" scenarios="1"/>
  <dataValidations count="2">
    <dataValidation type="textLength" operator="lessThanOrEqual" allowBlank="1" showInputMessage="1" showErrorMessage="1" errorTitle="Too Many Characters" error="The maximum number of characters that can be entered is 105." sqref="C88 C127:C138 C145:E156" xr:uid="{00000000-0002-0000-0200-000000000000}">
      <formula1>150</formula1>
    </dataValidation>
    <dataValidation type="list" operator="lessThanOrEqual" allowBlank="1" showInputMessage="1" showErrorMessage="1" errorTitle="Too Many Characters" error="The maximum number of characters that can be entered is 105." sqref="C51" xr:uid="{00000000-0002-0000-0200-000001000000}">
      <formula1>"All Open, All Closed, Some are Closed"</formula1>
    </dataValidation>
  </dataValidations>
  <printOptions horizontalCentered="1"/>
  <pageMargins left="0.7" right="0.7" top="0.3" bottom="0.3" header="0.3" footer="0.2"/>
  <pageSetup scale="49" fitToHeight="3" orientation="landscape" r:id="rId1"/>
  <headerFooter>
    <oddFooter xml:space="preserve">&amp;L&amp;A
Version Date: May 1, 2023
</oddFooter>
  </headerFooter>
  <rowBreaks count="5" manualBreakCount="5">
    <brk id="32" max="4" man="1"/>
    <brk id="70" max="4" man="1"/>
    <brk id="113" max="4" man="1"/>
    <brk id="139" max="4" man="1"/>
    <brk id="181" max="4" man="1"/>
  </rowBreaks>
  <drawing r:id="rId2"/>
  <legacyDrawing r:id="rId3"/>
  <controls>
    <mc:AlternateContent xmlns:mc="http://schemas.openxmlformats.org/markup-compatibility/2006">
      <mc:Choice Requires="x14">
        <control shapeId="3109" r:id="rId4" name="CheckBox28">
          <controlPr defaultSize="0" autoLine="0" altText="No check box" r:id="rId5">
            <anchor moveWithCells="1">
              <from>
                <xdr:col>2</xdr:col>
                <xdr:colOff>784860</xdr:colOff>
                <xdr:row>37</xdr:row>
                <xdr:rowOff>22860</xdr:rowOff>
              </from>
              <to>
                <xdr:col>2</xdr:col>
                <xdr:colOff>1234440</xdr:colOff>
                <xdr:row>37</xdr:row>
                <xdr:rowOff>220980</xdr:rowOff>
              </to>
            </anchor>
          </controlPr>
        </control>
      </mc:Choice>
      <mc:Fallback>
        <control shapeId="3109" r:id="rId4" name="CheckBox28"/>
      </mc:Fallback>
    </mc:AlternateContent>
    <mc:AlternateContent xmlns:mc="http://schemas.openxmlformats.org/markup-compatibility/2006">
      <mc:Choice Requires="x14">
        <control shapeId="3108" r:id="rId6" name="CheckBox27">
          <controlPr defaultSize="0" autoLine="0" altText="Yes check box" r:id="rId7">
            <anchor moveWithCells="1">
              <from>
                <xdr:col>2</xdr:col>
                <xdr:colOff>53340</xdr:colOff>
                <xdr:row>37</xdr:row>
                <xdr:rowOff>22860</xdr:rowOff>
              </from>
              <to>
                <xdr:col>2</xdr:col>
                <xdr:colOff>777240</xdr:colOff>
                <xdr:row>37</xdr:row>
                <xdr:rowOff>213360</xdr:rowOff>
              </to>
            </anchor>
          </controlPr>
        </control>
      </mc:Choice>
      <mc:Fallback>
        <control shapeId="3108" r:id="rId6" name="CheckBox27"/>
      </mc:Fallback>
    </mc:AlternateContent>
    <mc:AlternateContent xmlns:mc="http://schemas.openxmlformats.org/markup-compatibility/2006">
      <mc:Choice Requires="x14">
        <control shapeId="3084" r:id="rId8" name="CheckBox12">
          <controlPr defaultSize="0" autoLine="0" altText="No check box" r:id="rId9">
            <anchor moveWithCells="1">
              <from>
                <xdr:col>2</xdr:col>
                <xdr:colOff>784860</xdr:colOff>
                <xdr:row>39</xdr:row>
                <xdr:rowOff>15240</xdr:rowOff>
              </from>
              <to>
                <xdr:col>2</xdr:col>
                <xdr:colOff>1234440</xdr:colOff>
                <xdr:row>40</xdr:row>
                <xdr:rowOff>7620</xdr:rowOff>
              </to>
            </anchor>
          </controlPr>
        </control>
      </mc:Choice>
      <mc:Fallback>
        <control shapeId="3084" r:id="rId8" name="CheckBox12"/>
      </mc:Fallback>
    </mc:AlternateContent>
    <mc:AlternateContent xmlns:mc="http://schemas.openxmlformats.org/markup-compatibility/2006">
      <mc:Choice Requires="x14">
        <control shapeId="3083" r:id="rId10" name="CheckBox11">
          <controlPr defaultSize="0" autoLine="0" altText="Yes check box" r:id="rId11">
            <anchor moveWithCells="1">
              <from>
                <xdr:col>2</xdr:col>
                <xdr:colOff>53340</xdr:colOff>
                <xdr:row>39</xdr:row>
                <xdr:rowOff>15240</xdr:rowOff>
              </from>
              <to>
                <xdr:col>2</xdr:col>
                <xdr:colOff>777240</xdr:colOff>
                <xdr:row>39</xdr:row>
                <xdr:rowOff>251460</xdr:rowOff>
              </to>
            </anchor>
          </controlPr>
        </control>
      </mc:Choice>
      <mc:Fallback>
        <control shapeId="3083" r:id="rId10" name="CheckBox11"/>
      </mc:Fallback>
    </mc:AlternateContent>
    <mc:AlternateContent xmlns:mc="http://schemas.openxmlformats.org/markup-compatibility/2006">
      <mc:Choice Requires="x14">
        <control shapeId="3080" r:id="rId12" name="CheckBox8">
          <controlPr defaultSize="0" autoLine="0" altText="No check box" r:id="rId13">
            <anchor moveWithCells="1">
              <from>
                <xdr:col>2</xdr:col>
                <xdr:colOff>784860</xdr:colOff>
                <xdr:row>36</xdr:row>
                <xdr:rowOff>15240</xdr:rowOff>
              </from>
              <to>
                <xdr:col>2</xdr:col>
                <xdr:colOff>1226820</xdr:colOff>
                <xdr:row>37</xdr:row>
                <xdr:rowOff>0</xdr:rowOff>
              </to>
            </anchor>
          </controlPr>
        </control>
      </mc:Choice>
      <mc:Fallback>
        <control shapeId="3080" r:id="rId12" name="CheckBox8"/>
      </mc:Fallback>
    </mc:AlternateContent>
    <mc:AlternateContent xmlns:mc="http://schemas.openxmlformats.org/markup-compatibility/2006">
      <mc:Choice Requires="x14">
        <control shapeId="3079" r:id="rId14" name="CheckBox7">
          <controlPr defaultSize="0" autoLine="0" altText="Yes check box" r:id="rId15">
            <anchor moveWithCells="1">
              <from>
                <xdr:col>2</xdr:col>
                <xdr:colOff>53340</xdr:colOff>
                <xdr:row>36</xdr:row>
                <xdr:rowOff>15240</xdr:rowOff>
              </from>
              <to>
                <xdr:col>2</xdr:col>
                <xdr:colOff>777240</xdr:colOff>
                <xdr:row>36</xdr:row>
                <xdr:rowOff>251460</xdr:rowOff>
              </to>
            </anchor>
          </controlPr>
        </control>
      </mc:Choice>
      <mc:Fallback>
        <control shapeId="3079" r:id="rId14" name="CheckBox7"/>
      </mc:Fallback>
    </mc:AlternateContent>
    <mc:AlternateContent xmlns:mc="http://schemas.openxmlformats.org/markup-compatibility/2006">
      <mc:Choice Requires="x14">
        <control shapeId="3074" r:id="rId16" name="CheckBox2">
          <controlPr defaultSize="0" autoLine="0" altText="No check box" r:id="rId17">
            <anchor moveWithCells="1">
              <from>
                <xdr:col>2</xdr:col>
                <xdr:colOff>784860</xdr:colOff>
                <xdr:row>33</xdr:row>
                <xdr:rowOff>15240</xdr:rowOff>
              </from>
              <to>
                <xdr:col>2</xdr:col>
                <xdr:colOff>1234440</xdr:colOff>
                <xdr:row>34</xdr:row>
                <xdr:rowOff>0</xdr:rowOff>
              </to>
            </anchor>
          </controlPr>
        </control>
      </mc:Choice>
      <mc:Fallback>
        <control shapeId="3074" r:id="rId16" name="CheckBox2"/>
      </mc:Fallback>
    </mc:AlternateContent>
    <mc:AlternateContent xmlns:mc="http://schemas.openxmlformats.org/markup-compatibility/2006">
      <mc:Choice Requires="x14">
        <control shapeId="3073" r:id="rId18" name="CheckBox1">
          <controlPr defaultSize="0" autoLine="0" altText="Yes check box" r:id="rId19">
            <anchor moveWithCells="1">
              <from>
                <xdr:col>2</xdr:col>
                <xdr:colOff>53340</xdr:colOff>
                <xdr:row>33</xdr:row>
                <xdr:rowOff>15240</xdr:rowOff>
              </from>
              <to>
                <xdr:col>2</xdr:col>
                <xdr:colOff>777240</xdr:colOff>
                <xdr:row>33</xdr:row>
                <xdr:rowOff>251460</xdr:rowOff>
              </to>
            </anchor>
          </controlPr>
        </control>
      </mc:Choice>
      <mc:Fallback>
        <control shapeId="3073" r:id="rId18" name="CheckBox1"/>
      </mc:Fallback>
    </mc:AlternateContent>
    <mc:AlternateContent xmlns:mc="http://schemas.openxmlformats.org/markup-compatibility/2006">
      <mc:Choice Requires="x14">
        <control shapeId="3118" r:id="rId20" name="CheckBox9">
          <controlPr defaultSize="0" autoLine="0" altText="Yes check box" r:id="rId21">
            <anchor moveWithCells="1">
              <from>
                <xdr:col>2</xdr:col>
                <xdr:colOff>53340</xdr:colOff>
                <xdr:row>34</xdr:row>
                <xdr:rowOff>7620</xdr:rowOff>
              </from>
              <to>
                <xdr:col>2</xdr:col>
                <xdr:colOff>777240</xdr:colOff>
                <xdr:row>34</xdr:row>
                <xdr:rowOff>236220</xdr:rowOff>
              </to>
            </anchor>
          </controlPr>
        </control>
      </mc:Choice>
      <mc:Fallback>
        <control shapeId="3118" r:id="rId20" name="CheckBox9"/>
      </mc:Fallback>
    </mc:AlternateContent>
    <mc:AlternateContent xmlns:mc="http://schemas.openxmlformats.org/markup-compatibility/2006">
      <mc:Choice Requires="x14">
        <control shapeId="3119" r:id="rId22" name="CheckBox10">
          <controlPr defaultSize="0" autoLine="0" altText="No check box" r:id="rId23">
            <anchor moveWithCells="1">
              <from>
                <xdr:col>2</xdr:col>
                <xdr:colOff>777240</xdr:colOff>
                <xdr:row>34</xdr:row>
                <xdr:rowOff>7620</xdr:rowOff>
              </from>
              <to>
                <xdr:col>2</xdr:col>
                <xdr:colOff>1226820</xdr:colOff>
                <xdr:row>34</xdr:row>
                <xdr:rowOff>243840</xdr:rowOff>
              </to>
            </anchor>
          </controlPr>
        </control>
      </mc:Choice>
      <mc:Fallback>
        <control shapeId="3119" r:id="rId22" name="CheckBox10"/>
      </mc:Fallback>
    </mc:AlternateContent>
    <mc:AlternateContent xmlns:mc="http://schemas.openxmlformats.org/markup-compatibility/2006">
      <mc:Choice Requires="x14">
        <control shapeId="3120" r:id="rId24" name="CheckBox5">
          <controlPr defaultSize="0" autoLine="0" altText="Yes check box" r:id="rId25">
            <anchor moveWithCells="1">
              <from>
                <xdr:col>2</xdr:col>
                <xdr:colOff>53340</xdr:colOff>
                <xdr:row>35</xdr:row>
                <xdr:rowOff>7620</xdr:rowOff>
              </from>
              <to>
                <xdr:col>2</xdr:col>
                <xdr:colOff>777240</xdr:colOff>
                <xdr:row>35</xdr:row>
                <xdr:rowOff>236220</xdr:rowOff>
              </to>
            </anchor>
          </controlPr>
        </control>
      </mc:Choice>
      <mc:Fallback>
        <control shapeId="3120" r:id="rId24" name="CheckBox5"/>
      </mc:Fallback>
    </mc:AlternateContent>
    <mc:AlternateContent xmlns:mc="http://schemas.openxmlformats.org/markup-compatibility/2006">
      <mc:Choice Requires="x14">
        <control shapeId="3121" r:id="rId26" name="CheckBox6">
          <controlPr defaultSize="0" autoLine="0" altText="No check box" r:id="rId27">
            <anchor moveWithCells="1">
              <from>
                <xdr:col>2</xdr:col>
                <xdr:colOff>777240</xdr:colOff>
                <xdr:row>35</xdr:row>
                <xdr:rowOff>7620</xdr:rowOff>
              </from>
              <to>
                <xdr:col>2</xdr:col>
                <xdr:colOff>1226820</xdr:colOff>
                <xdr:row>35</xdr:row>
                <xdr:rowOff>243840</xdr:rowOff>
              </to>
            </anchor>
          </controlPr>
        </control>
      </mc:Choice>
      <mc:Fallback>
        <control shapeId="3121" r:id="rId26" name="CheckBox6"/>
      </mc:Fallback>
    </mc:AlternateContent>
    <mc:AlternateContent xmlns:mc="http://schemas.openxmlformats.org/markup-compatibility/2006">
      <mc:Choice Requires="x14">
        <control shapeId="3122" r:id="rId28" name="CheckBox3">
          <controlPr defaultSize="0" autoLine="0" altText="Yes check box" r:id="rId29">
            <anchor moveWithCells="1">
              <from>
                <xdr:col>2</xdr:col>
                <xdr:colOff>45720</xdr:colOff>
                <xdr:row>38</xdr:row>
                <xdr:rowOff>15240</xdr:rowOff>
              </from>
              <to>
                <xdr:col>2</xdr:col>
                <xdr:colOff>769620</xdr:colOff>
                <xdr:row>38</xdr:row>
                <xdr:rowOff>251460</xdr:rowOff>
              </to>
            </anchor>
          </controlPr>
        </control>
      </mc:Choice>
      <mc:Fallback>
        <control shapeId="3122" r:id="rId28" name="CheckBox3"/>
      </mc:Fallback>
    </mc:AlternateContent>
    <mc:AlternateContent xmlns:mc="http://schemas.openxmlformats.org/markup-compatibility/2006">
      <mc:Choice Requires="x14">
        <control shapeId="3123" r:id="rId30" name="CheckBox4">
          <controlPr defaultSize="0" autoLine="0" altText="No check box" r:id="rId31">
            <anchor moveWithCells="1">
              <from>
                <xdr:col>2</xdr:col>
                <xdr:colOff>777240</xdr:colOff>
                <xdr:row>38</xdr:row>
                <xdr:rowOff>15240</xdr:rowOff>
              </from>
              <to>
                <xdr:col>2</xdr:col>
                <xdr:colOff>1219200</xdr:colOff>
                <xdr:row>39</xdr:row>
                <xdr:rowOff>0</xdr:rowOff>
              </to>
            </anchor>
          </controlPr>
        </control>
      </mc:Choice>
      <mc:Fallback>
        <control shapeId="3123" r:id="rId30" name="CheckBox4"/>
      </mc:Fallback>
    </mc:AlternateContent>
  </control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K37"/>
  <sheetViews>
    <sheetView showGridLines="0" zoomScale="80" zoomScaleNormal="80" workbookViewId="0">
      <pane xSplit="3" ySplit="5" topLeftCell="D6" activePane="bottomRight" state="frozen"/>
      <selection pane="topRight" activeCell="D1" sqref="D1"/>
      <selection pane="bottomLeft" activeCell="A6" sqref="A6"/>
      <selection pane="bottomRight" activeCell="H1" sqref="H1"/>
    </sheetView>
  </sheetViews>
  <sheetFormatPr defaultColWidth="8.81640625" defaultRowHeight="15" x14ac:dyDescent="0.25"/>
  <cols>
    <col min="1" max="1" width="27" style="23" customWidth="1"/>
    <col min="2" max="2" width="27.453125" style="23" customWidth="1"/>
    <col min="3" max="6" width="14.1796875" style="23" customWidth="1"/>
    <col min="7" max="7" width="15" style="23" customWidth="1"/>
    <col min="8" max="11" width="20.1796875" style="23" customWidth="1"/>
    <col min="12" max="16384" width="8.81640625" style="23"/>
  </cols>
  <sheetData>
    <row r="1" spans="1:11" ht="15.6" x14ac:dyDescent="0.3">
      <c r="A1" s="21" t="s">
        <v>61</v>
      </c>
      <c r="B1" s="15"/>
      <c r="C1" s="15"/>
      <c r="D1" s="15"/>
      <c r="E1" s="15"/>
      <c r="F1" s="15"/>
      <c r="G1" s="22"/>
    </row>
    <row r="2" spans="1:11" x14ac:dyDescent="0.25">
      <c r="A2" s="15" t="s">
        <v>62</v>
      </c>
      <c r="B2" s="752" t="str">
        <f>IF(ISBLANK('Cover-Input Page'!$C$10), "Company Name cannot be left blank.  Please fill out cell C10 on the &lt;Cover-Input Page&gt; Tab.", 'Cover-Input Page'!$C$10)</f>
        <v>Company Name cannot be left blank.  Please fill out cell C10 on the &lt;Cover-Input Page&gt; Tab.</v>
      </c>
      <c r="C2" s="15"/>
      <c r="D2" s="15"/>
      <c r="E2" s="15"/>
      <c r="F2" s="15"/>
      <c r="G2" s="22"/>
    </row>
    <row r="3" spans="1:11" x14ac:dyDescent="0.25">
      <c r="A3" s="15" t="str">
        <f>'Cover-Input Page'!B11</f>
        <v>SERFF Tracking Number:</v>
      </c>
      <c r="B3" s="752" t="str">
        <f>IF(ISBLANK('Cover-Input Page'!$C$11), "SERFF Tracking Number cannot be left blank.  Please fill out cell C11 on the &lt;Cover-Input Page&gt; Tab.", 'Cover-Input Page'!$C$11)</f>
        <v>SERFF Tracking Number cannot be left blank.  Please fill out cell C11 on the &lt;Cover-Input Page&gt; Tab.</v>
      </c>
      <c r="C3" s="15"/>
      <c r="D3" s="15"/>
      <c r="E3" s="15"/>
      <c r="F3" s="22"/>
      <c r="G3" s="22"/>
    </row>
    <row r="4" spans="1:11" x14ac:dyDescent="0.25">
      <c r="A4" s="15"/>
      <c r="B4" s="15"/>
      <c r="C4" s="15"/>
      <c r="D4" s="15"/>
      <c r="E4" s="15"/>
      <c r="F4" s="22"/>
      <c r="G4" s="22"/>
    </row>
    <row r="5" spans="1:11" s="24" customFormat="1" ht="78" x14ac:dyDescent="0.3">
      <c r="A5" s="571" t="s">
        <v>399</v>
      </c>
      <c r="B5" s="572" t="s">
        <v>83</v>
      </c>
      <c r="C5" s="572" t="s">
        <v>84</v>
      </c>
      <c r="D5" s="572" t="s">
        <v>473</v>
      </c>
      <c r="E5" s="572" t="s">
        <v>384</v>
      </c>
      <c r="F5" s="572" t="s">
        <v>85</v>
      </c>
      <c r="G5" s="572" t="s">
        <v>86</v>
      </c>
      <c r="H5" s="572" t="s">
        <v>87</v>
      </c>
      <c r="I5" s="572" t="s">
        <v>88</v>
      </c>
      <c r="J5" s="572" t="s">
        <v>355</v>
      </c>
      <c r="K5" s="573" t="s">
        <v>356</v>
      </c>
    </row>
    <row r="6" spans="1:11" x14ac:dyDescent="0.25">
      <c r="A6" s="485"/>
      <c r="B6" s="487"/>
      <c r="C6" s="488"/>
      <c r="D6" s="489"/>
      <c r="E6" s="489"/>
      <c r="F6" s="488"/>
      <c r="G6" s="488"/>
      <c r="H6" s="490"/>
      <c r="I6" s="490"/>
      <c r="J6" s="491"/>
      <c r="K6" s="486"/>
    </row>
    <row r="7" spans="1:11" x14ac:dyDescent="0.25">
      <c r="A7" s="476"/>
      <c r="B7" s="477"/>
      <c r="C7" s="478"/>
      <c r="D7" s="479"/>
      <c r="E7" s="479"/>
      <c r="F7" s="478"/>
      <c r="G7" s="478"/>
      <c r="H7" s="480"/>
      <c r="I7" s="480"/>
      <c r="J7" s="481"/>
      <c r="K7" s="482"/>
    </row>
    <row r="8" spans="1:11" x14ac:dyDescent="0.25">
      <c r="A8" s="476"/>
      <c r="B8" s="477"/>
      <c r="C8" s="478"/>
      <c r="D8" s="479"/>
      <c r="E8" s="479"/>
      <c r="F8" s="478"/>
      <c r="G8" s="478"/>
      <c r="H8" s="480"/>
      <c r="I8" s="480"/>
      <c r="J8" s="481"/>
      <c r="K8" s="482"/>
    </row>
    <row r="9" spans="1:11" x14ac:dyDescent="0.25">
      <c r="A9" s="476"/>
      <c r="B9" s="477"/>
      <c r="C9" s="478"/>
      <c r="D9" s="479"/>
      <c r="E9" s="479"/>
      <c r="F9" s="478"/>
      <c r="G9" s="478"/>
      <c r="H9" s="480"/>
      <c r="I9" s="480"/>
      <c r="J9" s="481"/>
      <c r="K9" s="482"/>
    </row>
    <row r="10" spans="1:11" x14ac:dyDescent="0.25">
      <c r="A10" s="476"/>
      <c r="B10" s="477"/>
      <c r="C10" s="478"/>
      <c r="D10" s="479"/>
      <c r="E10" s="479"/>
      <c r="F10" s="478"/>
      <c r="G10" s="478"/>
      <c r="H10" s="480"/>
      <c r="I10" s="480"/>
      <c r="J10" s="481"/>
      <c r="K10" s="482"/>
    </row>
    <row r="11" spans="1:11" x14ac:dyDescent="0.25">
      <c r="A11" s="476"/>
      <c r="B11" s="477"/>
      <c r="C11" s="478"/>
      <c r="D11" s="479"/>
      <c r="E11" s="479"/>
      <c r="F11" s="478"/>
      <c r="G11" s="478"/>
      <c r="H11" s="480"/>
      <c r="I11" s="480"/>
      <c r="J11" s="481"/>
      <c r="K11" s="482"/>
    </row>
    <row r="12" spans="1:11" x14ac:dyDescent="0.25">
      <c r="A12" s="476"/>
      <c r="B12" s="483"/>
      <c r="C12" s="478"/>
      <c r="D12" s="479"/>
      <c r="E12" s="479"/>
      <c r="F12" s="478"/>
      <c r="G12" s="478"/>
      <c r="H12" s="480"/>
      <c r="I12" s="480"/>
      <c r="J12" s="481"/>
      <c r="K12" s="482"/>
    </row>
    <row r="13" spans="1:11" x14ac:dyDescent="0.25">
      <c r="A13" s="476"/>
      <c r="B13" s="477"/>
      <c r="C13" s="478"/>
      <c r="D13" s="479"/>
      <c r="E13" s="479"/>
      <c r="F13" s="478"/>
      <c r="G13" s="478"/>
      <c r="H13" s="480"/>
      <c r="I13" s="480"/>
      <c r="J13" s="481"/>
      <c r="K13" s="482"/>
    </row>
    <row r="14" spans="1:11" x14ac:dyDescent="0.25">
      <c r="A14" s="476"/>
      <c r="B14" s="477"/>
      <c r="C14" s="478"/>
      <c r="D14" s="479"/>
      <c r="E14" s="479"/>
      <c r="F14" s="478"/>
      <c r="G14" s="478"/>
      <c r="H14" s="480"/>
      <c r="I14" s="480"/>
      <c r="J14" s="481"/>
      <c r="K14" s="482"/>
    </row>
    <row r="15" spans="1:11" x14ac:dyDescent="0.25">
      <c r="A15" s="476"/>
      <c r="B15" s="477"/>
      <c r="C15" s="478"/>
      <c r="D15" s="479"/>
      <c r="E15" s="479"/>
      <c r="F15" s="478"/>
      <c r="G15" s="478"/>
      <c r="H15" s="480"/>
      <c r="I15" s="480"/>
      <c r="J15" s="481"/>
      <c r="K15" s="482"/>
    </row>
    <row r="16" spans="1:11" x14ac:dyDescent="0.25">
      <c r="A16" s="476"/>
      <c r="B16" s="477"/>
      <c r="C16" s="478"/>
      <c r="D16" s="479"/>
      <c r="E16" s="479"/>
      <c r="F16" s="478"/>
      <c r="G16" s="478"/>
      <c r="H16" s="480"/>
      <c r="I16" s="480"/>
      <c r="J16" s="481"/>
      <c r="K16" s="482"/>
    </row>
    <row r="17" spans="1:11" x14ac:dyDescent="0.25">
      <c r="A17" s="476"/>
      <c r="B17" s="477"/>
      <c r="C17" s="478"/>
      <c r="D17" s="479"/>
      <c r="E17" s="479"/>
      <c r="F17" s="478"/>
      <c r="G17" s="478"/>
      <c r="H17" s="480"/>
      <c r="I17" s="480"/>
      <c r="J17" s="481"/>
      <c r="K17" s="482"/>
    </row>
    <row r="18" spans="1:11" x14ac:dyDescent="0.25">
      <c r="A18" s="476"/>
      <c r="B18" s="477"/>
      <c r="C18" s="478"/>
      <c r="D18" s="479"/>
      <c r="E18" s="479"/>
      <c r="F18" s="478"/>
      <c r="G18" s="478"/>
      <c r="H18" s="480"/>
      <c r="I18" s="480"/>
      <c r="J18" s="481"/>
      <c r="K18" s="482"/>
    </row>
    <row r="19" spans="1:11" x14ac:dyDescent="0.25">
      <c r="A19" s="476"/>
      <c r="B19" s="477"/>
      <c r="C19" s="478"/>
      <c r="D19" s="479"/>
      <c r="E19" s="479"/>
      <c r="F19" s="478"/>
      <c r="G19" s="478"/>
      <c r="H19" s="480"/>
      <c r="I19" s="480"/>
      <c r="J19" s="481"/>
      <c r="K19" s="482"/>
    </row>
    <row r="20" spans="1:11" x14ac:dyDescent="0.25">
      <c r="A20" s="476"/>
      <c r="B20" s="484"/>
      <c r="C20" s="478"/>
      <c r="D20" s="479"/>
      <c r="E20" s="479"/>
      <c r="F20" s="478"/>
      <c r="G20" s="478"/>
      <c r="H20" s="480"/>
      <c r="I20" s="480"/>
      <c r="J20" s="481"/>
      <c r="K20" s="482"/>
    </row>
    <row r="21" spans="1:11" x14ac:dyDescent="0.25">
      <c r="A21" s="476"/>
      <c r="B21" s="484"/>
      <c r="C21" s="478"/>
      <c r="D21" s="479"/>
      <c r="E21" s="479"/>
      <c r="F21" s="478"/>
      <c r="G21" s="478"/>
      <c r="H21" s="480"/>
      <c r="I21" s="480"/>
      <c r="J21" s="481"/>
      <c r="K21" s="482"/>
    </row>
    <row r="22" spans="1:11" x14ac:dyDescent="0.25">
      <c r="A22" s="476"/>
      <c r="B22" s="484"/>
      <c r="C22" s="478"/>
      <c r="D22" s="479"/>
      <c r="E22" s="479"/>
      <c r="F22" s="478"/>
      <c r="G22" s="478"/>
      <c r="H22" s="480"/>
      <c r="I22" s="480"/>
      <c r="J22" s="481"/>
      <c r="K22" s="482"/>
    </row>
    <row r="23" spans="1:11" x14ac:dyDescent="0.25">
      <c r="A23" s="476"/>
      <c r="B23" s="484"/>
      <c r="C23" s="478"/>
      <c r="D23" s="479"/>
      <c r="E23" s="479"/>
      <c r="F23" s="478"/>
      <c r="G23" s="478"/>
      <c r="H23" s="480"/>
      <c r="I23" s="480"/>
      <c r="J23" s="481"/>
      <c r="K23" s="482"/>
    </row>
    <row r="24" spans="1:11" x14ac:dyDescent="0.25">
      <c r="A24" s="476"/>
      <c r="B24" s="484"/>
      <c r="C24" s="478"/>
      <c r="D24" s="479"/>
      <c r="E24" s="479"/>
      <c r="F24" s="478"/>
      <c r="G24" s="478"/>
      <c r="H24" s="480"/>
      <c r="I24" s="480"/>
      <c r="J24" s="481"/>
      <c r="K24" s="482"/>
    </row>
    <row r="25" spans="1:11" x14ac:dyDescent="0.25">
      <c r="A25" s="476"/>
      <c r="B25" s="484"/>
      <c r="C25" s="478"/>
      <c r="D25" s="479"/>
      <c r="E25" s="479"/>
      <c r="F25" s="478"/>
      <c r="G25" s="478"/>
      <c r="H25" s="480"/>
      <c r="I25" s="480"/>
      <c r="J25" s="481"/>
      <c r="K25" s="482"/>
    </row>
    <row r="26" spans="1:11" x14ac:dyDescent="0.25">
      <c r="A26" s="476"/>
      <c r="B26" s="477"/>
      <c r="C26" s="478"/>
      <c r="D26" s="479"/>
      <c r="E26" s="479"/>
      <c r="F26" s="478"/>
      <c r="G26" s="478"/>
      <c r="H26" s="480"/>
      <c r="I26" s="480"/>
      <c r="J26" s="481"/>
      <c r="K26" s="482"/>
    </row>
    <row r="27" spans="1:11" x14ac:dyDescent="0.25">
      <c r="A27" s="476"/>
      <c r="B27" s="477"/>
      <c r="C27" s="478"/>
      <c r="D27" s="479"/>
      <c r="E27" s="479"/>
      <c r="F27" s="478"/>
      <c r="G27" s="478"/>
      <c r="H27" s="480"/>
      <c r="I27" s="480"/>
      <c r="J27" s="481"/>
      <c r="K27" s="482"/>
    </row>
    <row r="28" spans="1:11" x14ac:dyDescent="0.25">
      <c r="A28" s="476"/>
      <c r="B28" s="477"/>
      <c r="C28" s="478"/>
      <c r="D28" s="479"/>
      <c r="E28" s="479"/>
      <c r="F28" s="478"/>
      <c r="G28" s="478"/>
      <c r="H28" s="480"/>
      <c r="I28" s="480"/>
      <c r="J28" s="481"/>
      <c r="K28" s="482"/>
    </row>
    <row r="29" spans="1:11" x14ac:dyDescent="0.25">
      <c r="A29" s="492"/>
      <c r="B29" s="494"/>
      <c r="C29" s="495"/>
      <c r="D29" s="496"/>
      <c r="E29" s="496"/>
      <c r="F29" s="495"/>
      <c r="G29" s="495"/>
      <c r="H29" s="497"/>
      <c r="I29" s="497"/>
      <c r="J29" s="498"/>
      <c r="K29" s="493"/>
    </row>
    <row r="30" spans="1:11" ht="24" customHeight="1" x14ac:dyDescent="0.3">
      <c r="A30" s="753" t="s">
        <v>74</v>
      </c>
      <c r="B30" s="499"/>
      <c r="C30" s="500"/>
      <c r="D30" s="754">
        <f>SUM(D6:D29)</f>
        <v>0</v>
      </c>
      <c r="E30" s="754">
        <f>SUM(E6:E29)</f>
        <v>0</v>
      </c>
      <c r="F30" s="500"/>
      <c r="G30" s="500"/>
      <c r="H30" s="755">
        <f t="shared" ref="H30:I30" si="0">SUM(H6:H29)</f>
        <v>0</v>
      </c>
      <c r="I30" s="755">
        <f t="shared" si="0"/>
        <v>0</v>
      </c>
      <c r="J30" s="756">
        <f>IF(E30=0, 0, SUMPRODUCT(E6:E29, J6:J29)/E30)</f>
        <v>0</v>
      </c>
      <c r="K30" s="757">
        <f>IF(H30=0, 0, SUMPRODUCT(H6:H29, K6:K29)/H30)</f>
        <v>0</v>
      </c>
    </row>
    <row r="33" spans="1:1" ht="17.399999999999999" x14ac:dyDescent="0.25">
      <c r="A33" s="781" t="s">
        <v>525</v>
      </c>
    </row>
    <row r="36" spans="1:1" x14ac:dyDescent="0.25">
      <c r="A36" s="7" t="s">
        <v>506</v>
      </c>
    </row>
    <row r="37" spans="1:1" ht="15.6" x14ac:dyDescent="0.25">
      <c r="A37" s="13"/>
    </row>
  </sheetData>
  <sheetProtection algorithmName="SHA-512" hashValue="mNy0jpqxxs/Lxc48FkDngrvJpSH5g03BB9+TYx0NOsFy06CiCcXTsEoN5j1hDyfHHrPF6OKiGpK5bOcQkBXD8Q==" saltValue="s7AzgJxAg+Sb9oy6HbZ2Fw==" spinCount="100000" sheet="1" insertRows="0"/>
  <dataValidations count="1">
    <dataValidation type="list" allowBlank="1" showInputMessage="1" showErrorMessage="1" sqref="C6:C30" xr:uid="{00000000-0002-0000-0300-000000000000}">
      <formula1>"Open, Closed"</formula1>
    </dataValidation>
  </dataValidations>
  <printOptions horizontalCentered="1"/>
  <pageMargins left="0.3" right="0.3" top="0.75" bottom="0.75" header="0.3" footer="0.3"/>
  <pageSetup scale="53" orientation="landscape" r:id="rId1"/>
  <headerFooter>
    <oddFooter xml:space="preserve">&amp;L&amp;A
Version Date: May 1, 2023
</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N44"/>
  <sheetViews>
    <sheetView showGridLines="0" zoomScale="78" zoomScaleNormal="78" workbookViewId="0">
      <pane xSplit="2" ySplit="8" topLeftCell="C9" activePane="bottomRight" state="frozen"/>
      <selection pane="topRight" activeCell="C1" sqref="C1"/>
      <selection pane="bottomLeft" activeCell="A9" sqref="A9"/>
      <selection pane="bottomRight" activeCell="F5" sqref="F5"/>
    </sheetView>
  </sheetViews>
  <sheetFormatPr defaultColWidth="8.81640625" defaultRowHeight="15" x14ac:dyDescent="0.25"/>
  <cols>
    <col min="1" max="1" width="27" style="23" customWidth="1"/>
    <col min="2" max="2" width="24.6328125" style="23" customWidth="1"/>
    <col min="3" max="6" width="17.6328125" style="23" customWidth="1"/>
    <col min="7" max="14" width="16.08984375" style="23" customWidth="1"/>
    <col min="15" max="15" width="9.81640625" style="23" customWidth="1"/>
    <col min="16" max="16" width="10" style="23" customWidth="1"/>
    <col min="17" max="16384" width="8.81640625" style="23"/>
  </cols>
  <sheetData>
    <row r="1" spans="1:14" ht="15.6" x14ac:dyDescent="0.3">
      <c r="A1" s="21" t="s">
        <v>180</v>
      </c>
      <c r="B1" s="15"/>
      <c r="C1" s="15"/>
      <c r="D1" s="15"/>
      <c r="E1" s="15"/>
      <c r="F1" s="15"/>
      <c r="G1" s="15"/>
      <c r="H1" s="15"/>
      <c r="I1" s="15"/>
      <c r="J1" s="15"/>
      <c r="K1" s="15"/>
      <c r="L1" s="15"/>
      <c r="M1" s="15"/>
      <c r="N1" s="22"/>
    </row>
    <row r="2" spans="1:14" x14ac:dyDescent="0.25">
      <c r="A2" s="15" t="s">
        <v>62</v>
      </c>
      <c r="B2" s="752" t="str">
        <f>IF(ISBLANK('Cover-Input Page'!$C$10), "Company Name cannot be left blank.  Please fill out cell C10 on the &lt;Cover-Input Page&gt; Tab.", 'Cover-Input Page'!$C$10)</f>
        <v>Company Name cannot be left blank.  Please fill out cell C10 on the &lt;Cover-Input Page&gt; Tab.</v>
      </c>
      <c r="C2" s="15"/>
      <c r="D2" s="15"/>
      <c r="E2" s="15"/>
      <c r="F2" s="15"/>
      <c r="G2" s="15"/>
      <c r="H2" s="15"/>
      <c r="I2" s="15"/>
      <c r="J2" s="15"/>
      <c r="K2" s="15"/>
      <c r="L2" s="15"/>
      <c r="M2" s="15"/>
      <c r="N2" s="22"/>
    </row>
    <row r="3" spans="1:14" x14ac:dyDescent="0.25">
      <c r="A3" s="15" t="str">
        <f>'CA Rate Filing Spreadsheet'!A3</f>
        <v>SERFF Tracking Number:</v>
      </c>
      <c r="B3" s="752" t="str">
        <f>IF(ISBLANK('Cover-Input Page'!$C$11), "SERFF Tracking Number cannot be left blank.  Please fill out cell C11 on the &lt;Cover-Input Page&gt; Tab.", 'Cover-Input Page'!$C$11)</f>
        <v>SERFF Tracking Number cannot be left blank.  Please fill out cell C11 on the &lt;Cover-Input Page&gt; Tab.</v>
      </c>
      <c r="C3" s="15"/>
      <c r="D3" s="15"/>
      <c r="E3" s="15"/>
      <c r="F3" s="15"/>
      <c r="G3" s="15"/>
      <c r="H3" s="15"/>
      <c r="I3" s="15"/>
      <c r="J3" s="22"/>
      <c r="K3" s="15"/>
      <c r="L3" s="22"/>
      <c r="M3" s="22"/>
      <c r="N3" s="22"/>
    </row>
    <row r="4" spans="1:14" ht="15.6" x14ac:dyDescent="0.25">
      <c r="A4" s="15"/>
      <c r="B4" s="88" t="s">
        <v>339</v>
      </c>
      <c r="C4" s="67" t="s">
        <v>340</v>
      </c>
      <c r="D4" s="88"/>
      <c r="E4" s="88"/>
      <c r="F4" s="88"/>
      <c r="H4" s="15"/>
      <c r="I4" s="15"/>
      <c r="J4" s="22"/>
      <c r="K4" s="15"/>
      <c r="L4" s="22"/>
      <c r="M4" s="22"/>
      <c r="N4" s="22"/>
    </row>
    <row r="5" spans="1:14" ht="15.6" x14ac:dyDescent="0.25">
      <c r="A5" s="15" t="s">
        <v>377</v>
      </c>
      <c r="B5" s="85">
        <f>Geo_Region!C45</f>
        <v>44927</v>
      </c>
      <c r="C5" s="89">
        <f>Geo_Region!D45</f>
        <v>45291</v>
      </c>
      <c r="D5" s="88"/>
      <c r="E5" s="88"/>
      <c r="F5" s="88"/>
      <c r="G5" s="88"/>
      <c r="H5" s="15"/>
      <c r="I5" s="15"/>
      <c r="J5" s="22"/>
      <c r="K5" s="15"/>
      <c r="L5" s="22"/>
      <c r="M5" s="22"/>
      <c r="N5" s="22"/>
    </row>
    <row r="6" spans="1:14" ht="15.6" x14ac:dyDescent="0.25">
      <c r="A6" s="15" t="s">
        <v>378</v>
      </c>
      <c r="B6" s="85">
        <f>Geo_Region!C44</f>
        <v>44562</v>
      </c>
      <c r="C6" s="89">
        <f>Geo_Region!D44</f>
        <v>44926</v>
      </c>
      <c r="D6" s="88"/>
      <c r="E6" s="88"/>
      <c r="F6" s="88"/>
      <c r="G6" s="88"/>
      <c r="H6" s="15"/>
      <c r="I6" s="15"/>
      <c r="J6" s="22"/>
      <c r="K6" s="15"/>
      <c r="L6" s="22"/>
      <c r="M6" s="22"/>
      <c r="N6" s="22"/>
    </row>
    <row r="7" spans="1:14" ht="15.6" x14ac:dyDescent="0.3">
      <c r="A7" s="15"/>
      <c r="B7" s="15"/>
      <c r="C7" s="15"/>
      <c r="D7" s="15"/>
      <c r="E7" s="15"/>
      <c r="F7" s="15"/>
      <c r="G7" s="158" t="s">
        <v>446</v>
      </c>
      <c r="H7" s="159"/>
      <c r="I7" s="159"/>
      <c r="J7" s="159"/>
      <c r="K7" s="159"/>
      <c r="L7" s="159"/>
      <c r="M7" s="159"/>
      <c r="N7" s="160"/>
    </row>
    <row r="8" spans="1:14" s="24" customFormat="1" ht="75" customHeight="1" x14ac:dyDescent="0.3">
      <c r="A8" s="660" t="s">
        <v>400</v>
      </c>
      <c r="B8" s="572" t="s">
        <v>401</v>
      </c>
      <c r="C8" s="572" t="s">
        <v>438</v>
      </c>
      <c r="D8" s="572" t="s">
        <v>439</v>
      </c>
      <c r="E8" s="572" t="s">
        <v>440</v>
      </c>
      <c r="F8" s="661" t="s">
        <v>441</v>
      </c>
      <c r="G8" s="571" t="s">
        <v>429</v>
      </c>
      <c r="H8" s="572" t="s">
        <v>430</v>
      </c>
      <c r="I8" s="572" t="s">
        <v>487</v>
      </c>
      <c r="J8" s="572" t="s">
        <v>488</v>
      </c>
      <c r="K8" s="572" t="s">
        <v>452</v>
      </c>
      <c r="L8" s="572" t="s">
        <v>453</v>
      </c>
      <c r="M8" s="572" t="s">
        <v>442</v>
      </c>
      <c r="N8" s="573" t="s">
        <v>443</v>
      </c>
    </row>
    <row r="9" spans="1:14" x14ac:dyDescent="0.25">
      <c r="A9" s="501"/>
      <c r="B9" s="502"/>
      <c r="C9" s="503"/>
      <c r="D9" s="503"/>
      <c r="E9" s="504"/>
      <c r="F9" s="662"/>
      <c r="G9" s="665"/>
      <c r="H9" s="505"/>
      <c r="I9" s="505"/>
      <c r="J9" s="505"/>
      <c r="K9" s="505"/>
      <c r="L9" s="505"/>
      <c r="M9" s="505"/>
      <c r="N9" s="506"/>
    </row>
    <row r="10" spans="1:14" x14ac:dyDescent="0.25">
      <c r="A10" s="476"/>
      <c r="B10" s="477"/>
      <c r="C10" s="507"/>
      <c r="D10" s="507"/>
      <c r="E10" s="508"/>
      <c r="F10" s="663"/>
      <c r="G10" s="666"/>
      <c r="H10" s="509"/>
      <c r="I10" s="509"/>
      <c r="J10" s="509"/>
      <c r="K10" s="509"/>
      <c r="L10" s="509"/>
      <c r="M10" s="509"/>
      <c r="N10" s="510"/>
    </row>
    <row r="11" spans="1:14" x14ac:dyDescent="0.25">
      <c r="A11" s="476"/>
      <c r="B11" s="477"/>
      <c r="C11" s="507"/>
      <c r="D11" s="507"/>
      <c r="E11" s="508"/>
      <c r="F11" s="663"/>
      <c r="G11" s="666"/>
      <c r="H11" s="509"/>
      <c r="I11" s="509"/>
      <c r="J11" s="509"/>
      <c r="K11" s="509"/>
      <c r="L11" s="509"/>
      <c r="M11" s="509"/>
      <c r="N11" s="510"/>
    </row>
    <row r="12" spans="1:14" x14ac:dyDescent="0.25">
      <c r="A12" s="476"/>
      <c r="B12" s="477"/>
      <c r="C12" s="507"/>
      <c r="D12" s="507"/>
      <c r="E12" s="508"/>
      <c r="F12" s="663"/>
      <c r="G12" s="666"/>
      <c r="H12" s="509"/>
      <c r="I12" s="509"/>
      <c r="J12" s="509"/>
      <c r="K12" s="509"/>
      <c r="L12" s="509"/>
      <c r="M12" s="509"/>
      <c r="N12" s="510"/>
    </row>
    <row r="13" spans="1:14" x14ac:dyDescent="0.25">
      <c r="A13" s="476"/>
      <c r="B13" s="477"/>
      <c r="C13" s="507"/>
      <c r="D13" s="507"/>
      <c r="E13" s="508"/>
      <c r="F13" s="663"/>
      <c r="G13" s="666"/>
      <c r="H13" s="509"/>
      <c r="I13" s="509"/>
      <c r="J13" s="509"/>
      <c r="K13" s="509"/>
      <c r="L13" s="509"/>
      <c r="M13" s="509"/>
      <c r="N13" s="510"/>
    </row>
    <row r="14" spans="1:14" x14ac:dyDescent="0.25">
      <c r="A14" s="476"/>
      <c r="B14" s="477"/>
      <c r="C14" s="507"/>
      <c r="D14" s="507"/>
      <c r="E14" s="508"/>
      <c r="F14" s="663"/>
      <c r="G14" s="666"/>
      <c r="H14" s="509"/>
      <c r="I14" s="509"/>
      <c r="J14" s="509"/>
      <c r="K14" s="509"/>
      <c r="L14" s="509"/>
      <c r="M14" s="509"/>
      <c r="N14" s="510"/>
    </row>
    <row r="15" spans="1:14" x14ac:dyDescent="0.25">
      <c r="A15" s="476"/>
      <c r="B15" s="477"/>
      <c r="C15" s="507"/>
      <c r="D15" s="507"/>
      <c r="E15" s="508"/>
      <c r="F15" s="663"/>
      <c r="G15" s="666"/>
      <c r="H15" s="509"/>
      <c r="I15" s="509"/>
      <c r="J15" s="509"/>
      <c r="K15" s="509"/>
      <c r="L15" s="509"/>
      <c r="M15" s="509"/>
      <c r="N15" s="510"/>
    </row>
    <row r="16" spans="1:14" x14ac:dyDescent="0.25">
      <c r="A16" s="476"/>
      <c r="B16" s="477"/>
      <c r="C16" s="507"/>
      <c r="D16" s="507"/>
      <c r="E16" s="508"/>
      <c r="F16" s="663"/>
      <c r="G16" s="666"/>
      <c r="H16" s="509"/>
      <c r="I16" s="509"/>
      <c r="J16" s="509"/>
      <c r="K16" s="509"/>
      <c r="L16" s="509"/>
      <c r="M16" s="509"/>
      <c r="N16" s="510"/>
    </row>
    <row r="17" spans="1:14" x14ac:dyDescent="0.25">
      <c r="A17" s="476"/>
      <c r="B17" s="477"/>
      <c r="C17" s="507"/>
      <c r="D17" s="507"/>
      <c r="E17" s="508"/>
      <c r="F17" s="663"/>
      <c r="G17" s="666"/>
      <c r="H17" s="509"/>
      <c r="I17" s="509"/>
      <c r="J17" s="509"/>
      <c r="K17" s="509"/>
      <c r="L17" s="509"/>
      <c r="M17" s="509"/>
      <c r="N17" s="510"/>
    </row>
    <row r="18" spans="1:14" x14ac:dyDescent="0.25">
      <c r="A18" s="476"/>
      <c r="B18" s="477"/>
      <c r="C18" s="507"/>
      <c r="D18" s="507"/>
      <c r="E18" s="508"/>
      <c r="F18" s="663"/>
      <c r="G18" s="666"/>
      <c r="H18" s="509"/>
      <c r="I18" s="509"/>
      <c r="J18" s="509"/>
      <c r="K18" s="509"/>
      <c r="L18" s="509"/>
      <c r="M18" s="509"/>
      <c r="N18" s="510"/>
    </row>
    <row r="19" spans="1:14" x14ac:dyDescent="0.25">
      <c r="A19" s="476"/>
      <c r="B19" s="477"/>
      <c r="C19" s="507"/>
      <c r="D19" s="507"/>
      <c r="E19" s="508"/>
      <c r="F19" s="663"/>
      <c r="G19" s="666"/>
      <c r="H19" s="509"/>
      <c r="I19" s="509"/>
      <c r="J19" s="509"/>
      <c r="K19" s="509"/>
      <c r="L19" s="509"/>
      <c r="M19" s="509"/>
      <c r="N19" s="510"/>
    </row>
    <row r="20" spans="1:14" x14ac:dyDescent="0.25">
      <c r="A20" s="476"/>
      <c r="B20" s="477"/>
      <c r="C20" s="507"/>
      <c r="D20" s="507"/>
      <c r="E20" s="508"/>
      <c r="F20" s="663"/>
      <c r="G20" s="666"/>
      <c r="H20" s="509"/>
      <c r="I20" s="509"/>
      <c r="J20" s="509"/>
      <c r="K20" s="509"/>
      <c r="L20" s="509"/>
      <c r="M20" s="509"/>
      <c r="N20" s="510"/>
    </row>
    <row r="21" spans="1:14" x14ac:dyDescent="0.25">
      <c r="A21" s="476"/>
      <c r="B21" s="477"/>
      <c r="C21" s="507"/>
      <c r="D21" s="507"/>
      <c r="E21" s="508"/>
      <c r="F21" s="663"/>
      <c r="G21" s="666"/>
      <c r="H21" s="509"/>
      <c r="I21" s="509"/>
      <c r="J21" s="509"/>
      <c r="K21" s="509"/>
      <c r="L21" s="509"/>
      <c r="M21" s="509"/>
      <c r="N21" s="510"/>
    </row>
    <row r="22" spans="1:14" x14ac:dyDescent="0.25">
      <c r="A22" s="476"/>
      <c r="B22" s="477"/>
      <c r="C22" s="507"/>
      <c r="D22" s="507"/>
      <c r="E22" s="508"/>
      <c r="F22" s="663"/>
      <c r="G22" s="666"/>
      <c r="H22" s="509"/>
      <c r="I22" s="509"/>
      <c r="J22" s="509"/>
      <c r="K22" s="509"/>
      <c r="L22" s="509"/>
      <c r="M22" s="509"/>
      <c r="N22" s="510"/>
    </row>
    <row r="23" spans="1:14" x14ac:dyDescent="0.25">
      <c r="A23" s="476"/>
      <c r="B23" s="477"/>
      <c r="C23" s="507"/>
      <c r="D23" s="507"/>
      <c r="E23" s="508"/>
      <c r="F23" s="663"/>
      <c r="G23" s="666"/>
      <c r="H23" s="509"/>
      <c r="I23" s="509"/>
      <c r="J23" s="509"/>
      <c r="K23" s="509"/>
      <c r="L23" s="509"/>
      <c r="M23" s="509"/>
      <c r="N23" s="510"/>
    </row>
    <row r="24" spans="1:14" x14ac:dyDescent="0.25">
      <c r="A24" s="476"/>
      <c r="B24" s="477"/>
      <c r="C24" s="507"/>
      <c r="D24" s="507"/>
      <c r="E24" s="508"/>
      <c r="F24" s="663"/>
      <c r="G24" s="666"/>
      <c r="H24" s="509"/>
      <c r="I24" s="509"/>
      <c r="J24" s="509"/>
      <c r="K24" s="509"/>
      <c r="L24" s="509"/>
      <c r="M24" s="509"/>
      <c r="N24" s="510"/>
    </row>
    <row r="25" spans="1:14" x14ac:dyDescent="0.25">
      <c r="A25" s="476"/>
      <c r="B25" s="477"/>
      <c r="C25" s="507"/>
      <c r="D25" s="507"/>
      <c r="E25" s="508"/>
      <c r="F25" s="663"/>
      <c r="G25" s="666"/>
      <c r="H25" s="509"/>
      <c r="I25" s="509"/>
      <c r="J25" s="509"/>
      <c r="K25" s="509"/>
      <c r="L25" s="509"/>
      <c r="M25" s="509"/>
      <c r="N25" s="510"/>
    </row>
    <row r="26" spans="1:14" x14ac:dyDescent="0.25">
      <c r="A26" s="476"/>
      <c r="B26" s="477"/>
      <c r="C26" s="507"/>
      <c r="D26" s="507"/>
      <c r="E26" s="508"/>
      <c r="F26" s="663"/>
      <c r="G26" s="666"/>
      <c r="H26" s="509"/>
      <c r="I26" s="509"/>
      <c r="J26" s="509"/>
      <c r="K26" s="509"/>
      <c r="L26" s="509"/>
      <c r="M26" s="509"/>
      <c r="N26" s="510"/>
    </row>
    <row r="27" spans="1:14" x14ac:dyDescent="0.25">
      <c r="A27" s="476"/>
      <c r="B27" s="477"/>
      <c r="C27" s="507"/>
      <c r="D27" s="507"/>
      <c r="E27" s="508"/>
      <c r="F27" s="663"/>
      <c r="G27" s="666"/>
      <c r="H27" s="509"/>
      <c r="I27" s="509"/>
      <c r="J27" s="509"/>
      <c r="K27" s="509"/>
      <c r="L27" s="509"/>
      <c r="M27" s="509"/>
      <c r="N27" s="510"/>
    </row>
    <row r="28" spans="1:14" x14ac:dyDescent="0.25">
      <c r="A28" s="476"/>
      <c r="B28" s="477"/>
      <c r="C28" s="507"/>
      <c r="D28" s="507"/>
      <c r="E28" s="508"/>
      <c r="F28" s="663"/>
      <c r="G28" s="666"/>
      <c r="H28" s="509"/>
      <c r="I28" s="509"/>
      <c r="J28" s="509"/>
      <c r="K28" s="509"/>
      <c r="L28" s="509"/>
      <c r="M28" s="509"/>
      <c r="N28" s="510"/>
    </row>
    <row r="29" spans="1:14" x14ac:dyDescent="0.25">
      <c r="A29" s="511"/>
      <c r="B29" s="494"/>
      <c r="C29" s="512"/>
      <c r="D29" s="512"/>
      <c r="E29" s="513"/>
      <c r="F29" s="664"/>
      <c r="G29" s="667"/>
      <c r="H29" s="514"/>
      <c r="I29" s="514"/>
      <c r="J29" s="514"/>
      <c r="K29" s="514"/>
      <c r="L29" s="514"/>
      <c r="M29" s="514"/>
      <c r="N29" s="515"/>
    </row>
    <row r="30" spans="1:14" ht="24" customHeight="1" x14ac:dyDescent="0.3">
      <c r="A30" s="753" t="s">
        <v>74</v>
      </c>
      <c r="B30" s="499"/>
      <c r="C30" s="758">
        <f>SUM(C9:C29)</f>
        <v>0</v>
      </c>
      <c r="D30" s="758">
        <f>SUM(D9:D29)</f>
        <v>0</v>
      </c>
      <c r="E30" s="759">
        <f>IF($C$30=0, 0, SUMPRODUCT($C$9:$C$29, E9:E29)/$C$30)</f>
        <v>0</v>
      </c>
      <c r="F30" s="760">
        <f>IF($D$30=0, 0, SUMPRODUCT($D$9:$D$29, F9:F29)/$D$30)</f>
        <v>0</v>
      </c>
      <c r="G30" s="761">
        <f>IF(($C$30*$E$30)=0, 0, SUMPRODUCT($C$9:$C$29,$E$9:$E$29,G9:G29)/($C$30*$E$30))</f>
        <v>0</v>
      </c>
      <c r="H30" s="762">
        <f>IF(($D$30*$F$30)=0, 0, SUMPRODUCT($D$9:$D$29,$F$9:$F$29,H9:H29)/($D$30*$F$30))</f>
        <v>0</v>
      </c>
      <c r="I30" s="762">
        <f>IF(($C$30*$E$30)=0, 0, SUMPRODUCT($C$9:$C$29,$E$9:$E$29,I9:I29)/($C$30*$E$30))</f>
        <v>0</v>
      </c>
      <c r="J30" s="762">
        <f>IF(($D$30*$F$30)=0, 0, SUMPRODUCT($D$9:$D$29,$F$9:$F$29,J9:J29)/($D$30*$F$30))</f>
        <v>0</v>
      </c>
      <c r="K30" s="762">
        <f>IF(($C$30*$E$30)=0, 0, SUMPRODUCT($C$9:$C$29,$E$9:$E$29,K9:K29)/($C$30*$E$30))</f>
        <v>0</v>
      </c>
      <c r="L30" s="762">
        <f>IF(($D$30*$F$30)=0, 0, SUMPRODUCT($D$9:$D$29,$F$9:$F$29,L9:L29)/($D$30*$F$30))</f>
        <v>0</v>
      </c>
      <c r="M30" s="762">
        <f>IF(($C$30*$E$30)=0, 0, SUMPRODUCT($C$9:$C$29,$E$9:$E$29,M9:M29)/($C$30*$E$30))</f>
        <v>0</v>
      </c>
      <c r="N30" s="763">
        <f>IF(($D$30*$F$30)=0, 0, SUMPRODUCT($D$9:$D$29,$F$9:$F$29,N9:N29)/($D$30*$F$30))</f>
        <v>0</v>
      </c>
    </row>
    <row r="32" spans="1:14" s="24" customFormat="1" ht="17.399999999999999" x14ac:dyDescent="0.3">
      <c r="A32" s="804" t="s">
        <v>535</v>
      </c>
    </row>
    <row r="33" spans="1:1" s="24" customFormat="1" ht="15.6" x14ac:dyDescent="0.3">
      <c r="A33" s="805" t="s">
        <v>454</v>
      </c>
    </row>
    <row r="34" spans="1:1" s="24" customFormat="1" ht="15.6" x14ac:dyDescent="0.3">
      <c r="A34" s="805" t="s">
        <v>455</v>
      </c>
    </row>
    <row r="35" spans="1:1" s="24" customFormat="1" ht="15.6" x14ac:dyDescent="0.3">
      <c r="A35" s="805" t="s">
        <v>456</v>
      </c>
    </row>
    <row r="36" spans="1:1" s="24" customFormat="1" ht="15.6" x14ac:dyDescent="0.3">
      <c r="A36" s="805" t="s">
        <v>463</v>
      </c>
    </row>
    <row r="37" spans="1:1" s="24" customFormat="1" ht="15.6" x14ac:dyDescent="0.3">
      <c r="A37" s="805" t="s">
        <v>457</v>
      </c>
    </row>
    <row r="38" spans="1:1" s="24" customFormat="1" ht="15.6" x14ac:dyDescent="0.3">
      <c r="A38" s="805" t="s">
        <v>458</v>
      </c>
    </row>
    <row r="39" spans="1:1" s="24" customFormat="1" ht="15.6" x14ac:dyDescent="0.3">
      <c r="A39" s="806" t="s">
        <v>459</v>
      </c>
    </row>
    <row r="40" spans="1:1" x14ac:dyDescent="0.25">
      <c r="A40" s="22"/>
    </row>
    <row r="42" spans="1:1" x14ac:dyDescent="0.25">
      <c r="A42" s="7" t="s">
        <v>506</v>
      </c>
    </row>
    <row r="43" spans="1:1" ht="15.6" x14ac:dyDescent="0.25">
      <c r="A43" s="13"/>
    </row>
    <row r="44" spans="1:1" ht="15.6" x14ac:dyDescent="0.25">
      <c r="A44" s="13"/>
    </row>
  </sheetData>
  <sheetProtection algorithmName="SHA-512" hashValue="TpasrHjNDytftk+jAsK0hl1hLiJX18XxaQciouetOivOoraSJPNcKEk3OlLqp2TwXpSjsT6yBRtJfHdKxCQHjQ==" saltValue="bdICj/CH8Um8NGgVbBjdWw==" spinCount="100000" sheet="1" insertRows="0"/>
  <printOptions horizontalCentered="1"/>
  <pageMargins left="0.3" right="0.3" top="0.75" bottom="0.75" header="0.3" footer="0.3"/>
  <pageSetup scale="44" orientation="landscape" r:id="rId1"/>
  <headerFooter>
    <oddFooter xml:space="preserve">&amp;L&amp;A
Version Date: May 1, 2023
</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E43"/>
  <sheetViews>
    <sheetView showGridLines="0" zoomScale="75" zoomScaleNormal="75" workbookViewId="0">
      <selection activeCell="E7" sqref="E7"/>
    </sheetView>
  </sheetViews>
  <sheetFormatPr defaultColWidth="8.81640625" defaultRowHeight="18" customHeight="1" x14ac:dyDescent="0.25"/>
  <cols>
    <col min="1" max="1" width="43.6328125" style="27" customWidth="1"/>
    <col min="2" max="5" width="23.6328125" style="27" customWidth="1"/>
    <col min="6" max="16384" width="8.81640625" style="27"/>
  </cols>
  <sheetData>
    <row r="1" spans="1:3" ht="18" customHeight="1" x14ac:dyDescent="0.3">
      <c r="A1" s="26" t="s">
        <v>111</v>
      </c>
      <c r="B1" s="26"/>
    </row>
    <row r="2" spans="1:3" ht="18" customHeight="1" x14ac:dyDescent="0.25">
      <c r="A2" s="28" t="s">
        <v>62</v>
      </c>
      <c r="B2" s="752" t="str">
        <f>IF(ISBLANK('Cover-Input Page'!$C$10), "Company Name cannot be left blank.  Please fill out cell C10 on the &lt;Cover-Input Page&gt; Tab.", 'Cover-Input Page'!$C$10)</f>
        <v>Company Name cannot be left blank.  Please fill out cell C10 on the &lt;Cover-Input Page&gt; Tab.</v>
      </c>
    </row>
    <row r="3" spans="1:3" ht="18" customHeight="1" x14ac:dyDescent="0.25">
      <c r="A3" s="28" t="str">
        <f>+Methodology!A3</f>
        <v>SERFF Tracking Number:</v>
      </c>
      <c r="B3" s="752" t="str">
        <f>IF(ISBLANK('Cover-Input Page'!$C$11), "SERFF Tracking Number cannot be left blank.  Please fill out cell C11 on the &lt;Cover-Input Page&gt; Tab.", 'Cover-Input Page'!$C$11)</f>
        <v>SERFF Tracking Number cannot be left blank.  Please fill out cell C11 on the &lt;Cover-Input Page&gt; Tab.</v>
      </c>
    </row>
    <row r="5" spans="1:3" ht="18" customHeight="1" thickBot="1" x14ac:dyDescent="0.3">
      <c r="A5" s="30" t="s">
        <v>437</v>
      </c>
      <c r="B5" s="82"/>
      <c r="C5" s="82"/>
    </row>
    <row r="6" spans="1:3" ht="36" customHeight="1" thickBot="1" x14ac:dyDescent="0.3">
      <c r="A6" s="213" t="s">
        <v>428</v>
      </c>
      <c r="B6" s="106" t="s">
        <v>426</v>
      </c>
      <c r="C6" s="150" t="s">
        <v>427</v>
      </c>
    </row>
    <row r="7" spans="1:3" ht="18" customHeight="1" x14ac:dyDescent="0.25">
      <c r="A7" s="214" t="s">
        <v>40</v>
      </c>
      <c r="B7" s="668"/>
      <c r="C7" s="669"/>
    </row>
    <row r="8" spans="1:3" ht="18" customHeight="1" x14ac:dyDescent="0.25">
      <c r="A8" s="215" t="s">
        <v>41</v>
      </c>
      <c r="B8" s="670"/>
      <c r="C8" s="671"/>
    </row>
    <row r="9" spans="1:3" ht="18" customHeight="1" x14ac:dyDescent="0.25">
      <c r="A9" s="215" t="s">
        <v>72</v>
      </c>
      <c r="B9" s="670"/>
      <c r="C9" s="671"/>
    </row>
    <row r="10" spans="1:3" ht="18" customHeight="1" x14ac:dyDescent="0.25">
      <c r="A10" s="215" t="s">
        <v>42</v>
      </c>
      <c r="B10" s="670"/>
      <c r="C10" s="671"/>
    </row>
    <row r="11" spans="1:3" ht="18" customHeight="1" x14ac:dyDescent="0.25">
      <c r="A11" s="215" t="s">
        <v>43</v>
      </c>
      <c r="B11" s="670"/>
      <c r="C11" s="671"/>
    </row>
    <row r="12" spans="1:3" ht="18" customHeight="1" x14ac:dyDescent="0.25">
      <c r="A12" s="215" t="s">
        <v>44</v>
      </c>
      <c r="B12" s="670"/>
      <c r="C12" s="672"/>
    </row>
    <row r="13" spans="1:3" ht="18" customHeight="1" x14ac:dyDescent="0.25">
      <c r="A13" s="215" t="s">
        <v>45</v>
      </c>
      <c r="B13" s="670"/>
      <c r="C13" s="672"/>
    </row>
    <row r="14" spans="1:3" ht="18" customHeight="1" x14ac:dyDescent="0.25">
      <c r="A14" s="215" t="s">
        <v>46</v>
      </c>
      <c r="B14" s="670"/>
      <c r="C14" s="672"/>
    </row>
    <row r="15" spans="1:3" ht="18" customHeight="1" x14ac:dyDescent="0.25">
      <c r="A15" s="216" t="s">
        <v>47</v>
      </c>
      <c r="B15" s="673"/>
      <c r="C15" s="674"/>
    </row>
    <row r="16" spans="1:3" ht="18" customHeight="1" x14ac:dyDescent="0.25">
      <c r="A16" s="764" t="s">
        <v>494</v>
      </c>
      <c r="B16" s="677">
        <f>SUM(B7:B15)</f>
        <v>0</v>
      </c>
      <c r="C16" s="675"/>
    </row>
    <row r="17" spans="1:5" ht="18" customHeight="1" x14ac:dyDescent="0.25">
      <c r="A17" s="216" t="s">
        <v>477</v>
      </c>
      <c r="B17" s="673"/>
      <c r="C17" s="674"/>
    </row>
    <row r="18" spans="1:5" ht="18" customHeight="1" thickBot="1" x14ac:dyDescent="0.3">
      <c r="A18" s="765" t="s">
        <v>495</v>
      </c>
      <c r="B18" s="678">
        <f>B16+B17</f>
        <v>0</v>
      </c>
      <c r="C18" s="676"/>
    </row>
    <row r="20" spans="1:5" ht="18" customHeight="1" thickBot="1" x14ac:dyDescent="0.3">
      <c r="A20" s="30" t="s">
        <v>524</v>
      </c>
      <c r="B20" s="82"/>
      <c r="C20" s="82"/>
    </row>
    <row r="21" spans="1:5" ht="18" customHeight="1" thickBot="1" x14ac:dyDescent="0.3">
      <c r="B21" s="167">
        <f>Existing_Product!C116</f>
        <v>0</v>
      </c>
    </row>
    <row r="22" spans="1:5" ht="18" customHeight="1" x14ac:dyDescent="0.25">
      <c r="A22" s="31"/>
      <c r="B22" s="31"/>
    </row>
    <row r="23" spans="1:5" ht="18" customHeight="1" x14ac:dyDescent="0.25">
      <c r="A23" s="31"/>
      <c r="B23" s="31"/>
    </row>
    <row r="24" spans="1:5" ht="18" customHeight="1" x14ac:dyDescent="0.25">
      <c r="A24" s="30" t="s">
        <v>523</v>
      </c>
      <c r="B24" s="30"/>
      <c r="C24" s="30"/>
      <c r="D24" s="30"/>
      <c r="E24" s="30"/>
    </row>
    <row r="25" spans="1:5" ht="18" customHeight="1" thickBot="1" x14ac:dyDescent="0.3">
      <c r="A25" s="32"/>
      <c r="B25" s="32"/>
      <c r="C25" s="32"/>
    </row>
    <row r="26" spans="1:5" ht="18" customHeight="1" x14ac:dyDescent="0.3">
      <c r="A26" s="170" t="s">
        <v>428</v>
      </c>
      <c r="B26" s="146" t="s">
        <v>115</v>
      </c>
      <c r="C26" s="148" t="s">
        <v>115</v>
      </c>
      <c r="D26" s="104" t="s">
        <v>115</v>
      </c>
      <c r="E26" s="104"/>
    </row>
    <row r="27" spans="1:5" ht="18" customHeight="1" thickBot="1" x14ac:dyDescent="0.3">
      <c r="A27" s="171"/>
      <c r="B27" s="147" t="s">
        <v>112</v>
      </c>
      <c r="C27" s="149" t="s">
        <v>113</v>
      </c>
      <c r="D27" s="105" t="s">
        <v>114</v>
      </c>
      <c r="E27" s="105" t="s">
        <v>471</v>
      </c>
    </row>
    <row r="28" spans="1:5" ht="18" customHeight="1" x14ac:dyDescent="0.25">
      <c r="A28" s="168" t="s">
        <v>40</v>
      </c>
      <c r="B28" s="174">
        <f>Existing_Product!C145</f>
        <v>0</v>
      </c>
      <c r="C28" s="174">
        <f>Existing_Product!D145</f>
        <v>0</v>
      </c>
      <c r="D28" s="174">
        <f>Existing_Product!E145</f>
        <v>0</v>
      </c>
      <c r="E28" s="174">
        <f>(1+B28)*(1+C28)*(1+D28)-1</f>
        <v>0</v>
      </c>
    </row>
    <row r="29" spans="1:5" ht="18" customHeight="1" x14ac:dyDescent="0.25">
      <c r="A29" s="169" t="s">
        <v>41</v>
      </c>
      <c r="B29" s="219">
        <f>Existing_Product!C146</f>
        <v>0</v>
      </c>
      <c r="C29" s="219">
        <f>Existing_Product!D146</f>
        <v>0</v>
      </c>
      <c r="D29" s="219">
        <f>Existing_Product!E146</f>
        <v>0</v>
      </c>
      <c r="E29" s="219">
        <f t="shared" ref="E29:E39" si="0">(1+B29)*(1+C29)*(1+D29)-1</f>
        <v>0</v>
      </c>
    </row>
    <row r="30" spans="1:5" ht="18" customHeight="1" x14ac:dyDescent="0.25">
      <c r="A30" s="169" t="s">
        <v>72</v>
      </c>
      <c r="B30" s="219">
        <f>Existing_Product!C147</f>
        <v>0</v>
      </c>
      <c r="C30" s="219">
        <f>Existing_Product!D147</f>
        <v>0</v>
      </c>
      <c r="D30" s="219">
        <f>Existing_Product!E147</f>
        <v>0</v>
      </c>
      <c r="E30" s="219">
        <f t="shared" si="0"/>
        <v>0</v>
      </c>
    </row>
    <row r="31" spans="1:5" ht="18" customHeight="1" x14ac:dyDescent="0.25">
      <c r="A31" s="169" t="s">
        <v>42</v>
      </c>
      <c r="B31" s="219">
        <f>Existing_Product!C148</f>
        <v>0</v>
      </c>
      <c r="C31" s="219">
        <f>Existing_Product!D148</f>
        <v>0</v>
      </c>
      <c r="D31" s="219">
        <f>Existing_Product!E148</f>
        <v>0</v>
      </c>
      <c r="E31" s="219">
        <f t="shared" si="0"/>
        <v>0</v>
      </c>
    </row>
    <row r="32" spans="1:5" ht="18" customHeight="1" x14ac:dyDescent="0.25">
      <c r="A32" s="169" t="s">
        <v>43</v>
      </c>
      <c r="B32" s="219">
        <f>Existing_Product!C149</f>
        <v>0</v>
      </c>
      <c r="C32" s="219">
        <f>Existing_Product!D149</f>
        <v>0</v>
      </c>
      <c r="D32" s="219">
        <f>Existing_Product!E149</f>
        <v>0</v>
      </c>
      <c r="E32" s="219">
        <f t="shared" si="0"/>
        <v>0</v>
      </c>
    </row>
    <row r="33" spans="1:5" ht="18" customHeight="1" x14ac:dyDescent="0.25">
      <c r="A33" s="169" t="s">
        <v>44</v>
      </c>
      <c r="B33" s="219">
        <f>Existing_Product!C150</f>
        <v>0</v>
      </c>
      <c r="C33" s="219">
        <f>Existing_Product!D150</f>
        <v>0</v>
      </c>
      <c r="D33" s="219">
        <f>Existing_Product!E150</f>
        <v>0</v>
      </c>
      <c r="E33" s="219">
        <f t="shared" si="0"/>
        <v>0</v>
      </c>
    </row>
    <row r="34" spans="1:5" ht="18" customHeight="1" x14ac:dyDescent="0.25">
      <c r="A34" s="169" t="s">
        <v>45</v>
      </c>
      <c r="B34" s="219">
        <f>Existing_Product!C151</f>
        <v>0</v>
      </c>
      <c r="C34" s="219">
        <f>Existing_Product!D151</f>
        <v>0</v>
      </c>
      <c r="D34" s="219">
        <f>Existing_Product!E151</f>
        <v>0</v>
      </c>
      <c r="E34" s="219">
        <f t="shared" si="0"/>
        <v>0</v>
      </c>
    </row>
    <row r="35" spans="1:5" ht="18" customHeight="1" x14ac:dyDescent="0.25">
      <c r="A35" s="169" t="s">
        <v>46</v>
      </c>
      <c r="B35" s="219">
        <f>Existing_Product!C152</f>
        <v>0</v>
      </c>
      <c r="C35" s="219">
        <f>Existing_Product!D152</f>
        <v>0</v>
      </c>
      <c r="D35" s="219">
        <f>Existing_Product!E152</f>
        <v>0</v>
      </c>
      <c r="E35" s="219">
        <f t="shared" si="0"/>
        <v>0</v>
      </c>
    </row>
    <row r="36" spans="1:5" ht="18" customHeight="1" x14ac:dyDescent="0.25">
      <c r="A36" s="217" t="s">
        <v>47</v>
      </c>
      <c r="B36" s="218">
        <f>Existing_Product!C153</f>
        <v>0</v>
      </c>
      <c r="C36" s="218">
        <f>Existing_Product!D153</f>
        <v>0</v>
      </c>
      <c r="D36" s="218">
        <f>Existing_Product!E153</f>
        <v>0</v>
      </c>
      <c r="E36" s="218">
        <f t="shared" si="0"/>
        <v>0</v>
      </c>
    </row>
    <row r="37" spans="1:5" ht="18" customHeight="1" x14ac:dyDescent="0.25">
      <c r="A37" s="764" t="s">
        <v>494</v>
      </c>
      <c r="B37" s="220">
        <f>Existing_Product!C154</f>
        <v>0</v>
      </c>
      <c r="C37" s="220">
        <f>Existing_Product!D154</f>
        <v>0</v>
      </c>
      <c r="D37" s="220">
        <f>Existing_Product!E154</f>
        <v>0</v>
      </c>
      <c r="E37" s="220">
        <f t="shared" si="0"/>
        <v>0</v>
      </c>
    </row>
    <row r="38" spans="1:5" ht="18" customHeight="1" x14ac:dyDescent="0.25">
      <c r="A38" s="216" t="s">
        <v>477</v>
      </c>
      <c r="B38" s="218">
        <f>Existing_Product!C155</f>
        <v>0</v>
      </c>
      <c r="C38" s="218">
        <f>Existing_Product!D155</f>
        <v>0</v>
      </c>
      <c r="D38" s="218">
        <f>Existing_Product!E155</f>
        <v>0</v>
      </c>
      <c r="E38" s="218">
        <f t="shared" si="0"/>
        <v>0</v>
      </c>
    </row>
    <row r="39" spans="1:5" ht="18" customHeight="1" thickBot="1" x14ac:dyDescent="0.3">
      <c r="A39" s="765" t="s">
        <v>495</v>
      </c>
      <c r="B39" s="172">
        <f>Existing_Product!C156</f>
        <v>0</v>
      </c>
      <c r="C39" s="172">
        <f>Existing_Product!D156</f>
        <v>0</v>
      </c>
      <c r="D39" s="172">
        <f>Existing_Product!E156</f>
        <v>0</v>
      </c>
      <c r="E39" s="172">
        <f t="shared" si="0"/>
        <v>0</v>
      </c>
    </row>
    <row r="42" spans="1:5" ht="18" customHeight="1" x14ac:dyDescent="0.25">
      <c r="A42" s="82" t="s">
        <v>341</v>
      </c>
      <c r="B42" s="82"/>
      <c r="C42" s="82"/>
    </row>
    <row r="43" spans="1:5" s="29" customFormat="1" ht="18" customHeight="1" x14ac:dyDescent="0.25">
      <c r="A43" s="7" t="s">
        <v>506</v>
      </c>
    </row>
  </sheetData>
  <sheetProtection algorithmName="SHA-512" hashValue="9BuAD4idXk64qh+QTEK2dSTGN/sonzUFO/F0HSAzJTbNhaPaZuyda/ERnoCPPw/yuK90xl3iyciVOD70zDiWpg==" saltValue="q5xa8uMDVDWJKKrNmPCW+Q==" spinCount="100000" sheet="1" objects="1" scenarios="1"/>
  <printOptions horizontalCentered="1"/>
  <pageMargins left="0.7" right="0.7" top="0.4" bottom="0.4" header="0.3" footer="0.2"/>
  <pageSetup scale="74" fitToHeight="2" orientation="landscape" r:id="rId1"/>
  <headerFooter>
    <oddFooter xml:space="preserve">&amp;L&amp;A
Version Date: May 1, 2023
</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AK157"/>
  <sheetViews>
    <sheetView showGridLines="0" zoomScale="80" zoomScaleNormal="80" zoomScaleSheetLayoutView="50" workbookViewId="0">
      <pane xSplit="1" ySplit="9" topLeftCell="B10" activePane="bottomRight" state="frozen"/>
      <selection pane="topRight" activeCell="B1" sqref="B1"/>
      <selection pane="bottomLeft" activeCell="A10" sqref="A10"/>
      <selection pane="bottomRight" activeCell="F4" sqref="F4"/>
    </sheetView>
  </sheetViews>
  <sheetFormatPr defaultColWidth="8.81640625" defaultRowHeight="15" x14ac:dyDescent="0.25"/>
  <cols>
    <col min="1" max="1" width="33.90625" style="6" customWidth="1"/>
    <col min="2" max="33" width="20.6328125" style="6" customWidth="1"/>
    <col min="34" max="34" width="8.81640625" style="6"/>
    <col min="35" max="37" width="20.81640625" style="6" customWidth="1"/>
    <col min="38" max="16384" width="8.81640625" style="6"/>
  </cols>
  <sheetData>
    <row r="1" spans="1:10" ht="15.6" x14ac:dyDescent="0.3">
      <c r="A1" s="33" t="s">
        <v>61</v>
      </c>
      <c r="B1" s="28"/>
      <c r="C1" s="28"/>
      <c r="D1" s="28"/>
      <c r="E1" s="28"/>
      <c r="F1" s="28"/>
      <c r="G1" s="28"/>
      <c r="H1" s="28"/>
      <c r="I1" s="28"/>
      <c r="J1" s="28"/>
    </row>
    <row r="2" spans="1:10" x14ac:dyDescent="0.25">
      <c r="A2" s="28" t="s">
        <v>62</v>
      </c>
      <c r="B2" s="752" t="str">
        <f>IF(ISBLANK('Cover-Input Page'!$C$10), "Company Name cannot be left blank.  Please fill out cell C10 on the &lt;Cover-Input Page&gt; Tab.", 'Cover-Input Page'!$C$10)</f>
        <v>Company Name cannot be left blank.  Please fill out cell C10 on the &lt;Cover-Input Page&gt; Tab.</v>
      </c>
      <c r="C2" s="28"/>
      <c r="D2" s="28"/>
      <c r="E2" s="28"/>
      <c r="F2" s="28"/>
      <c r="G2" s="28"/>
      <c r="H2" s="28"/>
      <c r="I2" s="28"/>
      <c r="J2" s="28"/>
    </row>
    <row r="3" spans="1:10" x14ac:dyDescent="0.25">
      <c r="A3" s="28" t="str">
        <f>+'CA Plain-Language Spreadsheet'!A3</f>
        <v>SERFF Tracking Number:</v>
      </c>
      <c r="B3" s="752" t="str">
        <f>IF(ISBLANK('Cover-Input Page'!$C$11), "SERFF Tracking Number cannot be left blank.  Please fill out cell C11 on the &lt;Cover-Input Page&gt; Tab.", 'Cover-Input Page'!$C$11)</f>
        <v>SERFF Tracking Number cannot be left blank.  Please fill out cell C11 on the &lt;Cover-Input Page&gt; Tab.</v>
      </c>
      <c r="C3" s="28"/>
      <c r="D3" s="28"/>
      <c r="E3" s="28"/>
      <c r="F3" s="28"/>
      <c r="G3" s="28"/>
      <c r="H3" s="28"/>
      <c r="I3" s="28"/>
      <c r="J3" s="28"/>
    </row>
    <row r="4" spans="1:10" x14ac:dyDescent="0.25">
      <c r="A4" s="28"/>
      <c r="B4" s="9"/>
      <c r="C4" s="28"/>
      <c r="D4" s="28"/>
      <c r="E4" s="28"/>
      <c r="F4" s="28"/>
      <c r="G4" s="28"/>
      <c r="H4" s="28"/>
      <c r="I4" s="28"/>
      <c r="J4" s="28"/>
    </row>
    <row r="5" spans="1:10" x14ac:dyDescent="0.25">
      <c r="A5" s="9" t="s">
        <v>155</v>
      </c>
      <c r="B5" s="9"/>
      <c r="C5" s="28"/>
      <c r="D5" s="28"/>
      <c r="E5" s="28"/>
      <c r="F5" s="28"/>
      <c r="G5" s="28"/>
      <c r="H5" s="28"/>
      <c r="I5" s="28"/>
      <c r="J5" s="28"/>
    </row>
    <row r="6" spans="1:10" ht="15.6" x14ac:dyDescent="0.25">
      <c r="A6" s="18"/>
      <c r="B6" s="9"/>
      <c r="C6" s="28"/>
      <c r="D6" s="28"/>
      <c r="E6" s="28"/>
      <c r="F6" s="28"/>
      <c r="G6" s="28"/>
      <c r="H6" s="28"/>
      <c r="I6" s="28"/>
      <c r="J6" s="28"/>
    </row>
    <row r="7" spans="1:10" ht="15.6" x14ac:dyDescent="0.25">
      <c r="A7" s="13" t="s">
        <v>404</v>
      </c>
      <c r="B7" s="28"/>
      <c r="C7" s="28"/>
      <c r="D7" s="28"/>
      <c r="E7" s="28"/>
      <c r="F7" s="34"/>
      <c r="I7" s="90" t="str">
        <f>Price_Inflation!B9</f>
        <v>01/2023 - 12/2023</v>
      </c>
    </row>
    <row r="8" spans="1:10" ht="15.6" x14ac:dyDescent="0.25">
      <c r="A8" s="18"/>
      <c r="B8" s="28"/>
      <c r="C8" s="28"/>
      <c r="D8" s="28"/>
      <c r="E8" s="28"/>
      <c r="F8" s="34"/>
    </row>
    <row r="9" spans="1:10" ht="15.6" x14ac:dyDescent="0.25">
      <c r="A9" s="139" t="s">
        <v>63</v>
      </c>
      <c r="B9" s="276" t="s">
        <v>64</v>
      </c>
      <c r="C9" s="386" t="s">
        <v>65</v>
      </c>
      <c r="D9" s="386" t="s">
        <v>66</v>
      </c>
      <c r="E9" s="386" t="s">
        <v>67</v>
      </c>
      <c r="F9" s="386" t="s">
        <v>68</v>
      </c>
      <c r="G9" s="386" t="s">
        <v>69</v>
      </c>
      <c r="H9" s="381" t="s">
        <v>70</v>
      </c>
      <c r="I9" s="107" t="s">
        <v>71</v>
      </c>
    </row>
    <row r="10" spans="1:10" x14ac:dyDescent="0.25">
      <c r="A10" s="35" t="s">
        <v>40</v>
      </c>
      <c r="B10" s="377">
        <f>(1+Price_Inflation!B13)*(1+Price_Inflation!B28)*(1+Price_Inflation!B43)-1</f>
        <v>0</v>
      </c>
      <c r="C10" s="387">
        <f>(1+Price_Inflation!C13)*(1+Price_Inflation!C28)*(1+Price_Inflation!C43)-1</f>
        <v>0</v>
      </c>
      <c r="D10" s="387">
        <f>(1+Price_Inflation!D13)*(1+Price_Inflation!D28)*(1+Price_Inflation!D43)-1</f>
        <v>0</v>
      </c>
      <c r="E10" s="387">
        <f>(1+Price_Inflation!E13)*(1+Price_Inflation!E28)*(1+Price_Inflation!E43)-1</f>
        <v>0</v>
      </c>
      <c r="F10" s="387">
        <f>(1+Price_Inflation!F13)*(1+Price_Inflation!F28)*(1+Price_Inflation!F43)-1</f>
        <v>0</v>
      </c>
      <c r="G10" s="387">
        <f>(1+Price_Inflation!G13)*(1+Price_Inflation!G28)*(1+Price_Inflation!G43)-1</f>
        <v>0</v>
      </c>
      <c r="H10" s="382">
        <f>(1+Price_Inflation!H13)*(1+Price_Inflation!H28)*(1+Price_Inflation!H43)-1</f>
        <v>0</v>
      </c>
      <c r="I10" s="182">
        <f>(1+Price_Inflation!I13)*(1+Price_Inflation!I28)*(1+Price_Inflation!I43)-1</f>
        <v>0</v>
      </c>
    </row>
    <row r="11" spans="1:10" x14ac:dyDescent="0.25">
      <c r="A11" s="36" t="s">
        <v>41</v>
      </c>
      <c r="B11" s="378">
        <f>(1+Price_Inflation!B14)*(1+Price_Inflation!B29)*(1+Price_Inflation!B44)-1</f>
        <v>0</v>
      </c>
      <c r="C11" s="388">
        <f>(1+Price_Inflation!C14)*(1+Price_Inflation!C29)*(1+Price_Inflation!C44)-1</f>
        <v>0</v>
      </c>
      <c r="D11" s="388">
        <f>(1+Price_Inflation!D14)*(1+Price_Inflation!D29)*(1+Price_Inflation!D44)-1</f>
        <v>0</v>
      </c>
      <c r="E11" s="388">
        <f>(1+Price_Inflation!E14)*(1+Price_Inflation!E29)*(1+Price_Inflation!E44)-1</f>
        <v>0</v>
      </c>
      <c r="F11" s="388">
        <f>(1+Price_Inflation!F14)*(1+Price_Inflation!F29)*(1+Price_Inflation!F44)-1</f>
        <v>0</v>
      </c>
      <c r="G11" s="388">
        <f>(1+Price_Inflation!G14)*(1+Price_Inflation!G29)*(1+Price_Inflation!G44)-1</f>
        <v>0</v>
      </c>
      <c r="H11" s="383">
        <f>(1+Price_Inflation!H14)*(1+Price_Inflation!H29)*(1+Price_Inflation!H44)-1</f>
        <v>0</v>
      </c>
      <c r="I11" s="183">
        <f>(1+Price_Inflation!I14)*(1+Price_Inflation!I29)*(1+Price_Inflation!I44)-1</f>
        <v>0</v>
      </c>
    </row>
    <row r="12" spans="1:10" ht="15" customHeight="1" x14ac:dyDescent="0.25">
      <c r="A12" s="36" t="s">
        <v>72</v>
      </c>
      <c r="B12" s="378">
        <f>(1+Price_Inflation!B15)*(1+Price_Inflation!B30)*(1+Price_Inflation!B45)-1</f>
        <v>0</v>
      </c>
      <c r="C12" s="388">
        <f>(1+Price_Inflation!C15)*(1+Price_Inflation!C30)*(1+Price_Inflation!C45)-1</f>
        <v>0</v>
      </c>
      <c r="D12" s="388">
        <f>(1+Price_Inflation!D15)*(1+Price_Inflation!D30)*(1+Price_Inflation!D45)-1</f>
        <v>0</v>
      </c>
      <c r="E12" s="388">
        <f>(1+Price_Inflation!E15)*(1+Price_Inflation!E30)*(1+Price_Inflation!E45)-1</f>
        <v>0</v>
      </c>
      <c r="F12" s="388">
        <f>(1+Price_Inflation!F15)*(1+Price_Inflation!F30)*(1+Price_Inflation!F45)-1</f>
        <v>0</v>
      </c>
      <c r="G12" s="388">
        <f>(1+Price_Inflation!G15)*(1+Price_Inflation!G30)*(1+Price_Inflation!G45)-1</f>
        <v>0</v>
      </c>
      <c r="H12" s="383">
        <f>(1+Price_Inflation!H15)*(1+Price_Inflation!H30)*(1+Price_Inflation!H45)-1</f>
        <v>0</v>
      </c>
      <c r="I12" s="183">
        <f>(1+Price_Inflation!I15)*(1+Price_Inflation!I30)*(1+Price_Inflation!I45)-1</f>
        <v>0</v>
      </c>
    </row>
    <row r="13" spans="1:10" x14ac:dyDescent="0.25">
      <c r="A13" s="36" t="s">
        <v>42</v>
      </c>
      <c r="B13" s="378">
        <f>(1+Price_Inflation!B16)*(1+Price_Inflation!B31)*(1+Price_Inflation!B46)-1</f>
        <v>0</v>
      </c>
      <c r="C13" s="388">
        <f>(1+Price_Inflation!C16)*(1+Price_Inflation!C31)*(1+Price_Inflation!C46)-1</f>
        <v>0</v>
      </c>
      <c r="D13" s="388">
        <f>(1+Price_Inflation!D16)*(1+Price_Inflation!D31)*(1+Price_Inflation!D46)-1</f>
        <v>0</v>
      </c>
      <c r="E13" s="388">
        <f>(1+Price_Inflation!E16)*(1+Price_Inflation!E31)*(1+Price_Inflation!E46)-1</f>
        <v>0</v>
      </c>
      <c r="F13" s="388">
        <f>(1+Price_Inflation!F16)*(1+Price_Inflation!F31)*(1+Price_Inflation!F46)-1</f>
        <v>0</v>
      </c>
      <c r="G13" s="388">
        <f>(1+Price_Inflation!G16)*(1+Price_Inflation!G31)*(1+Price_Inflation!G46)-1</f>
        <v>0</v>
      </c>
      <c r="H13" s="383">
        <f>(1+Price_Inflation!H16)*(1+Price_Inflation!H31)*(1+Price_Inflation!H46)-1</f>
        <v>0</v>
      </c>
      <c r="I13" s="183">
        <f>(1+Price_Inflation!I16)*(1+Price_Inflation!I31)*(1+Price_Inflation!I46)-1</f>
        <v>0</v>
      </c>
    </row>
    <row r="14" spans="1:10" x14ac:dyDescent="0.25">
      <c r="A14" s="36" t="s">
        <v>43</v>
      </c>
      <c r="B14" s="378">
        <f>(1+Price_Inflation!B17)*(1+Price_Inflation!B32)*(1+Price_Inflation!B47)-1</f>
        <v>0</v>
      </c>
      <c r="C14" s="388">
        <f>(1+Price_Inflation!C17)*(1+Price_Inflation!C32)*(1+Price_Inflation!C47)-1</f>
        <v>0</v>
      </c>
      <c r="D14" s="388">
        <f>(1+Price_Inflation!D17)*(1+Price_Inflation!D32)*(1+Price_Inflation!D47)-1</f>
        <v>0</v>
      </c>
      <c r="E14" s="388">
        <f>(1+Price_Inflation!E17)*(1+Price_Inflation!E32)*(1+Price_Inflation!E47)-1</f>
        <v>0</v>
      </c>
      <c r="F14" s="388">
        <f>(1+Price_Inflation!F17)*(1+Price_Inflation!F32)*(1+Price_Inflation!F47)-1</f>
        <v>0</v>
      </c>
      <c r="G14" s="388">
        <f>(1+Price_Inflation!G17)*(1+Price_Inflation!G32)*(1+Price_Inflation!G47)-1</f>
        <v>0</v>
      </c>
      <c r="H14" s="383">
        <f>(1+Price_Inflation!H17)*(1+Price_Inflation!H32)*(1+Price_Inflation!H47)-1</f>
        <v>0</v>
      </c>
      <c r="I14" s="183">
        <f>(1+Price_Inflation!I17)*(1+Price_Inflation!I32)*(1+Price_Inflation!I47)-1</f>
        <v>0</v>
      </c>
    </row>
    <row r="15" spans="1:10" x14ac:dyDescent="0.25">
      <c r="A15" s="36" t="s">
        <v>44</v>
      </c>
      <c r="B15" s="378">
        <f>(1+Price_Inflation!B18)*(1+Price_Inflation!B33)*(1+Price_Inflation!B48)-1</f>
        <v>0</v>
      </c>
      <c r="C15" s="388">
        <f>(1+Price_Inflation!C18)*(1+Price_Inflation!C33)*(1+Price_Inflation!C48)-1</f>
        <v>0</v>
      </c>
      <c r="D15" s="388">
        <f>(1+Price_Inflation!D18)*(1+Price_Inflation!D33)*(1+Price_Inflation!D48)-1</f>
        <v>0</v>
      </c>
      <c r="E15" s="388">
        <f>(1+Price_Inflation!E18)*(1+Price_Inflation!E33)*(1+Price_Inflation!E48)-1</f>
        <v>0</v>
      </c>
      <c r="F15" s="388">
        <f>(1+Price_Inflation!F18)*(1+Price_Inflation!F33)*(1+Price_Inflation!F48)-1</f>
        <v>0</v>
      </c>
      <c r="G15" s="388">
        <f>(1+Price_Inflation!G18)*(1+Price_Inflation!G33)*(1+Price_Inflation!G48)-1</f>
        <v>0</v>
      </c>
      <c r="H15" s="383">
        <f>(1+Price_Inflation!H18)*(1+Price_Inflation!H33)*(1+Price_Inflation!H48)-1</f>
        <v>0</v>
      </c>
      <c r="I15" s="183">
        <f>(1+Price_Inflation!I18)*(1+Price_Inflation!I33)*(1+Price_Inflation!I48)-1</f>
        <v>0</v>
      </c>
    </row>
    <row r="16" spans="1:10" x14ac:dyDescent="0.25">
      <c r="A16" s="36" t="s">
        <v>45</v>
      </c>
      <c r="B16" s="378">
        <f>(1+Price_Inflation!B19)*(1+Price_Inflation!B34)*(1+Price_Inflation!B49)-1</f>
        <v>0</v>
      </c>
      <c r="C16" s="388">
        <f>(1+Price_Inflation!C19)*(1+Price_Inflation!C34)*(1+Price_Inflation!C49)-1</f>
        <v>0</v>
      </c>
      <c r="D16" s="388">
        <f>(1+Price_Inflation!D19)*(1+Price_Inflation!D34)*(1+Price_Inflation!D49)-1</f>
        <v>0</v>
      </c>
      <c r="E16" s="388">
        <f>(1+Price_Inflation!E19)*(1+Price_Inflation!E34)*(1+Price_Inflation!E49)-1</f>
        <v>0</v>
      </c>
      <c r="F16" s="388">
        <f>(1+Price_Inflation!F19)*(1+Price_Inflation!F34)*(1+Price_Inflation!F49)-1</f>
        <v>0</v>
      </c>
      <c r="G16" s="388">
        <f>(1+Price_Inflation!G19)*(1+Price_Inflation!G34)*(1+Price_Inflation!G49)-1</f>
        <v>0</v>
      </c>
      <c r="H16" s="383">
        <f>(1+Price_Inflation!H19)*(1+Price_Inflation!H34)*(1+Price_Inflation!H49)-1</f>
        <v>0</v>
      </c>
      <c r="I16" s="183">
        <f>(1+Price_Inflation!I19)*(1+Price_Inflation!I34)*(1+Price_Inflation!I49)-1</f>
        <v>0</v>
      </c>
    </row>
    <row r="17" spans="1:11" x14ac:dyDescent="0.25">
      <c r="A17" s="36" t="s">
        <v>46</v>
      </c>
      <c r="B17" s="378">
        <f>(1+Price_Inflation!B20)*(1+Price_Inflation!B35)*(1+Price_Inflation!B50)-1</f>
        <v>0</v>
      </c>
      <c r="C17" s="388">
        <f>(1+Price_Inflation!C20)*(1+Price_Inflation!C35)*(1+Price_Inflation!C50)-1</f>
        <v>0</v>
      </c>
      <c r="D17" s="388">
        <f>(1+Price_Inflation!D20)*(1+Price_Inflation!D35)*(1+Price_Inflation!D50)-1</f>
        <v>0</v>
      </c>
      <c r="E17" s="388">
        <f>(1+Price_Inflation!E20)*(1+Price_Inflation!E35)*(1+Price_Inflation!E50)-1</f>
        <v>0</v>
      </c>
      <c r="F17" s="388">
        <f>(1+Price_Inflation!F20)*(1+Price_Inflation!F35)*(1+Price_Inflation!F50)-1</f>
        <v>0</v>
      </c>
      <c r="G17" s="388">
        <f>(1+Price_Inflation!G20)*(1+Price_Inflation!G35)*(1+Price_Inflation!G50)-1</f>
        <v>0</v>
      </c>
      <c r="H17" s="383">
        <f>(1+Price_Inflation!H20)*(1+Price_Inflation!H35)*(1+Price_Inflation!H50)-1</f>
        <v>0</v>
      </c>
      <c r="I17" s="183">
        <f>(1+Price_Inflation!I20)*(1+Price_Inflation!I35)*(1+Price_Inflation!I50)-1</f>
        <v>0</v>
      </c>
    </row>
    <row r="18" spans="1:11" x14ac:dyDescent="0.25">
      <c r="A18" s="36" t="s">
        <v>47</v>
      </c>
      <c r="B18" s="379">
        <f>(1+Price_Inflation!B21)*(1+Price_Inflation!B36)*(1+Price_Inflation!B51)-1</f>
        <v>0</v>
      </c>
      <c r="C18" s="389">
        <f>(1+Price_Inflation!C21)*(1+Price_Inflation!C36)*(1+Price_Inflation!C51)-1</f>
        <v>0</v>
      </c>
      <c r="D18" s="389">
        <f>(1+Price_Inflation!D21)*(1+Price_Inflation!D36)*(1+Price_Inflation!D51)-1</f>
        <v>0</v>
      </c>
      <c r="E18" s="389">
        <f>(1+Price_Inflation!E21)*(1+Price_Inflation!E36)*(1+Price_Inflation!E51)-1</f>
        <v>0</v>
      </c>
      <c r="F18" s="389">
        <f>(1+Price_Inflation!F21)*(1+Price_Inflation!F36)*(1+Price_Inflation!F51)-1</f>
        <v>0</v>
      </c>
      <c r="G18" s="389">
        <f>(1+Price_Inflation!G21)*(1+Price_Inflation!G36)*(1+Price_Inflation!G51)-1</f>
        <v>0</v>
      </c>
      <c r="H18" s="384">
        <f>(1+Price_Inflation!H21)*(1+Price_Inflation!H36)*(1+Price_Inflation!H51)-1</f>
        <v>0</v>
      </c>
      <c r="I18" s="181">
        <f>(1+Price_Inflation!I21)*(1+Price_Inflation!I36)*(1+Price_Inflation!I51)-1</f>
        <v>0</v>
      </c>
    </row>
    <row r="19" spans="1:11" ht="15.6" x14ac:dyDescent="0.3">
      <c r="A19" s="766" t="s">
        <v>494</v>
      </c>
      <c r="B19" s="429">
        <f>(1+Price_Inflation!B22)*(1+Price_Inflation!B37)*(1+Price_Inflation!B52)-1</f>
        <v>0</v>
      </c>
      <c r="C19" s="430">
        <f>(1+Price_Inflation!C22)*(1+Price_Inflation!C37)*(1+Price_Inflation!C52)-1</f>
        <v>0</v>
      </c>
      <c r="D19" s="430">
        <f>(1+Price_Inflation!D22)*(1+Price_Inflation!D37)*(1+Price_Inflation!D52)-1</f>
        <v>0</v>
      </c>
      <c r="E19" s="430">
        <f>(1+Price_Inflation!E22)*(1+Price_Inflation!E37)*(1+Price_Inflation!E52)-1</f>
        <v>0</v>
      </c>
      <c r="F19" s="430">
        <f>(1+Price_Inflation!F22)*(1+Price_Inflation!F37)*(1+Price_Inflation!F52)-1</f>
        <v>0</v>
      </c>
      <c r="G19" s="430">
        <f>(1+Price_Inflation!G22)*(1+Price_Inflation!G37)*(1+Price_Inflation!G52)-1</f>
        <v>0</v>
      </c>
      <c r="H19" s="431">
        <f>(1+Price_Inflation!H22)*(1+Price_Inflation!H37)*(1+Price_Inflation!H52)-1</f>
        <v>0</v>
      </c>
      <c r="I19" s="432">
        <f>(1+Price_Inflation!I22)*(1+Price_Inflation!I37)*(1+Price_Inflation!I52)-1</f>
        <v>0</v>
      </c>
    </row>
    <row r="20" spans="1:11" ht="15.6" x14ac:dyDescent="0.25">
      <c r="A20" s="767" t="s">
        <v>477</v>
      </c>
      <c r="B20" s="379">
        <f>(1+Price_Inflation!B23)*(1+Price_Inflation!B38)*(1+Price_Inflation!B53)-1</f>
        <v>0</v>
      </c>
      <c r="C20" s="389">
        <f>(1+Price_Inflation!C23)*(1+Price_Inflation!C38)*(1+Price_Inflation!C53)-1</f>
        <v>0</v>
      </c>
      <c r="D20" s="389">
        <f>(1+Price_Inflation!D23)*(1+Price_Inflation!D38)*(1+Price_Inflation!D53)-1</f>
        <v>0</v>
      </c>
      <c r="E20" s="389">
        <f>(1+Price_Inflation!E23)*(1+Price_Inflation!E38)*(1+Price_Inflation!E53)-1</f>
        <v>0</v>
      </c>
      <c r="F20" s="389">
        <f>(1+Price_Inflation!F23)*(1+Price_Inflation!F38)*(1+Price_Inflation!F53)-1</f>
        <v>0</v>
      </c>
      <c r="G20" s="389">
        <f>(1+Price_Inflation!G23)*(1+Price_Inflation!G38)*(1+Price_Inflation!G53)-1</f>
        <v>0</v>
      </c>
      <c r="H20" s="384">
        <f>(1+Price_Inflation!H23)*(1+Price_Inflation!H38)*(1+Price_Inflation!H53)-1</f>
        <v>0</v>
      </c>
      <c r="I20" s="181">
        <f>(1+Price_Inflation!I23)*(1+Price_Inflation!I38)*(1+Price_Inflation!I53)-1</f>
        <v>0</v>
      </c>
    </row>
    <row r="21" spans="1:11" ht="15.6" x14ac:dyDescent="0.3">
      <c r="A21" s="768" t="s">
        <v>495</v>
      </c>
      <c r="B21" s="433">
        <f>(1+Price_Inflation!B24)*(1+Price_Inflation!B39)*(1+Price_Inflation!B54)-1</f>
        <v>0</v>
      </c>
      <c r="C21" s="434">
        <f>(1+Price_Inflation!C24)*(1+Price_Inflation!C39)*(1+Price_Inflation!C54)-1</f>
        <v>0</v>
      </c>
      <c r="D21" s="434">
        <f>(1+Price_Inflation!D24)*(1+Price_Inflation!D39)*(1+Price_Inflation!D54)-1</f>
        <v>0</v>
      </c>
      <c r="E21" s="434">
        <f>(1+Price_Inflation!E24)*(1+Price_Inflation!E39)*(1+Price_Inflation!E54)-1</f>
        <v>0</v>
      </c>
      <c r="F21" s="434">
        <f>(1+Price_Inflation!F24)*(1+Price_Inflation!F39)*(1+Price_Inflation!F54)-1</f>
        <v>0</v>
      </c>
      <c r="G21" s="434">
        <f>(1+Price_Inflation!G24)*(1+Price_Inflation!G39)*(1+Price_Inflation!G54)-1</f>
        <v>0</v>
      </c>
      <c r="H21" s="435">
        <f>(1+Price_Inflation!H24)*(1+Price_Inflation!H39)*(1+Price_Inflation!H54)-1</f>
        <v>0</v>
      </c>
      <c r="I21" s="436">
        <f>(1+Price_Inflation!I24)*(1+Price_Inflation!I39)*(1+Price_Inflation!I54)-1</f>
        <v>0</v>
      </c>
    </row>
    <row r="22" spans="1:11" ht="28.5" customHeight="1" x14ac:dyDescent="0.25">
      <c r="A22" s="37" t="s">
        <v>73</v>
      </c>
      <c r="B22" s="380"/>
      <c r="C22" s="390"/>
      <c r="D22" s="390"/>
      <c r="E22" s="390"/>
      <c r="F22" s="390"/>
      <c r="G22" s="390"/>
      <c r="H22" s="385"/>
      <c r="I22" s="157">
        <f>SUM(B22:H22)</f>
        <v>0</v>
      </c>
    </row>
    <row r="23" spans="1:11" ht="15" customHeight="1" x14ac:dyDescent="0.25">
      <c r="A23" s="38"/>
      <c r="B23" s="153"/>
      <c r="C23" s="153"/>
      <c r="D23" s="153"/>
      <c r="E23" s="153"/>
      <c r="F23" s="153"/>
      <c r="G23" s="153"/>
      <c r="H23" s="153"/>
      <c r="I23" s="153"/>
    </row>
    <row r="24" spans="1:11" ht="28.5" customHeight="1" x14ac:dyDescent="0.25">
      <c r="A24" s="39" t="s">
        <v>198</v>
      </c>
      <c r="B24" s="769" cm="1">
        <f t="array" ref="B24">INDEX($B$60:$AG$60,MATCH(B9,$B$48:$AG$48,0)+1)</f>
        <v>0</v>
      </c>
      <c r="C24" s="770" cm="1">
        <f t="array" ref="C24">INDEX($B$60:$AG$60,MATCH(C9,$B$48:$AG$48,0)+1)</f>
        <v>0</v>
      </c>
      <c r="D24" s="770" cm="1">
        <f t="array" ref="D24">INDEX($B$60:$AG$60,MATCH(D9,$B$48:$AG$48,0)+1)</f>
        <v>0</v>
      </c>
      <c r="E24" s="770" cm="1">
        <f t="array" ref="E24">INDEX($B$60:$AG$60,MATCH(E9,$B$48:$AG$48,0)+1)</f>
        <v>0</v>
      </c>
      <c r="F24" s="770" cm="1">
        <f t="array" ref="F24">INDEX($B$60:$AG$60,MATCH(F9,$B$48:$AG$48,0)+1)</f>
        <v>0</v>
      </c>
      <c r="G24" s="770" cm="1">
        <f t="array" ref="G24">INDEX($B$60:$AG$60,MATCH(G9,$B$48:$AG$48,0)+1)</f>
        <v>0</v>
      </c>
      <c r="H24" s="771" cm="1">
        <f t="array" ref="H24">INDEX($B$60:$AG$60,MATCH(H9,$B$48:$AG$48,0)+1)</f>
        <v>0</v>
      </c>
      <c r="I24" s="156">
        <f>SUM(B24:H24)</f>
        <v>0</v>
      </c>
    </row>
    <row r="26" spans="1:11" ht="15.6" x14ac:dyDescent="0.25">
      <c r="A26" s="18" t="s">
        <v>80</v>
      </c>
      <c r="B26" s="7"/>
      <c r="C26" s="7"/>
      <c r="D26" s="7"/>
      <c r="E26" s="7"/>
      <c r="F26" s="7"/>
    </row>
    <row r="27" spans="1:11" x14ac:dyDescent="0.25">
      <c r="A27" s="7"/>
      <c r="B27" s="7"/>
      <c r="C27" s="7"/>
      <c r="D27" s="7"/>
      <c r="E27" s="7"/>
      <c r="F27" s="7"/>
    </row>
    <row r="28" spans="1:11" ht="32.25" customHeight="1" x14ac:dyDescent="0.25">
      <c r="A28" s="276" t="s">
        <v>81</v>
      </c>
      <c r="B28" s="278" t="s">
        <v>380</v>
      </c>
      <c r="C28" s="279"/>
      <c r="D28" s="108"/>
      <c r="E28" s="108" t="s">
        <v>82</v>
      </c>
      <c r="F28" s="109"/>
      <c r="H28" s="7"/>
      <c r="I28" s="7"/>
      <c r="J28" s="7"/>
      <c r="K28" s="7"/>
    </row>
    <row r="29" spans="1:11" x14ac:dyDescent="0.25">
      <c r="A29" s="267"/>
      <c r="B29" s="280"/>
      <c r="C29" s="281"/>
      <c r="D29" s="277"/>
      <c r="E29" s="268"/>
      <c r="F29" s="269"/>
      <c r="G29" s="7"/>
      <c r="H29" s="7"/>
      <c r="I29" s="7"/>
      <c r="J29" s="7"/>
      <c r="K29" s="7"/>
    </row>
    <row r="30" spans="1:11" x14ac:dyDescent="0.25">
      <c r="A30" s="270"/>
      <c r="B30" s="282"/>
      <c r="C30" s="283"/>
      <c r="D30" s="271"/>
      <c r="E30" s="271"/>
      <c r="F30" s="272"/>
      <c r="G30" s="7"/>
      <c r="H30" s="7"/>
      <c r="I30" s="7"/>
      <c r="J30" s="7"/>
      <c r="K30" s="7"/>
    </row>
    <row r="31" spans="1:11" x14ac:dyDescent="0.25">
      <c r="A31" s="270"/>
      <c r="B31" s="282"/>
      <c r="C31" s="283"/>
      <c r="D31" s="271"/>
      <c r="E31" s="271"/>
      <c r="F31" s="272"/>
      <c r="G31" s="7"/>
      <c r="H31" s="7"/>
      <c r="I31" s="7"/>
      <c r="J31" s="7"/>
      <c r="K31" s="7"/>
    </row>
    <row r="32" spans="1:11" x14ac:dyDescent="0.25">
      <c r="A32" s="270"/>
      <c r="B32" s="282"/>
      <c r="C32" s="283"/>
      <c r="D32" s="271"/>
      <c r="E32" s="271"/>
      <c r="F32" s="272"/>
      <c r="G32" s="7"/>
      <c r="H32" s="7"/>
      <c r="I32" s="7"/>
      <c r="J32" s="7"/>
      <c r="K32" s="7"/>
    </row>
    <row r="33" spans="1:33" x14ac:dyDescent="0.25">
      <c r="A33" s="270"/>
      <c r="B33" s="282"/>
      <c r="C33" s="283"/>
      <c r="D33" s="271"/>
      <c r="E33" s="271"/>
      <c r="F33" s="272"/>
      <c r="G33" s="7"/>
      <c r="H33" s="7"/>
      <c r="I33" s="7"/>
      <c r="J33" s="7"/>
      <c r="K33" s="7"/>
    </row>
    <row r="34" spans="1:33" x14ac:dyDescent="0.25">
      <c r="A34" s="273"/>
      <c r="B34" s="284"/>
      <c r="C34" s="285"/>
      <c r="D34" s="274"/>
      <c r="E34" s="274"/>
      <c r="F34" s="275"/>
      <c r="G34" s="7"/>
      <c r="H34" s="7"/>
      <c r="I34" s="7"/>
      <c r="J34" s="7"/>
      <c r="K34" s="7"/>
    </row>
    <row r="35" spans="1:33" x14ac:dyDescent="0.25">
      <c r="A35" s="7"/>
      <c r="B35" s="7"/>
      <c r="C35" s="7"/>
      <c r="D35" s="7"/>
      <c r="E35" s="7"/>
      <c r="F35" s="7"/>
    </row>
    <row r="36" spans="1:33" x14ac:dyDescent="0.25">
      <c r="A36" s="12" t="s">
        <v>419</v>
      </c>
    </row>
    <row r="37" spans="1:33" x14ac:dyDescent="0.25">
      <c r="A37" s="12"/>
    </row>
    <row r="38" spans="1:33" s="19" customFormat="1" ht="15.6" x14ac:dyDescent="0.3">
      <c r="A38" s="19" t="s">
        <v>418</v>
      </c>
    </row>
    <row r="40" spans="1:33" x14ac:dyDescent="0.25">
      <c r="A40" s="40" t="s">
        <v>183</v>
      </c>
    </row>
    <row r="41" spans="1:33" ht="15.6" x14ac:dyDescent="0.25">
      <c r="A41" s="40" t="s">
        <v>184</v>
      </c>
      <c r="C41" s="4" t="s">
        <v>339</v>
      </c>
      <c r="D41" s="4" t="s">
        <v>340</v>
      </c>
    </row>
    <row r="42" spans="1:33" x14ac:dyDescent="0.25">
      <c r="A42" s="40" t="s">
        <v>359</v>
      </c>
      <c r="C42" s="91">
        <f>DATE(YEAR('Cover-Input Page'!C7)-3,MONTH('Cover-Input Page'!C7),DAY('Cover-Input Page'!C7))</f>
        <v>43831</v>
      </c>
      <c r="D42" s="91">
        <f>DATE(YEAR(C42)+1,MONTH(C42),DAY(C42)-1)</f>
        <v>44196</v>
      </c>
    </row>
    <row r="43" spans="1:33" x14ac:dyDescent="0.25">
      <c r="A43" s="40" t="s">
        <v>360</v>
      </c>
      <c r="C43" s="91">
        <f>DATE(YEAR('Cover-Input Page'!C7)-2,MONTH('Cover-Input Page'!C7),DAY('Cover-Input Page'!C7))</f>
        <v>44197</v>
      </c>
      <c r="D43" s="91">
        <f t="shared" ref="D43:D45" si="0">DATE(YEAR(C43)+1,MONTH(C43),DAY(C43)-1)</f>
        <v>44561</v>
      </c>
    </row>
    <row r="44" spans="1:33" ht="15.75" customHeight="1" x14ac:dyDescent="0.25">
      <c r="A44" s="74" t="s">
        <v>367</v>
      </c>
      <c r="C44" s="91">
        <f>DATE(YEAR('Cover-Input Page'!C7)-1,MONTH('Cover-Input Page'!C7),DAY('Cover-Input Page'!C7))</f>
        <v>44562</v>
      </c>
      <c r="D44" s="91">
        <f t="shared" si="0"/>
        <v>44926</v>
      </c>
      <c r="E44" s="6" t="s">
        <v>358</v>
      </c>
    </row>
    <row r="45" spans="1:33" x14ac:dyDescent="0.25">
      <c r="A45" s="6" t="s">
        <v>357</v>
      </c>
      <c r="C45" s="91">
        <f>DATE(YEAR('Cover-Input Page'!C7),MONTH('Cover-Input Page'!C7), DAY('Cover-Input Page'!C7))</f>
        <v>44927</v>
      </c>
      <c r="D45" s="91">
        <f t="shared" si="0"/>
        <v>45291</v>
      </c>
    </row>
    <row r="46" spans="1:33" ht="15.6" x14ac:dyDescent="0.3">
      <c r="A46" s="14" t="s">
        <v>374</v>
      </c>
      <c r="D46" s="73"/>
    </row>
    <row r="47" spans="1:33" ht="15.6" thickBot="1" x14ac:dyDescent="0.3"/>
    <row r="48" spans="1:33" ht="15.6" x14ac:dyDescent="0.3">
      <c r="B48" s="110"/>
      <c r="C48" s="111"/>
      <c r="D48" s="112" t="s">
        <v>64</v>
      </c>
      <c r="E48" s="113"/>
      <c r="F48" s="110"/>
      <c r="G48" s="111"/>
      <c r="H48" s="112" t="s">
        <v>65</v>
      </c>
      <c r="I48" s="113"/>
      <c r="J48" s="110"/>
      <c r="K48" s="111"/>
      <c r="L48" s="112" t="s">
        <v>66</v>
      </c>
      <c r="M48" s="113"/>
      <c r="N48" s="110"/>
      <c r="O48" s="111"/>
      <c r="P48" s="112" t="s">
        <v>67</v>
      </c>
      <c r="Q48" s="113"/>
      <c r="R48" s="110"/>
      <c r="S48" s="111"/>
      <c r="T48" s="112" t="s">
        <v>68</v>
      </c>
      <c r="U48" s="113"/>
      <c r="V48" s="110"/>
      <c r="W48" s="111"/>
      <c r="X48" s="112" t="s">
        <v>69</v>
      </c>
      <c r="Y48" s="113"/>
      <c r="Z48" s="110"/>
      <c r="AA48" s="111"/>
      <c r="AB48" s="112" t="s">
        <v>70</v>
      </c>
      <c r="AC48" s="113"/>
      <c r="AD48" s="110"/>
      <c r="AE48" s="111" t="s">
        <v>327</v>
      </c>
      <c r="AF48" s="114"/>
      <c r="AG48" s="113"/>
    </row>
    <row r="49" spans="1:33" ht="31.2" x14ac:dyDescent="0.25">
      <c r="A49" s="140" t="s">
        <v>185</v>
      </c>
      <c r="B49" s="224" t="str">
        <f>TEXT($C$42,"MM/YYY")&amp;" - "&amp;TEXT($D$42,"MM/YYYY")</f>
        <v>01/2020 - 12/2020</v>
      </c>
      <c r="C49" s="295" t="str">
        <f>TEXT($C$43,"MM/YYY")&amp;" - "&amp;TEXT($D$43,"MM/YYYY")</f>
        <v>01/2021 - 12/2021</v>
      </c>
      <c r="D49" s="295" t="str">
        <f>TEXT($C$44,"MM/YYY")&amp;" - "&amp;TEXT($D$44,"MM/YYYY")</f>
        <v>01/2022 - 12/2022</v>
      </c>
      <c r="E49" s="290" t="str">
        <f>TEXT($C$45,"MM/YYY")&amp;" - "&amp;TEXT($D$45,"MM/YYYY")</f>
        <v>01/2023 - 12/2023</v>
      </c>
      <c r="F49" s="224" t="str">
        <f>TEXT($C$42,"MM/YYY")&amp;" - "&amp;TEXT($D$42,"MM/YYYY")</f>
        <v>01/2020 - 12/2020</v>
      </c>
      <c r="G49" s="295" t="str">
        <f>TEXT($C$43,"MM/YYY")&amp;" - "&amp;TEXT($D$43,"MM/YYYY")</f>
        <v>01/2021 - 12/2021</v>
      </c>
      <c r="H49" s="295" t="str">
        <f>TEXT($C$44,"MM/YYY")&amp;" - "&amp;TEXT($D$44,"MM/YYYY")</f>
        <v>01/2022 - 12/2022</v>
      </c>
      <c r="I49" s="290" t="str">
        <f>TEXT($C$45,"MM/YYY")&amp;" - "&amp;TEXT($D$45,"MM/YYYY")</f>
        <v>01/2023 - 12/2023</v>
      </c>
      <c r="J49" s="224" t="str">
        <f>TEXT($C$42,"MM/YYY")&amp;" - "&amp;TEXT($D$42,"MM/YYYY")</f>
        <v>01/2020 - 12/2020</v>
      </c>
      <c r="K49" s="295" t="str">
        <f>TEXT($C$43,"MM/YYY")&amp;" - "&amp;TEXT($D$43,"MM/YYYY")</f>
        <v>01/2021 - 12/2021</v>
      </c>
      <c r="L49" s="295" t="str">
        <f>TEXT($C$44,"MM/YYY")&amp;" - "&amp;TEXT($D$44,"MM/YYYY")</f>
        <v>01/2022 - 12/2022</v>
      </c>
      <c r="M49" s="290" t="str">
        <f>TEXT($C$45,"MM/YYY")&amp;" - "&amp;TEXT($D$45,"MM/YYYY")</f>
        <v>01/2023 - 12/2023</v>
      </c>
      <c r="N49" s="224" t="str">
        <f>TEXT($C$42,"MM/YYY")&amp;" - "&amp;TEXT($D$42,"MM/YYYY")</f>
        <v>01/2020 - 12/2020</v>
      </c>
      <c r="O49" s="295" t="str">
        <f>TEXT($C$43,"MM/YYY")&amp;" - "&amp;TEXT($D$43,"MM/YYYY")</f>
        <v>01/2021 - 12/2021</v>
      </c>
      <c r="P49" s="295" t="str">
        <f>TEXT($C$44,"MM/YYY")&amp;" - "&amp;TEXT($D$44,"MM/YYYY")</f>
        <v>01/2022 - 12/2022</v>
      </c>
      <c r="Q49" s="290" t="str">
        <f>TEXT($C$45,"MM/YYY")&amp;" - "&amp;TEXT($D$45,"MM/YYYY")</f>
        <v>01/2023 - 12/2023</v>
      </c>
      <c r="R49" s="224" t="str">
        <f>TEXT($C$42,"MM/YYY")&amp;" - "&amp;TEXT($D$42,"MM/YYYY")</f>
        <v>01/2020 - 12/2020</v>
      </c>
      <c r="S49" s="295" t="str">
        <f>TEXT($C$43,"MM/YYY")&amp;" - "&amp;TEXT($D$43,"MM/YYYY")</f>
        <v>01/2021 - 12/2021</v>
      </c>
      <c r="T49" s="295" t="str">
        <f>TEXT($C$44,"MM/YYY")&amp;" - "&amp;TEXT($D$44,"MM/YYYY")</f>
        <v>01/2022 - 12/2022</v>
      </c>
      <c r="U49" s="290" t="str">
        <f>TEXT($C$45,"MM/YYY")&amp;" - "&amp;TEXT($D$45,"MM/YYYY")</f>
        <v>01/2023 - 12/2023</v>
      </c>
      <c r="V49" s="224" t="str">
        <f>TEXT($C$42,"MM/YYY")&amp;" - "&amp;TEXT($D$42,"MM/YYYY")</f>
        <v>01/2020 - 12/2020</v>
      </c>
      <c r="W49" s="295" t="str">
        <f>TEXT($C$43,"MM/YYY")&amp;" - "&amp;TEXT($D$43,"MM/YYYY")</f>
        <v>01/2021 - 12/2021</v>
      </c>
      <c r="X49" s="295" t="str">
        <f>TEXT($C$44,"MM/YYY")&amp;" - "&amp;TEXT($D$44,"MM/YYYY")</f>
        <v>01/2022 - 12/2022</v>
      </c>
      <c r="Y49" s="290" t="str">
        <f>TEXT($C$45,"MM/YYY")&amp;" - "&amp;TEXT($D$45,"MM/YYYY")</f>
        <v>01/2023 - 12/2023</v>
      </c>
      <c r="Z49" s="224" t="str">
        <f>TEXT($C$42,"MM/YYY")&amp;" - "&amp;TEXT($D$42,"MM/YYYY")</f>
        <v>01/2020 - 12/2020</v>
      </c>
      <c r="AA49" s="295" t="str">
        <f>TEXT($C$43,"MM/YYY")&amp;" - "&amp;TEXT($D$43,"MM/YYYY")</f>
        <v>01/2021 - 12/2021</v>
      </c>
      <c r="AB49" s="295" t="str">
        <f>TEXT($C$44,"MM/YYY")&amp;" - "&amp;TEXT($D$44,"MM/YYYY")</f>
        <v>01/2022 - 12/2022</v>
      </c>
      <c r="AC49" s="290" t="str">
        <f>TEXT($C$45,"MM/YYY")&amp;" - "&amp;TEXT($D$45,"MM/YYYY")</f>
        <v>01/2023 - 12/2023</v>
      </c>
      <c r="AD49" s="224" t="str">
        <f>TEXT($C$42,"MM/YYY")&amp;" - "&amp;TEXT($D$42,"MM/YYYY")</f>
        <v>01/2020 - 12/2020</v>
      </c>
      <c r="AE49" s="295" t="str">
        <f>TEXT($C$43,"MM/YYY")&amp;" - "&amp;TEXT($D$43,"MM/YYYY")</f>
        <v>01/2021 - 12/2021</v>
      </c>
      <c r="AF49" s="295" t="str">
        <f>TEXT($C$44,"MM/YYY")&amp;" - "&amp;TEXT($D$44,"MM/YYYY")</f>
        <v>01/2022 - 12/2022</v>
      </c>
      <c r="AG49" s="290" t="str">
        <f>TEXT($C$45,"MM/YYY")&amp;" - "&amp;TEXT($D$45,"MM/YYYY")</f>
        <v>01/2023 - 12/2023</v>
      </c>
    </row>
    <row r="50" spans="1:33" x14ac:dyDescent="0.25">
      <c r="A50" s="41" t="s">
        <v>40</v>
      </c>
      <c r="B50" s="313"/>
      <c r="C50" s="260"/>
      <c r="D50" s="260"/>
      <c r="E50" s="316"/>
      <c r="F50" s="313"/>
      <c r="G50" s="260"/>
      <c r="H50" s="260"/>
      <c r="I50" s="316"/>
      <c r="J50" s="313"/>
      <c r="K50" s="260"/>
      <c r="L50" s="260"/>
      <c r="M50" s="316"/>
      <c r="N50" s="313"/>
      <c r="O50" s="260"/>
      <c r="P50" s="260"/>
      <c r="Q50" s="316"/>
      <c r="R50" s="313"/>
      <c r="S50" s="260"/>
      <c r="T50" s="260"/>
      <c r="U50" s="316"/>
      <c r="V50" s="313"/>
      <c r="W50" s="260"/>
      <c r="X50" s="260"/>
      <c r="Y50" s="316"/>
      <c r="Z50" s="313"/>
      <c r="AA50" s="260"/>
      <c r="AB50" s="260"/>
      <c r="AC50" s="316"/>
      <c r="AD50" s="321"/>
      <c r="AE50" s="327"/>
      <c r="AF50" s="327"/>
      <c r="AG50" s="324"/>
    </row>
    <row r="51" spans="1:33" x14ac:dyDescent="0.25">
      <c r="A51" s="41" t="s">
        <v>41</v>
      </c>
      <c r="B51" s="314"/>
      <c r="C51" s="319"/>
      <c r="D51" s="319"/>
      <c r="E51" s="317"/>
      <c r="F51" s="314"/>
      <c r="G51" s="319"/>
      <c r="H51" s="319"/>
      <c r="I51" s="317"/>
      <c r="J51" s="314"/>
      <c r="K51" s="319"/>
      <c r="L51" s="319"/>
      <c r="M51" s="317"/>
      <c r="N51" s="314"/>
      <c r="O51" s="319"/>
      <c r="P51" s="319"/>
      <c r="Q51" s="317"/>
      <c r="R51" s="314"/>
      <c r="S51" s="319"/>
      <c r="T51" s="319"/>
      <c r="U51" s="317"/>
      <c r="V51" s="314"/>
      <c r="W51" s="319"/>
      <c r="X51" s="319"/>
      <c r="Y51" s="317"/>
      <c r="Z51" s="314"/>
      <c r="AA51" s="319"/>
      <c r="AB51" s="319"/>
      <c r="AC51" s="317"/>
      <c r="AD51" s="322"/>
      <c r="AE51" s="328"/>
      <c r="AF51" s="328"/>
      <c r="AG51" s="325"/>
    </row>
    <row r="52" spans="1:33" ht="15" customHeight="1" x14ac:dyDescent="0.25">
      <c r="A52" s="41" t="s">
        <v>72</v>
      </c>
      <c r="B52" s="314"/>
      <c r="C52" s="319"/>
      <c r="D52" s="319"/>
      <c r="E52" s="317"/>
      <c r="F52" s="314"/>
      <c r="G52" s="319"/>
      <c r="H52" s="319"/>
      <c r="I52" s="317"/>
      <c r="J52" s="314"/>
      <c r="K52" s="319"/>
      <c r="L52" s="319"/>
      <c r="M52" s="317"/>
      <c r="N52" s="314"/>
      <c r="O52" s="319"/>
      <c r="P52" s="319"/>
      <c r="Q52" s="317"/>
      <c r="R52" s="314"/>
      <c r="S52" s="319"/>
      <c r="T52" s="319"/>
      <c r="U52" s="317"/>
      <c r="V52" s="314"/>
      <c r="W52" s="319"/>
      <c r="X52" s="319"/>
      <c r="Y52" s="317"/>
      <c r="Z52" s="314"/>
      <c r="AA52" s="319"/>
      <c r="AB52" s="319"/>
      <c r="AC52" s="317"/>
      <c r="AD52" s="322"/>
      <c r="AE52" s="328"/>
      <c r="AF52" s="328"/>
      <c r="AG52" s="325"/>
    </row>
    <row r="53" spans="1:33" x14ac:dyDescent="0.25">
      <c r="A53" s="41" t="s">
        <v>42</v>
      </c>
      <c r="B53" s="314"/>
      <c r="C53" s="319"/>
      <c r="D53" s="319"/>
      <c r="E53" s="317"/>
      <c r="F53" s="314"/>
      <c r="G53" s="319"/>
      <c r="H53" s="319"/>
      <c r="I53" s="317"/>
      <c r="J53" s="314"/>
      <c r="K53" s="319"/>
      <c r="L53" s="319"/>
      <c r="M53" s="317"/>
      <c r="N53" s="314"/>
      <c r="O53" s="319"/>
      <c r="P53" s="319"/>
      <c r="Q53" s="317"/>
      <c r="R53" s="314"/>
      <c r="S53" s="319"/>
      <c r="T53" s="319"/>
      <c r="U53" s="317"/>
      <c r="V53" s="314"/>
      <c r="W53" s="319"/>
      <c r="X53" s="319"/>
      <c r="Y53" s="317"/>
      <c r="Z53" s="314"/>
      <c r="AA53" s="319"/>
      <c r="AB53" s="319"/>
      <c r="AC53" s="317"/>
      <c r="AD53" s="322"/>
      <c r="AE53" s="328"/>
      <c r="AF53" s="328"/>
      <c r="AG53" s="325"/>
    </row>
    <row r="54" spans="1:33" x14ac:dyDescent="0.25">
      <c r="A54" s="41" t="s">
        <v>43</v>
      </c>
      <c r="B54" s="314"/>
      <c r="C54" s="319"/>
      <c r="D54" s="319"/>
      <c r="E54" s="317"/>
      <c r="F54" s="314"/>
      <c r="G54" s="319"/>
      <c r="H54" s="319"/>
      <c r="I54" s="317"/>
      <c r="J54" s="314"/>
      <c r="K54" s="319"/>
      <c r="L54" s="319"/>
      <c r="M54" s="317"/>
      <c r="N54" s="314"/>
      <c r="O54" s="319"/>
      <c r="P54" s="319"/>
      <c r="Q54" s="317"/>
      <c r="R54" s="314"/>
      <c r="S54" s="319"/>
      <c r="T54" s="319"/>
      <c r="U54" s="317"/>
      <c r="V54" s="314"/>
      <c r="W54" s="319"/>
      <c r="X54" s="319"/>
      <c r="Y54" s="317"/>
      <c r="Z54" s="314"/>
      <c r="AA54" s="319"/>
      <c r="AB54" s="319"/>
      <c r="AC54" s="317"/>
      <c r="AD54" s="322"/>
      <c r="AE54" s="328"/>
      <c r="AF54" s="328"/>
      <c r="AG54" s="325"/>
    </row>
    <row r="55" spans="1:33" x14ac:dyDescent="0.25">
      <c r="A55" s="41" t="s">
        <v>44</v>
      </c>
      <c r="B55" s="314"/>
      <c r="C55" s="319"/>
      <c r="D55" s="319"/>
      <c r="E55" s="317"/>
      <c r="F55" s="314"/>
      <c r="G55" s="319"/>
      <c r="H55" s="319"/>
      <c r="I55" s="317"/>
      <c r="J55" s="314"/>
      <c r="K55" s="319"/>
      <c r="L55" s="319"/>
      <c r="M55" s="317"/>
      <c r="N55" s="314"/>
      <c r="O55" s="319"/>
      <c r="P55" s="319"/>
      <c r="Q55" s="317"/>
      <c r="R55" s="314"/>
      <c r="S55" s="319"/>
      <c r="T55" s="319"/>
      <c r="U55" s="317"/>
      <c r="V55" s="314"/>
      <c r="W55" s="319"/>
      <c r="X55" s="319"/>
      <c r="Y55" s="317"/>
      <c r="Z55" s="314"/>
      <c r="AA55" s="319"/>
      <c r="AB55" s="319"/>
      <c r="AC55" s="317"/>
      <c r="AD55" s="322"/>
      <c r="AE55" s="328"/>
      <c r="AF55" s="328"/>
      <c r="AG55" s="325"/>
    </row>
    <row r="56" spans="1:33" x14ac:dyDescent="0.25">
      <c r="A56" s="41" t="s">
        <v>45</v>
      </c>
      <c r="B56" s="314"/>
      <c r="C56" s="319"/>
      <c r="D56" s="319"/>
      <c r="E56" s="317"/>
      <c r="F56" s="314"/>
      <c r="G56" s="319"/>
      <c r="H56" s="319"/>
      <c r="I56" s="317"/>
      <c r="J56" s="314"/>
      <c r="K56" s="319"/>
      <c r="L56" s="319"/>
      <c r="M56" s="317"/>
      <c r="N56" s="314"/>
      <c r="O56" s="319"/>
      <c r="P56" s="319"/>
      <c r="Q56" s="317"/>
      <c r="R56" s="314"/>
      <c r="S56" s="319"/>
      <c r="T56" s="319"/>
      <c r="U56" s="317"/>
      <c r="V56" s="314"/>
      <c r="W56" s="319"/>
      <c r="X56" s="319"/>
      <c r="Y56" s="317"/>
      <c r="Z56" s="314"/>
      <c r="AA56" s="319"/>
      <c r="AB56" s="319"/>
      <c r="AC56" s="317"/>
      <c r="AD56" s="322"/>
      <c r="AE56" s="328"/>
      <c r="AF56" s="328"/>
      <c r="AG56" s="325"/>
    </row>
    <row r="57" spans="1:33" x14ac:dyDescent="0.25">
      <c r="A57" s="41" t="s">
        <v>46</v>
      </c>
      <c r="B57" s="314"/>
      <c r="C57" s="319"/>
      <c r="D57" s="319"/>
      <c r="E57" s="317"/>
      <c r="F57" s="314"/>
      <c r="G57" s="319"/>
      <c r="H57" s="319"/>
      <c r="I57" s="317"/>
      <c r="J57" s="314"/>
      <c r="K57" s="319"/>
      <c r="L57" s="319"/>
      <c r="M57" s="317"/>
      <c r="N57" s="314"/>
      <c r="O57" s="319"/>
      <c r="P57" s="319"/>
      <c r="Q57" s="317"/>
      <c r="R57" s="314"/>
      <c r="S57" s="319"/>
      <c r="T57" s="319"/>
      <c r="U57" s="317"/>
      <c r="V57" s="314"/>
      <c r="W57" s="319"/>
      <c r="X57" s="319"/>
      <c r="Y57" s="317"/>
      <c r="Z57" s="314"/>
      <c r="AA57" s="319"/>
      <c r="AB57" s="319"/>
      <c r="AC57" s="317"/>
      <c r="AD57" s="322"/>
      <c r="AE57" s="328"/>
      <c r="AF57" s="328"/>
      <c r="AG57" s="325"/>
    </row>
    <row r="58" spans="1:33" x14ac:dyDescent="0.25">
      <c r="A58" s="312" t="s">
        <v>47</v>
      </c>
      <c r="B58" s="315"/>
      <c r="C58" s="320"/>
      <c r="D58" s="320"/>
      <c r="E58" s="318"/>
      <c r="F58" s="315"/>
      <c r="G58" s="320"/>
      <c r="H58" s="320"/>
      <c r="I58" s="318"/>
      <c r="J58" s="315"/>
      <c r="K58" s="320"/>
      <c r="L58" s="320"/>
      <c r="M58" s="318"/>
      <c r="N58" s="315"/>
      <c r="O58" s="320"/>
      <c r="P58" s="320"/>
      <c r="Q58" s="318"/>
      <c r="R58" s="315"/>
      <c r="S58" s="320"/>
      <c r="T58" s="320"/>
      <c r="U58" s="318"/>
      <c r="V58" s="315"/>
      <c r="W58" s="320"/>
      <c r="X58" s="320"/>
      <c r="Y58" s="318"/>
      <c r="Z58" s="315"/>
      <c r="AA58" s="320"/>
      <c r="AB58" s="320"/>
      <c r="AC58" s="318"/>
      <c r="AD58" s="323"/>
      <c r="AE58" s="329"/>
      <c r="AF58" s="329"/>
      <c r="AG58" s="326"/>
    </row>
    <row r="59" spans="1:33" x14ac:dyDescent="0.25">
      <c r="A59" s="223" t="s">
        <v>477</v>
      </c>
      <c r="B59" s="680"/>
      <c r="C59" s="681"/>
      <c r="D59" s="681"/>
      <c r="E59" s="682"/>
      <c r="F59" s="680"/>
      <c r="G59" s="681"/>
      <c r="H59" s="681"/>
      <c r="I59" s="682"/>
      <c r="J59" s="680"/>
      <c r="K59" s="681"/>
      <c r="L59" s="681"/>
      <c r="M59" s="682"/>
      <c r="N59" s="680"/>
      <c r="O59" s="681"/>
      <c r="P59" s="681"/>
      <c r="Q59" s="682"/>
      <c r="R59" s="680"/>
      <c r="S59" s="681"/>
      <c r="T59" s="681"/>
      <c r="U59" s="682"/>
      <c r="V59" s="680"/>
      <c r="W59" s="681"/>
      <c r="X59" s="681"/>
      <c r="Y59" s="682"/>
      <c r="Z59" s="680"/>
      <c r="AA59" s="681"/>
      <c r="AB59" s="681"/>
      <c r="AC59" s="682"/>
      <c r="AD59" s="683"/>
      <c r="AE59" s="684"/>
      <c r="AF59" s="684"/>
      <c r="AG59" s="685"/>
    </row>
    <row r="60" spans="1:33" ht="15.6" thickBot="1" x14ac:dyDescent="0.3">
      <c r="A60" s="376" t="s">
        <v>157</v>
      </c>
      <c r="B60" s="330"/>
      <c r="C60" s="331"/>
      <c r="D60" s="331"/>
      <c r="E60" s="332"/>
      <c r="F60" s="330"/>
      <c r="G60" s="331"/>
      <c r="H60" s="331"/>
      <c r="I60" s="332"/>
      <c r="J60" s="330"/>
      <c r="K60" s="331"/>
      <c r="L60" s="331"/>
      <c r="M60" s="332"/>
      <c r="N60" s="330"/>
      <c r="O60" s="331"/>
      <c r="P60" s="331"/>
      <c r="Q60" s="332"/>
      <c r="R60" s="330"/>
      <c r="S60" s="331"/>
      <c r="T60" s="331"/>
      <c r="U60" s="332"/>
      <c r="V60" s="330"/>
      <c r="W60" s="331"/>
      <c r="X60" s="331"/>
      <c r="Y60" s="332"/>
      <c r="Z60" s="330"/>
      <c r="AA60" s="331"/>
      <c r="AB60" s="331"/>
      <c r="AC60" s="332"/>
      <c r="AD60" s="333"/>
      <c r="AE60" s="334"/>
      <c r="AF60" s="334"/>
      <c r="AG60" s="335"/>
    </row>
    <row r="61" spans="1:33" x14ac:dyDescent="0.25">
      <c r="A61" s="42"/>
      <c r="B61" s="43"/>
      <c r="C61" s="43"/>
      <c r="D61" s="43"/>
      <c r="AD61" s="44"/>
      <c r="AE61" s="44"/>
      <c r="AF61" s="44"/>
      <c r="AG61" s="44"/>
    </row>
    <row r="62" spans="1:33" ht="15.6" thickBot="1" x14ac:dyDescent="0.3">
      <c r="A62" s="42"/>
      <c r="B62" s="43"/>
      <c r="C62" s="43"/>
      <c r="D62" s="43"/>
      <c r="AD62" s="44"/>
      <c r="AE62" s="44"/>
      <c r="AF62" s="44"/>
      <c r="AG62" s="44"/>
    </row>
    <row r="63" spans="1:33" ht="15.6" x14ac:dyDescent="0.3">
      <c r="A63" s="42"/>
      <c r="B63" s="110"/>
      <c r="C63" s="111"/>
      <c r="D63" s="112" t="s">
        <v>64</v>
      </c>
      <c r="E63" s="113"/>
      <c r="F63" s="110"/>
      <c r="G63" s="111"/>
      <c r="H63" s="112" t="s">
        <v>65</v>
      </c>
      <c r="I63" s="113"/>
      <c r="J63" s="110"/>
      <c r="K63" s="111"/>
      <c r="L63" s="112" t="s">
        <v>66</v>
      </c>
      <c r="M63" s="113"/>
      <c r="N63" s="110"/>
      <c r="O63" s="111"/>
      <c r="P63" s="112" t="s">
        <v>67</v>
      </c>
      <c r="Q63" s="113"/>
      <c r="R63" s="110"/>
      <c r="S63" s="111"/>
      <c r="T63" s="112" t="s">
        <v>68</v>
      </c>
      <c r="U63" s="113"/>
      <c r="V63" s="110"/>
      <c r="W63" s="111"/>
      <c r="X63" s="112" t="s">
        <v>69</v>
      </c>
      <c r="Y63" s="113"/>
      <c r="Z63" s="110"/>
      <c r="AA63" s="111"/>
      <c r="AB63" s="112" t="s">
        <v>70</v>
      </c>
      <c r="AC63" s="113"/>
      <c r="AD63" s="110"/>
      <c r="AE63" s="111" t="s">
        <v>327</v>
      </c>
      <c r="AF63" s="114"/>
      <c r="AG63" s="113"/>
    </row>
    <row r="64" spans="1:33" ht="15.6" x14ac:dyDescent="0.25">
      <c r="A64" s="141" t="s">
        <v>406</v>
      </c>
      <c r="B64" s="224" t="str">
        <f>TEXT($C$42,"MM/YYY")&amp;" - "&amp;TEXT($D$42,"MM/YYYY")</f>
        <v>01/2020 - 12/2020</v>
      </c>
      <c r="C64" s="295" t="str">
        <f>TEXT($C$43,"MM/YYY")&amp;" - "&amp;TEXT($D$43,"MM/YYYY")</f>
        <v>01/2021 - 12/2021</v>
      </c>
      <c r="D64" s="295" t="str">
        <f>TEXT($C$44,"MM/YYY")&amp;" - "&amp;TEXT($D$44,"MM/YYYY")</f>
        <v>01/2022 - 12/2022</v>
      </c>
      <c r="E64" s="290" t="str">
        <f>TEXT($C$45,"MM/YYY")&amp;" - "&amp;TEXT($D$45,"MM/YYYY")</f>
        <v>01/2023 - 12/2023</v>
      </c>
      <c r="F64" s="224" t="str">
        <f>TEXT($C$42,"MM/YYY")&amp;" - "&amp;TEXT($D$42,"MM/YYYY")</f>
        <v>01/2020 - 12/2020</v>
      </c>
      <c r="G64" s="295" t="str">
        <f>TEXT($C$43,"MM/YYY")&amp;" - "&amp;TEXT($D$43,"MM/YYYY")</f>
        <v>01/2021 - 12/2021</v>
      </c>
      <c r="H64" s="295" t="str">
        <f>TEXT($C$44,"MM/YYY")&amp;" - "&amp;TEXT($D$44,"MM/YYYY")</f>
        <v>01/2022 - 12/2022</v>
      </c>
      <c r="I64" s="290" t="str">
        <f>TEXT($C$45,"MM/YYY")&amp;" - "&amp;TEXT($D$45,"MM/YYYY")</f>
        <v>01/2023 - 12/2023</v>
      </c>
      <c r="J64" s="224" t="str">
        <f>TEXT($C$42,"MM/YYY")&amp;" - "&amp;TEXT($D$42,"MM/YYYY")</f>
        <v>01/2020 - 12/2020</v>
      </c>
      <c r="K64" s="295" t="str">
        <f>TEXT($C$43,"MM/YYY")&amp;" - "&amp;TEXT($D$43,"MM/YYYY")</f>
        <v>01/2021 - 12/2021</v>
      </c>
      <c r="L64" s="295" t="str">
        <f>TEXT($C$44,"MM/YYY")&amp;" - "&amp;TEXT($D$44,"MM/YYYY")</f>
        <v>01/2022 - 12/2022</v>
      </c>
      <c r="M64" s="290" t="str">
        <f>TEXT($C$45,"MM/YYY")&amp;" - "&amp;TEXT($D$45,"MM/YYYY")</f>
        <v>01/2023 - 12/2023</v>
      </c>
      <c r="N64" s="224" t="str">
        <f>TEXT($C$42,"MM/YYY")&amp;" - "&amp;TEXT($D$42,"MM/YYYY")</f>
        <v>01/2020 - 12/2020</v>
      </c>
      <c r="O64" s="295" t="str">
        <f>TEXT($C$43,"MM/YYY")&amp;" - "&amp;TEXT($D$43,"MM/YYYY")</f>
        <v>01/2021 - 12/2021</v>
      </c>
      <c r="P64" s="295" t="str">
        <f>TEXT($C$44,"MM/YYY")&amp;" - "&amp;TEXT($D$44,"MM/YYYY")</f>
        <v>01/2022 - 12/2022</v>
      </c>
      <c r="Q64" s="290" t="str">
        <f>TEXT($C$45,"MM/YYY")&amp;" - "&amp;TEXT($D$45,"MM/YYYY")</f>
        <v>01/2023 - 12/2023</v>
      </c>
      <c r="R64" s="224" t="str">
        <f>TEXT($C$42,"MM/YYY")&amp;" - "&amp;TEXT($D$42,"MM/YYYY")</f>
        <v>01/2020 - 12/2020</v>
      </c>
      <c r="S64" s="295" t="str">
        <f>TEXT($C$43,"MM/YYY")&amp;" - "&amp;TEXT($D$43,"MM/YYYY")</f>
        <v>01/2021 - 12/2021</v>
      </c>
      <c r="T64" s="295" t="str">
        <f>TEXT($C$44,"MM/YYY")&amp;" - "&amp;TEXT($D$44,"MM/YYYY")</f>
        <v>01/2022 - 12/2022</v>
      </c>
      <c r="U64" s="290" t="str">
        <f>TEXT($C$45,"MM/YYY")&amp;" - "&amp;TEXT($D$45,"MM/YYYY")</f>
        <v>01/2023 - 12/2023</v>
      </c>
      <c r="V64" s="224" t="str">
        <f>TEXT($C$42,"MM/YYY")&amp;" - "&amp;TEXT($D$42,"MM/YYYY")</f>
        <v>01/2020 - 12/2020</v>
      </c>
      <c r="W64" s="295" t="str">
        <f>TEXT($C$43,"MM/YYY")&amp;" - "&amp;TEXT($D$43,"MM/YYYY")</f>
        <v>01/2021 - 12/2021</v>
      </c>
      <c r="X64" s="295" t="str">
        <f>TEXT($C$44,"MM/YYY")&amp;" - "&amp;TEXT($D$44,"MM/YYYY")</f>
        <v>01/2022 - 12/2022</v>
      </c>
      <c r="Y64" s="290" t="str">
        <f>TEXT($C$45,"MM/YYY")&amp;" - "&amp;TEXT($D$45,"MM/YYYY")</f>
        <v>01/2023 - 12/2023</v>
      </c>
      <c r="Z64" s="224" t="str">
        <f>TEXT($C$42,"MM/YYY")&amp;" - "&amp;TEXT($D$42,"MM/YYYY")</f>
        <v>01/2020 - 12/2020</v>
      </c>
      <c r="AA64" s="295" t="str">
        <f>TEXT($C$43,"MM/YYY")&amp;" - "&amp;TEXT($D$43,"MM/YYYY")</f>
        <v>01/2021 - 12/2021</v>
      </c>
      <c r="AB64" s="295" t="str">
        <f>TEXT($C$44,"MM/YYY")&amp;" - "&amp;TEXT($D$44,"MM/YYYY")</f>
        <v>01/2022 - 12/2022</v>
      </c>
      <c r="AC64" s="290" t="str">
        <f>TEXT($C$45,"MM/YYY")&amp;" - "&amp;TEXT($D$45,"MM/YYYY")</f>
        <v>01/2023 - 12/2023</v>
      </c>
      <c r="AD64" s="224" t="str">
        <f>TEXT($C$42,"MM/YYY")&amp;" - "&amp;TEXT($D$42,"MM/YYYY")</f>
        <v>01/2020 - 12/2020</v>
      </c>
      <c r="AE64" s="295" t="str">
        <f>TEXT($C$43,"MM/YYY")&amp;" - "&amp;TEXT($D$43,"MM/YYYY")</f>
        <v>01/2021 - 12/2021</v>
      </c>
      <c r="AF64" s="295" t="str">
        <f>TEXT($C$44,"MM/YYY")&amp;" - "&amp;TEXT($D$44,"MM/YYYY")</f>
        <v>01/2022 - 12/2022</v>
      </c>
      <c r="AG64" s="290" t="str">
        <f>TEXT($C$45,"MM/YYY")&amp;" - "&amp;TEXT($D$45,"MM/YYYY")</f>
        <v>01/2023 - 12/2023</v>
      </c>
    </row>
    <row r="65" spans="1:33" x14ac:dyDescent="0.25">
      <c r="A65" s="45" t="s">
        <v>40</v>
      </c>
      <c r="B65" s="286"/>
      <c r="C65" s="296"/>
      <c r="D65" s="296"/>
      <c r="E65" s="291"/>
      <c r="F65" s="286"/>
      <c r="G65" s="296"/>
      <c r="H65" s="296"/>
      <c r="I65" s="291"/>
      <c r="J65" s="286"/>
      <c r="K65" s="296"/>
      <c r="L65" s="296"/>
      <c r="M65" s="291"/>
      <c r="N65" s="286"/>
      <c r="O65" s="296"/>
      <c r="P65" s="296"/>
      <c r="Q65" s="291"/>
      <c r="R65" s="286"/>
      <c r="S65" s="296"/>
      <c r="T65" s="296"/>
      <c r="U65" s="291"/>
      <c r="V65" s="286"/>
      <c r="W65" s="296"/>
      <c r="X65" s="296"/>
      <c r="Y65" s="291"/>
      <c r="Z65" s="286"/>
      <c r="AA65" s="296"/>
      <c r="AB65" s="296"/>
      <c r="AC65" s="291"/>
      <c r="AD65" s="300"/>
      <c r="AE65" s="308"/>
      <c r="AF65" s="308"/>
      <c r="AG65" s="304"/>
    </row>
    <row r="66" spans="1:33" x14ac:dyDescent="0.25">
      <c r="A66" s="46" t="s">
        <v>41</v>
      </c>
      <c r="B66" s="287"/>
      <c r="C66" s="297"/>
      <c r="D66" s="297"/>
      <c r="E66" s="292"/>
      <c r="F66" s="287"/>
      <c r="G66" s="297"/>
      <c r="H66" s="297"/>
      <c r="I66" s="292"/>
      <c r="J66" s="287"/>
      <c r="K66" s="297"/>
      <c r="L66" s="297"/>
      <c r="M66" s="292"/>
      <c r="N66" s="287"/>
      <c r="O66" s="297"/>
      <c r="P66" s="297"/>
      <c r="Q66" s="292"/>
      <c r="R66" s="287"/>
      <c r="S66" s="297"/>
      <c r="T66" s="297"/>
      <c r="U66" s="292"/>
      <c r="V66" s="287"/>
      <c r="W66" s="297"/>
      <c r="X66" s="297"/>
      <c r="Y66" s="292"/>
      <c r="Z66" s="287"/>
      <c r="AA66" s="297"/>
      <c r="AB66" s="297"/>
      <c r="AC66" s="292"/>
      <c r="AD66" s="301"/>
      <c r="AE66" s="309"/>
      <c r="AF66" s="309"/>
      <c r="AG66" s="305"/>
    </row>
    <row r="67" spans="1:33" ht="16.5" customHeight="1" x14ac:dyDescent="0.25">
      <c r="A67" s="46" t="s">
        <v>72</v>
      </c>
      <c r="B67" s="287"/>
      <c r="C67" s="297"/>
      <c r="D67" s="297"/>
      <c r="E67" s="292"/>
      <c r="F67" s="287"/>
      <c r="G67" s="297"/>
      <c r="H67" s="297"/>
      <c r="I67" s="292"/>
      <c r="J67" s="287"/>
      <c r="K67" s="297"/>
      <c r="L67" s="297"/>
      <c r="M67" s="292"/>
      <c r="N67" s="287"/>
      <c r="O67" s="297"/>
      <c r="P67" s="297"/>
      <c r="Q67" s="292"/>
      <c r="R67" s="287"/>
      <c r="S67" s="297"/>
      <c r="T67" s="297"/>
      <c r="U67" s="292"/>
      <c r="V67" s="287"/>
      <c r="W67" s="297"/>
      <c r="X67" s="297"/>
      <c r="Y67" s="292"/>
      <c r="Z67" s="287"/>
      <c r="AA67" s="297"/>
      <c r="AB67" s="297"/>
      <c r="AC67" s="292"/>
      <c r="AD67" s="301"/>
      <c r="AE67" s="309"/>
      <c r="AF67" s="309"/>
      <c r="AG67" s="305"/>
    </row>
    <row r="68" spans="1:33" x14ac:dyDescent="0.25">
      <c r="A68" s="46" t="s">
        <v>42</v>
      </c>
      <c r="B68" s="287"/>
      <c r="C68" s="297"/>
      <c r="D68" s="297"/>
      <c r="E68" s="292"/>
      <c r="F68" s="287"/>
      <c r="G68" s="297"/>
      <c r="H68" s="297"/>
      <c r="I68" s="292"/>
      <c r="J68" s="287"/>
      <c r="K68" s="297"/>
      <c r="L68" s="297"/>
      <c r="M68" s="292"/>
      <c r="N68" s="287"/>
      <c r="O68" s="297"/>
      <c r="P68" s="297"/>
      <c r="Q68" s="292"/>
      <c r="R68" s="287"/>
      <c r="S68" s="297"/>
      <c r="T68" s="297"/>
      <c r="U68" s="292"/>
      <c r="V68" s="287"/>
      <c r="W68" s="297"/>
      <c r="X68" s="297"/>
      <c r="Y68" s="292"/>
      <c r="Z68" s="287"/>
      <c r="AA68" s="297"/>
      <c r="AB68" s="297"/>
      <c r="AC68" s="292"/>
      <c r="AD68" s="301"/>
      <c r="AE68" s="309"/>
      <c r="AF68" s="309"/>
      <c r="AG68" s="305"/>
    </row>
    <row r="69" spans="1:33" x14ac:dyDescent="0.25">
      <c r="A69" s="46" t="s">
        <v>43</v>
      </c>
      <c r="B69" s="287"/>
      <c r="C69" s="297"/>
      <c r="D69" s="297"/>
      <c r="E69" s="292"/>
      <c r="F69" s="287"/>
      <c r="G69" s="297"/>
      <c r="H69" s="297"/>
      <c r="I69" s="292"/>
      <c r="J69" s="287"/>
      <c r="K69" s="297"/>
      <c r="L69" s="297"/>
      <c r="M69" s="292"/>
      <c r="N69" s="287"/>
      <c r="O69" s="297"/>
      <c r="P69" s="297"/>
      <c r="Q69" s="292"/>
      <c r="R69" s="287"/>
      <c r="S69" s="297"/>
      <c r="T69" s="297"/>
      <c r="U69" s="292"/>
      <c r="V69" s="287"/>
      <c r="W69" s="297"/>
      <c r="X69" s="297"/>
      <c r="Y69" s="292"/>
      <c r="Z69" s="287"/>
      <c r="AA69" s="297"/>
      <c r="AB69" s="297"/>
      <c r="AC69" s="292"/>
      <c r="AD69" s="301"/>
      <c r="AE69" s="309"/>
      <c r="AF69" s="309"/>
      <c r="AG69" s="305"/>
    </row>
    <row r="70" spans="1:33" x14ac:dyDescent="0.25">
      <c r="A70" s="46" t="s">
        <v>44</v>
      </c>
      <c r="B70" s="287"/>
      <c r="C70" s="297"/>
      <c r="D70" s="297"/>
      <c r="E70" s="292"/>
      <c r="F70" s="287"/>
      <c r="G70" s="297"/>
      <c r="H70" s="297"/>
      <c r="I70" s="292"/>
      <c r="J70" s="287"/>
      <c r="K70" s="297"/>
      <c r="L70" s="297"/>
      <c r="M70" s="292"/>
      <c r="N70" s="287"/>
      <c r="O70" s="297"/>
      <c r="P70" s="297"/>
      <c r="Q70" s="292"/>
      <c r="R70" s="287"/>
      <c r="S70" s="297"/>
      <c r="T70" s="297"/>
      <c r="U70" s="292"/>
      <c r="V70" s="287"/>
      <c r="W70" s="297"/>
      <c r="X70" s="297"/>
      <c r="Y70" s="292"/>
      <c r="Z70" s="287"/>
      <c r="AA70" s="297"/>
      <c r="AB70" s="297"/>
      <c r="AC70" s="292"/>
      <c r="AD70" s="301"/>
      <c r="AE70" s="309"/>
      <c r="AF70" s="309"/>
      <c r="AG70" s="305"/>
    </row>
    <row r="71" spans="1:33" x14ac:dyDescent="0.25">
      <c r="A71" s="46" t="s">
        <v>45</v>
      </c>
      <c r="B71" s="287"/>
      <c r="C71" s="297"/>
      <c r="D71" s="297"/>
      <c r="E71" s="292"/>
      <c r="F71" s="287"/>
      <c r="G71" s="297"/>
      <c r="H71" s="297"/>
      <c r="I71" s="292"/>
      <c r="J71" s="287"/>
      <c r="K71" s="297"/>
      <c r="L71" s="297"/>
      <c r="M71" s="292"/>
      <c r="N71" s="287"/>
      <c r="O71" s="297"/>
      <c r="P71" s="297"/>
      <c r="Q71" s="292"/>
      <c r="R71" s="287"/>
      <c r="S71" s="297"/>
      <c r="T71" s="297"/>
      <c r="U71" s="292"/>
      <c r="V71" s="287"/>
      <c r="W71" s="297"/>
      <c r="X71" s="297"/>
      <c r="Y71" s="292"/>
      <c r="Z71" s="287"/>
      <c r="AA71" s="297"/>
      <c r="AB71" s="297"/>
      <c r="AC71" s="292"/>
      <c r="AD71" s="301"/>
      <c r="AE71" s="309"/>
      <c r="AF71" s="309"/>
      <c r="AG71" s="305"/>
    </row>
    <row r="72" spans="1:33" x14ac:dyDescent="0.25">
      <c r="A72" s="46" t="s">
        <v>46</v>
      </c>
      <c r="B72" s="287"/>
      <c r="C72" s="297"/>
      <c r="D72" s="297"/>
      <c r="E72" s="292"/>
      <c r="F72" s="287"/>
      <c r="G72" s="297"/>
      <c r="H72" s="297"/>
      <c r="I72" s="292"/>
      <c r="J72" s="287"/>
      <c r="K72" s="297"/>
      <c r="L72" s="297"/>
      <c r="M72" s="292"/>
      <c r="N72" s="287"/>
      <c r="O72" s="297"/>
      <c r="P72" s="297"/>
      <c r="Q72" s="292"/>
      <c r="R72" s="287"/>
      <c r="S72" s="297"/>
      <c r="T72" s="297"/>
      <c r="U72" s="292"/>
      <c r="V72" s="287"/>
      <c r="W72" s="297"/>
      <c r="X72" s="297"/>
      <c r="Y72" s="292"/>
      <c r="Z72" s="287"/>
      <c r="AA72" s="297"/>
      <c r="AB72" s="297"/>
      <c r="AC72" s="292"/>
      <c r="AD72" s="301"/>
      <c r="AE72" s="309"/>
      <c r="AF72" s="309"/>
      <c r="AG72" s="305"/>
    </row>
    <row r="73" spans="1:33" x14ac:dyDescent="0.25">
      <c r="A73" s="46" t="s">
        <v>47</v>
      </c>
      <c r="B73" s="288"/>
      <c r="C73" s="298"/>
      <c r="D73" s="298"/>
      <c r="E73" s="293"/>
      <c r="F73" s="288"/>
      <c r="G73" s="298"/>
      <c r="H73" s="298"/>
      <c r="I73" s="293"/>
      <c r="J73" s="288"/>
      <c r="K73" s="298"/>
      <c r="L73" s="298"/>
      <c r="M73" s="293"/>
      <c r="N73" s="288"/>
      <c r="O73" s="298"/>
      <c r="P73" s="298"/>
      <c r="Q73" s="293"/>
      <c r="R73" s="288"/>
      <c r="S73" s="298"/>
      <c r="T73" s="298"/>
      <c r="U73" s="293"/>
      <c r="V73" s="288"/>
      <c r="W73" s="298"/>
      <c r="X73" s="298"/>
      <c r="Y73" s="293"/>
      <c r="Z73" s="288"/>
      <c r="AA73" s="298"/>
      <c r="AB73" s="298"/>
      <c r="AC73" s="293"/>
      <c r="AD73" s="302"/>
      <c r="AE73" s="310"/>
      <c r="AF73" s="310"/>
      <c r="AG73" s="306"/>
    </row>
    <row r="74" spans="1:33" ht="15.6" thickBot="1" x14ac:dyDescent="0.3">
      <c r="A74" s="690" t="s">
        <v>477</v>
      </c>
      <c r="B74" s="289"/>
      <c r="C74" s="299"/>
      <c r="D74" s="299"/>
      <c r="E74" s="294"/>
      <c r="F74" s="289"/>
      <c r="G74" s="299"/>
      <c r="H74" s="299"/>
      <c r="I74" s="294"/>
      <c r="J74" s="289"/>
      <c r="K74" s="299"/>
      <c r="L74" s="299"/>
      <c r="M74" s="294"/>
      <c r="N74" s="289"/>
      <c r="O74" s="299"/>
      <c r="P74" s="299"/>
      <c r="Q74" s="294"/>
      <c r="R74" s="289"/>
      <c r="S74" s="299"/>
      <c r="T74" s="299"/>
      <c r="U74" s="294"/>
      <c r="V74" s="289"/>
      <c r="W74" s="299"/>
      <c r="X74" s="299"/>
      <c r="Y74" s="294"/>
      <c r="Z74" s="289"/>
      <c r="AA74" s="299"/>
      <c r="AB74" s="299"/>
      <c r="AC74" s="294"/>
      <c r="AD74" s="303"/>
      <c r="AE74" s="311"/>
      <c r="AF74" s="311"/>
      <c r="AG74" s="307"/>
    </row>
    <row r="75" spans="1:33" x14ac:dyDescent="0.25">
      <c r="A75" s="42"/>
      <c r="B75" s="47"/>
      <c r="C75" s="47"/>
      <c r="D75" s="47"/>
      <c r="E75" s="47"/>
      <c r="F75" s="47"/>
      <c r="G75" s="47"/>
      <c r="H75" s="47"/>
      <c r="I75" s="47"/>
      <c r="J75" s="47"/>
      <c r="K75" s="47"/>
      <c r="L75" s="47"/>
      <c r="M75" s="47"/>
      <c r="N75" s="47"/>
      <c r="O75" s="47"/>
      <c r="P75" s="47"/>
      <c r="Q75" s="47"/>
      <c r="R75" s="47"/>
      <c r="S75" s="47"/>
      <c r="T75" s="47"/>
      <c r="U75" s="47"/>
      <c r="V75" s="47"/>
      <c r="W75" s="47"/>
      <c r="X75" s="47"/>
      <c r="Y75" s="47"/>
      <c r="Z75" s="47"/>
      <c r="AA75" s="47"/>
      <c r="AB75" s="47"/>
      <c r="AC75" s="47"/>
      <c r="AD75" s="44"/>
      <c r="AE75" s="44"/>
      <c r="AF75" s="44"/>
      <c r="AG75" s="44"/>
    </row>
    <row r="76" spans="1:33" ht="15.6" thickBot="1" x14ac:dyDescent="0.3">
      <c r="A76" s="42"/>
      <c r="B76" s="47"/>
      <c r="C76" s="47"/>
      <c r="D76" s="47"/>
      <c r="E76" s="47"/>
      <c r="F76" s="47"/>
      <c r="G76" s="47"/>
      <c r="H76" s="47"/>
      <c r="I76" s="47"/>
      <c r="J76" s="47"/>
      <c r="K76" s="47"/>
      <c r="L76" s="47"/>
      <c r="M76" s="47"/>
      <c r="N76" s="47"/>
      <c r="O76" s="47"/>
      <c r="P76" s="47"/>
      <c r="Q76" s="47"/>
      <c r="R76" s="47"/>
      <c r="S76" s="47"/>
      <c r="T76" s="47"/>
      <c r="U76" s="47"/>
      <c r="V76" s="47"/>
      <c r="W76" s="47"/>
      <c r="X76" s="47"/>
      <c r="Y76" s="47"/>
      <c r="Z76" s="47"/>
      <c r="AA76" s="47"/>
      <c r="AB76" s="47"/>
      <c r="AC76" s="47"/>
      <c r="AD76" s="44"/>
      <c r="AE76" s="44"/>
      <c r="AF76" s="44"/>
      <c r="AG76" s="44"/>
    </row>
    <row r="77" spans="1:33" ht="15.6" x14ac:dyDescent="0.3">
      <c r="A77" s="42"/>
      <c r="B77" s="110"/>
      <c r="C77" s="111"/>
      <c r="D77" s="112" t="s">
        <v>64</v>
      </c>
      <c r="E77" s="113"/>
      <c r="F77" s="110"/>
      <c r="G77" s="111"/>
      <c r="H77" s="112" t="s">
        <v>65</v>
      </c>
      <c r="I77" s="113"/>
      <c r="J77" s="110"/>
      <c r="K77" s="111"/>
      <c r="L77" s="112" t="s">
        <v>66</v>
      </c>
      <c r="M77" s="113"/>
      <c r="N77" s="110"/>
      <c r="O77" s="111"/>
      <c r="P77" s="112" t="s">
        <v>67</v>
      </c>
      <c r="Q77" s="113"/>
      <c r="R77" s="110"/>
      <c r="S77" s="111"/>
      <c r="T77" s="112" t="s">
        <v>68</v>
      </c>
      <c r="U77" s="113"/>
      <c r="V77" s="110"/>
      <c r="W77" s="111"/>
      <c r="X77" s="112" t="s">
        <v>69</v>
      </c>
      <c r="Y77" s="113"/>
      <c r="Z77" s="110"/>
      <c r="AA77" s="111"/>
      <c r="AB77" s="115" t="s">
        <v>70</v>
      </c>
      <c r="AC77" s="116"/>
      <c r="AD77" s="110"/>
      <c r="AE77" s="111" t="s">
        <v>327</v>
      </c>
      <c r="AF77" s="114"/>
      <c r="AG77" s="113"/>
    </row>
    <row r="78" spans="1:33" ht="15.6" x14ac:dyDescent="0.25">
      <c r="A78" s="141" t="s">
        <v>158</v>
      </c>
      <c r="B78" s="224" t="str">
        <f>TEXT($C$42,"MM/YYY")&amp;" - "&amp;TEXT($D$42,"MM/YYYY")</f>
        <v>01/2020 - 12/2020</v>
      </c>
      <c r="C78" s="295" t="str">
        <f>TEXT($C$43,"MM/YYY")&amp;" - "&amp;TEXT($D$43,"MM/YYYY")</f>
        <v>01/2021 - 12/2021</v>
      </c>
      <c r="D78" s="295" t="str">
        <f>TEXT($C$44,"MM/YYY")&amp;" - "&amp;TEXT($D$44,"MM/YYYY")</f>
        <v>01/2022 - 12/2022</v>
      </c>
      <c r="E78" s="290" t="str">
        <f>TEXT($C$45,"MM/YYY")&amp;" - "&amp;TEXT($D$45,"MM/YYYY")</f>
        <v>01/2023 - 12/2023</v>
      </c>
      <c r="F78" s="224" t="str">
        <f>TEXT($C$42,"MM/YYY")&amp;" - "&amp;TEXT($D$42,"MM/YYYY")</f>
        <v>01/2020 - 12/2020</v>
      </c>
      <c r="G78" s="295" t="str">
        <f>TEXT($C$43,"MM/YYY")&amp;" - "&amp;TEXT($D$43,"MM/YYYY")</f>
        <v>01/2021 - 12/2021</v>
      </c>
      <c r="H78" s="295" t="str">
        <f>TEXT($C$44,"MM/YYY")&amp;" - "&amp;TEXT($D$44,"MM/YYYY")</f>
        <v>01/2022 - 12/2022</v>
      </c>
      <c r="I78" s="290" t="str">
        <f>TEXT($C$45,"MM/YYY")&amp;" - "&amp;TEXT($D$45,"MM/YYYY")</f>
        <v>01/2023 - 12/2023</v>
      </c>
      <c r="J78" s="224" t="str">
        <f>TEXT($C$42,"MM/YYY")&amp;" - "&amp;TEXT($D$42,"MM/YYYY")</f>
        <v>01/2020 - 12/2020</v>
      </c>
      <c r="K78" s="295" t="str">
        <f>TEXT($C$43,"MM/YYY")&amp;" - "&amp;TEXT($D$43,"MM/YYYY")</f>
        <v>01/2021 - 12/2021</v>
      </c>
      <c r="L78" s="295" t="str">
        <f>TEXT($C$44,"MM/YYY")&amp;" - "&amp;TEXT($D$44,"MM/YYYY")</f>
        <v>01/2022 - 12/2022</v>
      </c>
      <c r="M78" s="290" t="str">
        <f>TEXT($C$45,"MM/YYY")&amp;" - "&amp;TEXT($D$45,"MM/YYYY")</f>
        <v>01/2023 - 12/2023</v>
      </c>
      <c r="N78" s="224" t="str">
        <f>TEXT($C$42,"MM/YYY")&amp;" - "&amp;TEXT($D$42,"MM/YYYY")</f>
        <v>01/2020 - 12/2020</v>
      </c>
      <c r="O78" s="295" t="str">
        <f>TEXT($C$43,"MM/YYY")&amp;" - "&amp;TEXT($D$43,"MM/YYYY")</f>
        <v>01/2021 - 12/2021</v>
      </c>
      <c r="P78" s="295" t="str">
        <f>TEXT($C$44,"MM/YYY")&amp;" - "&amp;TEXT($D$44,"MM/YYYY")</f>
        <v>01/2022 - 12/2022</v>
      </c>
      <c r="Q78" s="290" t="str">
        <f>TEXT($C$45,"MM/YYY")&amp;" - "&amp;TEXT($D$45,"MM/YYYY")</f>
        <v>01/2023 - 12/2023</v>
      </c>
      <c r="R78" s="224" t="str">
        <f>TEXT($C$42,"MM/YYY")&amp;" - "&amp;TEXT($D$42,"MM/YYYY")</f>
        <v>01/2020 - 12/2020</v>
      </c>
      <c r="S78" s="295" t="str">
        <f>TEXT($C$43,"MM/YYY")&amp;" - "&amp;TEXT($D$43,"MM/YYYY")</f>
        <v>01/2021 - 12/2021</v>
      </c>
      <c r="T78" s="295" t="str">
        <f>TEXT($C$44,"MM/YYY")&amp;" - "&amp;TEXT($D$44,"MM/YYYY")</f>
        <v>01/2022 - 12/2022</v>
      </c>
      <c r="U78" s="290" t="str">
        <f>TEXT($C$45,"MM/YYY")&amp;" - "&amp;TEXT($D$45,"MM/YYYY")</f>
        <v>01/2023 - 12/2023</v>
      </c>
      <c r="V78" s="224" t="str">
        <f>TEXT($C$42,"MM/YYY")&amp;" - "&amp;TEXT($D$42,"MM/YYYY")</f>
        <v>01/2020 - 12/2020</v>
      </c>
      <c r="W78" s="295" t="str">
        <f>TEXT($C$43,"MM/YYY")&amp;" - "&amp;TEXT($D$43,"MM/YYYY")</f>
        <v>01/2021 - 12/2021</v>
      </c>
      <c r="X78" s="295" t="str">
        <f>TEXT($C$44,"MM/YYY")&amp;" - "&amp;TEXT($D$44,"MM/YYYY")</f>
        <v>01/2022 - 12/2022</v>
      </c>
      <c r="Y78" s="290" t="str">
        <f>TEXT($C$45,"MM/YYY")&amp;" - "&amp;TEXT($D$45,"MM/YYYY")</f>
        <v>01/2023 - 12/2023</v>
      </c>
      <c r="Z78" s="224" t="str">
        <f>TEXT($C$42,"MM/YYY")&amp;" - "&amp;TEXT($D$42,"MM/YYYY")</f>
        <v>01/2020 - 12/2020</v>
      </c>
      <c r="AA78" s="295" t="str">
        <f>TEXT($C$43,"MM/YYY")&amp;" - "&amp;TEXT($D$43,"MM/YYYY")</f>
        <v>01/2021 - 12/2021</v>
      </c>
      <c r="AB78" s="295" t="str">
        <f>TEXT($C$44,"MM/YYY")&amp;" - "&amp;TEXT($D$44,"MM/YYYY")</f>
        <v>01/2022 - 12/2022</v>
      </c>
      <c r="AC78" s="290" t="str">
        <f>TEXT($C$45,"MM/YYY")&amp;" - "&amp;TEXT($D$45,"MM/YYYY")</f>
        <v>01/2023 - 12/2023</v>
      </c>
      <c r="AD78" s="224" t="str">
        <f>TEXT($C$42,"MM/YYY")&amp;" - "&amp;TEXT($D$42,"MM/YYYY")</f>
        <v>01/2020 - 12/2020</v>
      </c>
      <c r="AE78" s="295" t="str">
        <f>TEXT($C$43,"MM/YYY")&amp;" - "&amp;TEXT($D$43,"MM/YYYY")</f>
        <v>01/2021 - 12/2021</v>
      </c>
      <c r="AF78" s="295" t="str">
        <f>TEXT($C$44,"MM/YYY")&amp;" - "&amp;TEXT($D$44,"MM/YYYY")</f>
        <v>01/2022 - 12/2022</v>
      </c>
      <c r="AG78" s="290" t="str">
        <f>TEXT($C$45,"MM/YYY")&amp;" - "&amp;TEXT($D$45,"MM/YYYY")</f>
        <v>01/2023 - 12/2023</v>
      </c>
    </row>
    <row r="79" spans="1:33" x14ac:dyDescent="0.25">
      <c r="A79" s="45" t="s">
        <v>40</v>
      </c>
      <c r="B79" s="336">
        <f t="shared" ref="B79:AG79" si="1">B50*B65/12000</f>
        <v>0</v>
      </c>
      <c r="C79" s="342">
        <f t="shared" si="1"/>
        <v>0</v>
      </c>
      <c r="D79" s="342">
        <f t="shared" si="1"/>
        <v>0</v>
      </c>
      <c r="E79" s="339">
        <f t="shared" si="1"/>
        <v>0</v>
      </c>
      <c r="F79" s="336">
        <f t="shared" si="1"/>
        <v>0</v>
      </c>
      <c r="G79" s="342">
        <f t="shared" si="1"/>
        <v>0</v>
      </c>
      <c r="H79" s="342">
        <f t="shared" si="1"/>
        <v>0</v>
      </c>
      <c r="I79" s="339">
        <f t="shared" si="1"/>
        <v>0</v>
      </c>
      <c r="J79" s="336">
        <f t="shared" si="1"/>
        <v>0</v>
      </c>
      <c r="K79" s="342">
        <f t="shared" si="1"/>
        <v>0</v>
      </c>
      <c r="L79" s="342">
        <f t="shared" si="1"/>
        <v>0</v>
      </c>
      <c r="M79" s="339">
        <f t="shared" si="1"/>
        <v>0</v>
      </c>
      <c r="N79" s="336">
        <f t="shared" si="1"/>
        <v>0</v>
      </c>
      <c r="O79" s="342">
        <f t="shared" si="1"/>
        <v>0</v>
      </c>
      <c r="P79" s="342">
        <f t="shared" si="1"/>
        <v>0</v>
      </c>
      <c r="Q79" s="339">
        <f t="shared" si="1"/>
        <v>0</v>
      </c>
      <c r="R79" s="336">
        <f t="shared" si="1"/>
        <v>0</v>
      </c>
      <c r="S79" s="342">
        <f t="shared" si="1"/>
        <v>0</v>
      </c>
      <c r="T79" s="342">
        <f t="shared" si="1"/>
        <v>0</v>
      </c>
      <c r="U79" s="339">
        <f t="shared" si="1"/>
        <v>0</v>
      </c>
      <c r="V79" s="336">
        <f t="shared" si="1"/>
        <v>0</v>
      </c>
      <c r="W79" s="342">
        <f t="shared" si="1"/>
        <v>0</v>
      </c>
      <c r="X79" s="342">
        <f t="shared" si="1"/>
        <v>0</v>
      </c>
      <c r="Y79" s="339">
        <f t="shared" si="1"/>
        <v>0</v>
      </c>
      <c r="Z79" s="336">
        <f t="shared" si="1"/>
        <v>0</v>
      </c>
      <c r="AA79" s="342">
        <f t="shared" si="1"/>
        <v>0</v>
      </c>
      <c r="AB79" s="342">
        <f t="shared" si="1"/>
        <v>0</v>
      </c>
      <c r="AC79" s="339">
        <f t="shared" si="1"/>
        <v>0</v>
      </c>
      <c r="AD79" s="345">
        <f t="shared" si="1"/>
        <v>0</v>
      </c>
      <c r="AE79" s="351">
        <f t="shared" si="1"/>
        <v>0</v>
      </c>
      <c r="AF79" s="351">
        <f t="shared" si="1"/>
        <v>0</v>
      </c>
      <c r="AG79" s="348">
        <f t="shared" si="1"/>
        <v>0</v>
      </c>
    </row>
    <row r="80" spans="1:33" x14ac:dyDescent="0.25">
      <c r="A80" s="46" t="s">
        <v>41</v>
      </c>
      <c r="B80" s="337">
        <f t="shared" ref="B80:AG80" si="2">B51*B66/12000</f>
        <v>0</v>
      </c>
      <c r="C80" s="343">
        <f t="shared" si="2"/>
        <v>0</v>
      </c>
      <c r="D80" s="343">
        <f t="shared" si="2"/>
        <v>0</v>
      </c>
      <c r="E80" s="340">
        <f t="shared" si="2"/>
        <v>0</v>
      </c>
      <c r="F80" s="337">
        <f t="shared" si="2"/>
        <v>0</v>
      </c>
      <c r="G80" s="343">
        <f t="shared" si="2"/>
        <v>0</v>
      </c>
      <c r="H80" s="343">
        <f t="shared" si="2"/>
        <v>0</v>
      </c>
      <c r="I80" s="340">
        <f t="shared" si="2"/>
        <v>0</v>
      </c>
      <c r="J80" s="337">
        <f t="shared" si="2"/>
        <v>0</v>
      </c>
      <c r="K80" s="343">
        <f t="shared" si="2"/>
        <v>0</v>
      </c>
      <c r="L80" s="343">
        <f t="shared" si="2"/>
        <v>0</v>
      </c>
      <c r="M80" s="340">
        <f t="shared" si="2"/>
        <v>0</v>
      </c>
      <c r="N80" s="337">
        <f t="shared" si="2"/>
        <v>0</v>
      </c>
      <c r="O80" s="343">
        <f t="shared" si="2"/>
        <v>0</v>
      </c>
      <c r="P80" s="343">
        <f t="shared" si="2"/>
        <v>0</v>
      </c>
      <c r="Q80" s="340">
        <f t="shared" si="2"/>
        <v>0</v>
      </c>
      <c r="R80" s="337">
        <f t="shared" si="2"/>
        <v>0</v>
      </c>
      <c r="S80" s="343">
        <f t="shared" si="2"/>
        <v>0</v>
      </c>
      <c r="T80" s="343">
        <f t="shared" si="2"/>
        <v>0</v>
      </c>
      <c r="U80" s="340">
        <f t="shared" si="2"/>
        <v>0</v>
      </c>
      <c r="V80" s="337">
        <f t="shared" si="2"/>
        <v>0</v>
      </c>
      <c r="W80" s="343">
        <f t="shared" si="2"/>
        <v>0</v>
      </c>
      <c r="X80" s="343">
        <f t="shared" si="2"/>
        <v>0</v>
      </c>
      <c r="Y80" s="340">
        <f t="shared" si="2"/>
        <v>0</v>
      </c>
      <c r="Z80" s="337">
        <f t="shared" si="2"/>
        <v>0</v>
      </c>
      <c r="AA80" s="343">
        <f t="shared" si="2"/>
        <v>0</v>
      </c>
      <c r="AB80" s="343">
        <f t="shared" si="2"/>
        <v>0</v>
      </c>
      <c r="AC80" s="340">
        <f t="shared" si="2"/>
        <v>0</v>
      </c>
      <c r="AD80" s="346">
        <f t="shared" si="2"/>
        <v>0</v>
      </c>
      <c r="AE80" s="352">
        <f t="shared" si="2"/>
        <v>0</v>
      </c>
      <c r="AF80" s="352">
        <f t="shared" si="2"/>
        <v>0</v>
      </c>
      <c r="AG80" s="349">
        <f t="shared" si="2"/>
        <v>0</v>
      </c>
    </row>
    <row r="81" spans="1:37" ht="15.75" customHeight="1" x14ac:dyDescent="0.25">
      <c r="A81" s="46" t="s">
        <v>72</v>
      </c>
      <c r="B81" s="337">
        <f t="shared" ref="B81:AG81" si="3">B52*B67/12000</f>
        <v>0</v>
      </c>
      <c r="C81" s="343">
        <f t="shared" si="3"/>
        <v>0</v>
      </c>
      <c r="D81" s="343">
        <f t="shared" si="3"/>
        <v>0</v>
      </c>
      <c r="E81" s="340">
        <f t="shared" si="3"/>
        <v>0</v>
      </c>
      <c r="F81" s="337">
        <f t="shared" si="3"/>
        <v>0</v>
      </c>
      <c r="G81" s="343">
        <f t="shared" si="3"/>
        <v>0</v>
      </c>
      <c r="H81" s="343">
        <f t="shared" si="3"/>
        <v>0</v>
      </c>
      <c r="I81" s="340">
        <f t="shared" si="3"/>
        <v>0</v>
      </c>
      <c r="J81" s="337">
        <f t="shared" si="3"/>
        <v>0</v>
      </c>
      <c r="K81" s="343">
        <f t="shared" si="3"/>
        <v>0</v>
      </c>
      <c r="L81" s="343">
        <f t="shared" si="3"/>
        <v>0</v>
      </c>
      <c r="M81" s="340">
        <f t="shared" si="3"/>
        <v>0</v>
      </c>
      <c r="N81" s="337">
        <f t="shared" si="3"/>
        <v>0</v>
      </c>
      <c r="O81" s="343">
        <f t="shared" si="3"/>
        <v>0</v>
      </c>
      <c r="P81" s="343">
        <f t="shared" si="3"/>
        <v>0</v>
      </c>
      <c r="Q81" s="340">
        <f t="shared" si="3"/>
        <v>0</v>
      </c>
      <c r="R81" s="337">
        <f t="shared" si="3"/>
        <v>0</v>
      </c>
      <c r="S81" s="343">
        <f t="shared" si="3"/>
        <v>0</v>
      </c>
      <c r="T81" s="343">
        <f t="shared" si="3"/>
        <v>0</v>
      </c>
      <c r="U81" s="340">
        <f t="shared" si="3"/>
        <v>0</v>
      </c>
      <c r="V81" s="337">
        <f t="shared" si="3"/>
        <v>0</v>
      </c>
      <c r="W81" s="343">
        <f t="shared" si="3"/>
        <v>0</v>
      </c>
      <c r="X81" s="343">
        <f t="shared" si="3"/>
        <v>0</v>
      </c>
      <c r="Y81" s="340">
        <f t="shared" si="3"/>
        <v>0</v>
      </c>
      <c r="Z81" s="337">
        <f t="shared" si="3"/>
        <v>0</v>
      </c>
      <c r="AA81" s="343">
        <f t="shared" si="3"/>
        <v>0</v>
      </c>
      <c r="AB81" s="343">
        <f t="shared" si="3"/>
        <v>0</v>
      </c>
      <c r="AC81" s="340">
        <f t="shared" si="3"/>
        <v>0</v>
      </c>
      <c r="AD81" s="346">
        <f t="shared" si="3"/>
        <v>0</v>
      </c>
      <c r="AE81" s="352">
        <f t="shared" si="3"/>
        <v>0</v>
      </c>
      <c r="AF81" s="352">
        <f t="shared" si="3"/>
        <v>0</v>
      </c>
      <c r="AG81" s="349">
        <f t="shared" si="3"/>
        <v>0</v>
      </c>
    </row>
    <row r="82" spans="1:37" x14ac:dyDescent="0.25">
      <c r="A82" s="46" t="s">
        <v>42</v>
      </c>
      <c r="B82" s="337">
        <f t="shared" ref="B82:AG82" si="4">B53*B68/12000</f>
        <v>0</v>
      </c>
      <c r="C82" s="343">
        <f t="shared" si="4"/>
        <v>0</v>
      </c>
      <c r="D82" s="343">
        <f t="shared" si="4"/>
        <v>0</v>
      </c>
      <c r="E82" s="340">
        <f t="shared" si="4"/>
        <v>0</v>
      </c>
      <c r="F82" s="337">
        <f t="shared" si="4"/>
        <v>0</v>
      </c>
      <c r="G82" s="343">
        <f t="shared" si="4"/>
        <v>0</v>
      </c>
      <c r="H82" s="343">
        <f t="shared" si="4"/>
        <v>0</v>
      </c>
      <c r="I82" s="340">
        <f t="shared" si="4"/>
        <v>0</v>
      </c>
      <c r="J82" s="337">
        <f t="shared" si="4"/>
        <v>0</v>
      </c>
      <c r="K82" s="343">
        <f t="shared" si="4"/>
        <v>0</v>
      </c>
      <c r="L82" s="343">
        <f t="shared" si="4"/>
        <v>0</v>
      </c>
      <c r="M82" s="340">
        <f t="shared" si="4"/>
        <v>0</v>
      </c>
      <c r="N82" s="337">
        <f t="shared" si="4"/>
        <v>0</v>
      </c>
      <c r="O82" s="343">
        <f t="shared" si="4"/>
        <v>0</v>
      </c>
      <c r="P82" s="343">
        <f t="shared" si="4"/>
        <v>0</v>
      </c>
      <c r="Q82" s="340">
        <f t="shared" si="4"/>
        <v>0</v>
      </c>
      <c r="R82" s="337">
        <f t="shared" si="4"/>
        <v>0</v>
      </c>
      <c r="S82" s="343">
        <f t="shared" si="4"/>
        <v>0</v>
      </c>
      <c r="T82" s="343">
        <f t="shared" si="4"/>
        <v>0</v>
      </c>
      <c r="U82" s="340">
        <f t="shared" si="4"/>
        <v>0</v>
      </c>
      <c r="V82" s="337">
        <f t="shared" si="4"/>
        <v>0</v>
      </c>
      <c r="W82" s="343">
        <f t="shared" si="4"/>
        <v>0</v>
      </c>
      <c r="X82" s="343">
        <f t="shared" si="4"/>
        <v>0</v>
      </c>
      <c r="Y82" s="340">
        <f t="shared" si="4"/>
        <v>0</v>
      </c>
      <c r="Z82" s="337">
        <f t="shared" si="4"/>
        <v>0</v>
      </c>
      <c r="AA82" s="343">
        <f t="shared" si="4"/>
        <v>0</v>
      </c>
      <c r="AB82" s="343">
        <f t="shared" si="4"/>
        <v>0</v>
      </c>
      <c r="AC82" s="340">
        <f t="shared" si="4"/>
        <v>0</v>
      </c>
      <c r="AD82" s="346">
        <f t="shared" si="4"/>
        <v>0</v>
      </c>
      <c r="AE82" s="352">
        <f t="shared" si="4"/>
        <v>0</v>
      </c>
      <c r="AF82" s="352">
        <f t="shared" si="4"/>
        <v>0</v>
      </c>
      <c r="AG82" s="349">
        <f t="shared" si="4"/>
        <v>0</v>
      </c>
    </row>
    <row r="83" spans="1:37" x14ac:dyDescent="0.25">
      <c r="A83" s="46" t="s">
        <v>43</v>
      </c>
      <c r="B83" s="337">
        <f t="shared" ref="B83:AG83" si="5">B54*B69/12000</f>
        <v>0</v>
      </c>
      <c r="C83" s="343">
        <f t="shared" si="5"/>
        <v>0</v>
      </c>
      <c r="D83" s="343">
        <f t="shared" si="5"/>
        <v>0</v>
      </c>
      <c r="E83" s="340">
        <f t="shared" si="5"/>
        <v>0</v>
      </c>
      <c r="F83" s="337">
        <f t="shared" si="5"/>
        <v>0</v>
      </c>
      <c r="G83" s="343">
        <f t="shared" si="5"/>
        <v>0</v>
      </c>
      <c r="H83" s="343">
        <f t="shared" si="5"/>
        <v>0</v>
      </c>
      <c r="I83" s="340">
        <f t="shared" si="5"/>
        <v>0</v>
      </c>
      <c r="J83" s="337">
        <f t="shared" si="5"/>
        <v>0</v>
      </c>
      <c r="K83" s="343">
        <f t="shared" si="5"/>
        <v>0</v>
      </c>
      <c r="L83" s="343">
        <f t="shared" si="5"/>
        <v>0</v>
      </c>
      <c r="M83" s="340">
        <f t="shared" si="5"/>
        <v>0</v>
      </c>
      <c r="N83" s="337">
        <f t="shared" si="5"/>
        <v>0</v>
      </c>
      <c r="O83" s="343">
        <f t="shared" si="5"/>
        <v>0</v>
      </c>
      <c r="P83" s="343">
        <f t="shared" si="5"/>
        <v>0</v>
      </c>
      <c r="Q83" s="340">
        <f t="shared" si="5"/>
        <v>0</v>
      </c>
      <c r="R83" s="337">
        <f t="shared" si="5"/>
        <v>0</v>
      </c>
      <c r="S83" s="343">
        <f t="shared" si="5"/>
        <v>0</v>
      </c>
      <c r="T83" s="343">
        <f t="shared" si="5"/>
        <v>0</v>
      </c>
      <c r="U83" s="340">
        <f t="shared" si="5"/>
        <v>0</v>
      </c>
      <c r="V83" s="337">
        <f t="shared" si="5"/>
        <v>0</v>
      </c>
      <c r="W83" s="343">
        <f t="shared" si="5"/>
        <v>0</v>
      </c>
      <c r="X83" s="343">
        <f t="shared" si="5"/>
        <v>0</v>
      </c>
      <c r="Y83" s="340">
        <f t="shared" si="5"/>
        <v>0</v>
      </c>
      <c r="Z83" s="337">
        <f t="shared" si="5"/>
        <v>0</v>
      </c>
      <c r="AA83" s="343">
        <f t="shared" si="5"/>
        <v>0</v>
      </c>
      <c r="AB83" s="343">
        <f t="shared" si="5"/>
        <v>0</v>
      </c>
      <c r="AC83" s="340">
        <f t="shared" si="5"/>
        <v>0</v>
      </c>
      <c r="AD83" s="346">
        <f t="shared" si="5"/>
        <v>0</v>
      </c>
      <c r="AE83" s="352">
        <f t="shared" si="5"/>
        <v>0</v>
      </c>
      <c r="AF83" s="352">
        <f t="shared" si="5"/>
        <v>0</v>
      </c>
      <c r="AG83" s="349">
        <f t="shared" si="5"/>
        <v>0</v>
      </c>
    </row>
    <row r="84" spans="1:37" x14ac:dyDescent="0.25">
      <c r="A84" s="151" t="s">
        <v>44</v>
      </c>
      <c r="B84" s="287"/>
      <c r="C84" s="297"/>
      <c r="D84" s="297"/>
      <c r="E84" s="292"/>
      <c r="F84" s="287"/>
      <c r="G84" s="297"/>
      <c r="H84" s="297"/>
      <c r="I84" s="292"/>
      <c r="J84" s="287"/>
      <c r="K84" s="297"/>
      <c r="L84" s="297"/>
      <c r="M84" s="292"/>
      <c r="N84" s="287"/>
      <c r="O84" s="297"/>
      <c r="P84" s="297"/>
      <c r="Q84" s="292"/>
      <c r="R84" s="287"/>
      <c r="S84" s="297"/>
      <c r="T84" s="297"/>
      <c r="U84" s="292"/>
      <c r="V84" s="287"/>
      <c r="W84" s="297"/>
      <c r="X84" s="297"/>
      <c r="Y84" s="292"/>
      <c r="Z84" s="287"/>
      <c r="AA84" s="297"/>
      <c r="AB84" s="297"/>
      <c r="AC84" s="292"/>
      <c r="AD84" s="301"/>
      <c r="AE84" s="309"/>
      <c r="AF84" s="309"/>
      <c r="AG84" s="305"/>
    </row>
    <row r="85" spans="1:37" x14ac:dyDescent="0.25">
      <c r="A85" s="151" t="s">
        <v>45</v>
      </c>
      <c r="B85" s="287"/>
      <c r="C85" s="297"/>
      <c r="D85" s="297"/>
      <c r="E85" s="292"/>
      <c r="F85" s="287"/>
      <c r="G85" s="297"/>
      <c r="H85" s="297"/>
      <c r="I85" s="292"/>
      <c r="J85" s="287"/>
      <c r="K85" s="297"/>
      <c r="L85" s="297"/>
      <c r="M85" s="292"/>
      <c r="N85" s="287"/>
      <c r="O85" s="297"/>
      <c r="P85" s="297"/>
      <c r="Q85" s="292"/>
      <c r="R85" s="287"/>
      <c r="S85" s="297"/>
      <c r="T85" s="297"/>
      <c r="U85" s="292"/>
      <c r="V85" s="287"/>
      <c r="W85" s="297"/>
      <c r="X85" s="297"/>
      <c r="Y85" s="292"/>
      <c r="Z85" s="287"/>
      <c r="AA85" s="297"/>
      <c r="AB85" s="297"/>
      <c r="AC85" s="292"/>
      <c r="AD85" s="301"/>
      <c r="AE85" s="309"/>
      <c r="AF85" s="309"/>
      <c r="AG85" s="305"/>
    </row>
    <row r="86" spans="1:37" x14ac:dyDescent="0.25">
      <c r="A86" s="151" t="s">
        <v>46</v>
      </c>
      <c r="B86" s="287"/>
      <c r="C86" s="297"/>
      <c r="D86" s="297"/>
      <c r="E86" s="292"/>
      <c r="F86" s="287"/>
      <c r="G86" s="297"/>
      <c r="H86" s="297"/>
      <c r="I86" s="292"/>
      <c r="J86" s="287"/>
      <c r="K86" s="297"/>
      <c r="L86" s="297"/>
      <c r="M86" s="292"/>
      <c r="N86" s="287"/>
      <c r="O86" s="297"/>
      <c r="P86" s="297"/>
      <c r="Q86" s="292"/>
      <c r="R86" s="287"/>
      <c r="S86" s="297"/>
      <c r="T86" s="297"/>
      <c r="U86" s="292"/>
      <c r="V86" s="287"/>
      <c r="W86" s="297"/>
      <c r="X86" s="297"/>
      <c r="Y86" s="292"/>
      <c r="Z86" s="287"/>
      <c r="AA86" s="297"/>
      <c r="AB86" s="297"/>
      <c r="AC86" s="292"/>
      <c r="AD86" s="301"/>
      <c r="AE86" s="309"/>
      <c r="AF86" s="309"/>
      <c r="AG86" s="305"/>
    </row>
    <row r="87" spans="1:37" x14ac:dyDescent="0.25">
      <c r="A87" s="151" t="s">
        <v>47</v>
      </c>
      <c r="B87" s="288"/>
      <c r="C87" s="298"/>
      <c r="D87" s="298"/>
      <c r="E87" s="293"/>
      <c r="F87" s="288"/>
      <c r="G87" s="298"/>
      <c r="H87" s="298"/>
      <c r="I87" s="293"/>
      <c r="J87" s="288"/>
      <c r="K87" s="298"/>
      <c r="L87" s="298"/>
      <c r="M87" s="293"/>
      <c r="N87" s="288"/>
      <c r="O87" s="298"/>
      <c r="P87" s="298"/>
      <c r="Q87" s="293"/>
      <c r="R87" s="288"/>
      <c r="S87" s="298"/>
      <c r="T87" s="298"/>
      <c r="U87" s="293"/>
      <c r="V87" s="288"/>
      <c r="W87" s="298"/>
      <c r="X87" s="298"/>
      <c r="Y87" s="293"/>
      <c r="Z87" s="288"/>
      <c r="AA87" s="298"/>
      <c r="AB87" s="298"/>
      <c r="AC87" s="293"/>
      <c r="AD87" s="302"/>
      <c r="AE87" s="310"/>
      <c r="AF87" s="310"/>
      <c r="AG87" s="306"/>
    </row>
    <row r="88" spans="1:37" ht="15.6" x14ac:dyDescent="0.3">
      <c r="A88" s="766" t="s">
        <v>494</v>
      </c>
      <c r="B88" s="437">
        <f>SUM(B79:B87)</f>
        <v>0</v>
      </c>
      <c r="C88" s="438">
        <f t="shared" ref="C88:AG88" si="6">SUM(C79:C87)</f>
        <v>0</v>
      </c>
      <c r="D88" s="438">
        <f t="shared" si="6"/>
        <v>0</v>
      </c>
      <c r="E88" s="439">
        <f t="shared" si="6"/>
        <v>0</v>
      </c>
      <c r="F88" s="437">
        <f t="shared" si="6"/>
        <v>0</v>
      </c>
      <c r="G88" s="438">
        <f t="shared" si="6"/>
        <v>0</v>
      </c>
      <c r="H88" s="438">
        <f t="shared" si="6"/>
        <v>0</v>
      </c>
      <c r="I88" s="439">
        <f t="shared" si="6"/>
        <v>0</v>
      </c>
      <c r="J88" s="437">
        <f t="shared" si="6"/>
        <v>0</v>
      </c>
      <c r="K88" s="438">
        <f t="shared" si="6"/>
        <v>0</v>
      </c>
      <c r="L88" s="438">
        <f t="shared" si="6"/>
        <v>0</v>
      </c>
      <c r="M88" s="439">
        <f t="shared" si="6"/>
        <v>0</v>
      </c>
      <c r="N88" s="437">
        <f t="shared" si="6"/>
        <v>0</v>
      </c>
      <c r="O88" s="438">
        <f t="shared" si="6"/>
        <v>0</v>
      </c>
      <c r="P88" s="438">
        <f t="shared" si="6"/>
        <v>0</v>
      </c>
      <c r="Q88" s="439">
        <f t="shared" si="6"/>
        <v>0</v>
      </c>
      <c r="R88" s="437">
        <f t="shared" si="6"/>
        <v>0</v>
      </c>
      <c r="S88" s="438">
        <f t="shared" si="6"/>
        <v>0</v>
      </c>
      <c r="T88" s="438">
        <f t="shared" si="6"/>
        <v>0</v>
      </c>
      <c r="U88" s="439">
        <f t="shared" si="6"/>
        <v>0</v>
      </c>
      <c r="V88" s="437">
        <f t="shared" si="6"/>
        <v>0</v>
      </c>
      <c r="W88" s="438">
        <f t="shared" si="6"/>
        <v>0</v>
      </c>
      <c r="X88" s="438">
        <f t="shared" si="6"/>
        <v>0</v>
      </c>
      <c r="Y88" s="439">
        <f t="shared" si="6"/>
        <v>0</v>
      </c>
      <c r="Z88" s="437">
        <f t="shared" si="6"/>
        <v>0</v>
      </c>
      <c r="AA88" s="438">
        <f t="shared" si="6"/>
        <v>0</v>
      </c>
      <c r="AB88" s="438">
        <f t="shared" si="6"/>
        <v>0</v>
      </c>
      <c r="AC88" s="439">
        <f t="shared" si="6"/>
        <v>0</v>
      </c>
      <c r="AD88" s="440">
        <f t="shared" si="6"/>
        <v>0</v>
      </c>
      <c r="AE88" s="441">
        <f t="shared" si="6"/>
        <v>0</v>
      </c>
      <c r="AF88" s="441">
        <f t="shared" si="6"/>
        <v>0</v>
      </c>
      <c r="AG88" s="442">
        <f t="shared" si="6"/>
        <v>0</v>
      </c>
    </row>
    <row r="89" spans="1:37" x14ac:dyDescent="0.25">
      <c r="A89" s="223" t="s">
        <v>477</v>
      </c>
      <c r="B89" s="338">
        <f t="shared" ref="B89:AG89" si="7">B59*B74/12000</f>
        <v>0</v>
      </c>
      <c r="C89" s="344">
        <f t="shared" si="7"/>
        <v>0</v>
      </c>
      <c r="D89" s="344">
        <f t="shared" si="7"/>
        <v>0</v>
      </c>
      <c r="E89" s="341">
        <f t="shared" si="7"/>
        <v>0</v>
      </c>
      <c r="F89" s="338">
        <f t="shared" si="7"/>
        <v>0</v>
      </c>
      <c r="G89" s="344">
        <f t="shared" si="7"/>
        <v>0</v>
      </c>
      <c r="H89" s="344">
        <f t="shared" si="7"/>
        <v>0</v>
      </c>
      <c r="I89" s="341">
        <f t="shared" si="7"/>
        <v>0</v>
      </c>
      <c r="J89" s="338">
        <f t="shared" si="7"/>
        <v>0</v>
      </c>
      <c r="K89" s="344">
        <f t="shared" si="7"/>
        <v>0</v>
      </c>
      <c r="L89" s="344">
        <f t="shared" si="7"/>
        <v>0</v>
      </c>
      <c r="M89" s="341">
        <f t="shared" si="7"/>
        <v>0</v>
      </c>
      <c r="N89" s="338">
        <f t="shared" si="7"/>
        <v>0</v>
      </c>
      <c r="O89" s="344">
        <f t="shared" si="7"/>
        <v>0</v>
      </c>
      <c r="P89" s="344">
        <f t="shared" si="7"/>
        <v>0</v>
      </c>
      <c r="Q89" s="341">
        <f t="shared" si="7"/>
        <v>0</v>
      </c>
      <c r="R89" s="338">
        <f t="shared" si="7"/>
        <v>0</v>
      </c>
      <c r="S89" s="344">
        <f t="shared" si="7"/>
        <v>0</v>
      </c>
      <c r="T89" s="344">
        <f t="shared" si="7"/>
        <v>0</v>
      </c>
      <c r="U89" s="341">
        <f t="shared" si="7"/>
        <v>0</v>
      </c>
      <c r="V89" s="338">
        <f t="shared" si="7"/>
        <v>0</v>
      </c>
      <c r="W89" s="344">
        <f t="shared" si="7"/>
        <v>0</v>
      </c>
      <c r="X89" s="344">
        <f t="shared" si="7"/>
        <v>0</v>
      </c>
      <c r="Y89" s="341">
        <f t="shared" si="7"/>
        <v>0</v>
      </c>
      <c r="Z89" s="338">
        <f t="shared" si="7"/>
        <v>0</v>
      </c>
      <c r="AA89" s="344">
        <f t="shared" si="7"/>
        <v>0</v>
      </c>
      <c r="AB89" s="344">
        <f t="shared" si="7"/>
        <v>0</v>
      </c>
      <c r="AC89" s="341">
        <f t="shared" si="7"/>
        <v>0</v>
      </c>
      <c r="AD89" s="347">
        <f t="shared" si="7"/>
        <v>0</v>
      </c>
      <c r="AE89" s="353">
        <f t="shared" si="7"/>
        <v>0</v>
      </c>
      <c r="AF89" s="353">
        <f t="shared" si="7"/>
        <v>0</v>
      </c>
      <c r="AG89" s="350">
        <f t="shared" si="7"/>
        <v>0</v>
      </c>
    </row>
    <row r="90" spans="1:37" ht="16.2" thickBot="1" x14ac:dyDescent="0.35">
      <c r="A90" s="768" t="s">
        <v>495</v>
      </c>
      <c r="B90" s="443">
        <f>B88+B89</f>
        <v>0</v>
      </c>
      <c r="C90" s="444">
        <f t="shared" ref="C90:AG90" si="8">C88+C89</f>
        <v>0</v>
      </c>
      <c r="D90" s="444">
        <f t="shared" si="8"/>
        <v>0</v>
      </c>
      <c r="E90" s="445">
        <f t="shared" si="8"/>
        <v>0</v>
      </c>
      <c r="F90" s="443">
        <f t="shared" si="8"/>
        <v>0</v>
      </c>
      <c r="G90" s="444">
        <f t="shared" si="8"/>
        <v>0</v>
      </c>
      <c r="H90" s="444">
        <f t="shared" si="8"/>
        <v>0</v>
      </c>
      <c r="I90" s="445">
        <f t="shared" si="8"/>
        <v>0</v>
      </c>
      <c r="J90" s="443">
        <f t="shared" si="8"/>
        <v>0</v>
      </c>
      <c r="K90" s="444">
        <f t="shared" si="8"/>
        <v>0</v>
      </c>
      <c r="L90" s="444">
        <f t="shared" si="8"/>
        <v>0</v>
      </c>
      <c r="M90" s="445">
        <f t="shared" si="8"/>
        <v>0</v>
      </c>
      <c r="N90" s="443">
        <f t="shared" si="8"/>
        <v>0</v>
      </c>
      <c r="O90" s="444">
        <f t="shared" si="8"/>
        <v>0</v>
      </c>
      <c r="P90" s="444">
        <f t="shared" si="8"/>
        <v>0</v>
      </c>
      <c r="Q90" s="445">
        <f t="shared" si="8"/>
        <v>0</v>
      </c>
      <c r="R90" s="443">
        <f t="shared" si="8"/>
        <v>0</v>
      </c>
      <c r="S90" s="444">
        <f t="shared" si="8"/>
        <v>0</v>
      </c>
      <c r="T90" s="444">
        <f t="shared" si="8"/>
        <v>0</v>
      </c>
      <c r="U90" s="445">
        <f t="shared" si="8"/>
        <v>0</v>
      </c>
      <c r="V90" s="443">
        <f t="shared" si="8"/>
        <v>0</v>
      </c>
      <c r="W90" s="444">
        <f t="shared" si="8"/>
        <v>0</v>
      </c>
      <c r="X90" s="444">
        <f t="shared" si="8"/>
        <v>0</v>
      </c>
      <c r="Y90" s="445">
        <f t="shared" si="8"/>
        <v>0</v>
      </c>
      <c r="Z90" s="443">
        <f t="shared" si="8"/>
        <v>0</v>
      </c>
      <c r="AA90" s="444">
        <f t="shared" si="8"/>
        <v>0</v>
      </c>
      <c r="AB90" s="444">
        <f t="shared" si="8"/>
        <v>0</v>
      </c>
      <c r="AC90" s="445">
        <f t="shared" si="8"/>
        <v>0</v>
      </c>
      <c r="AD90" s="446">
        <f t="shared" si="8"/>
        <v>0</v>
      </c>
      <c r="AE90" s="447">
        <f t="shared" si="8"/>
        <v>0</v>
      </c>
      <c r="AF90" s="447">
        <f t="shared" si="8"/>
        <v>0</v>
      </c>
      <c r="AG90" s="448">
        <f t="shared" si="8"/>
        <v>0</v>
      </c>
    </row>
    <row r="91" spans="1:37" x14ac:dyDescent="0.25">
      <c r="A91" s="42"/>
      <c r="B91" s="47"/>
      <c r="C91" s="47"/>
      <c r="D91" s="47"/>
      <c r="E91" s="47"/>
      <c r="F91" s="47"/>
      <c r="G91" s="47"/>
      <c r="H91" s="47"/>
      <c r="I91" s="47"/>
      <c r="J91" s="47"/>
      <c r="K91" s="47"/>
      <c r="L91" s="47"/>
      <c r="M91" s="47"/>
      <c r="N91" s="47"/>
      <c r="O91" s="47"/>
      <c r="P91" s="47"/>
      <c r="Q91" s="47"/>
      <c r="R91" s="47"/>
      <c r="S91" s="47"/>
      <c r="T91" s="47"/>
      <c r="U91" s="47"/>
      <c r="V91" s="47"/>
      <c r="W91" s="47"/>
      <c r="X91" s="47"/>
      <c r="Y91" s="47"/>
      <c r="Z91" s="47"/>
      <c r="AA91" s="47"/>
      <c r="AB91" s="47"/>
      <c r="AC91" s="47"/>
    </row>
    <row r="92" spans="1:37" ht="15.6" thickBot="1" x14ac:dyDescent="0.3">
      <c r="A92" s="42"/>
      <c r="B92" s="47"/>
      <c r="C92" s="47"/>
      <c r="D92" s="47"/>
      <c r="E92" s="47"/>
      <c r="F92" s="47"/>
      <c r="G92" s="47"/>
      <c r="H92" s="47"/>
      <c r="I92" s="47"/>
      <c r="J92" s="47"/>
      <c r="K92" s="47"/>
      <c r="L92" s="47"/>
      <c r="M92" s="47"/>
      <c r="N92" s="47"/>
      <c r="O92" s="47"/>
      <c r="P92" s="47"/>
      <c r="Q92" s="47"/>
      <c r="R92" s="47"/>
      <c r="S92" s="47"/>
      <c r="T92" s="47"/>
      <c r="U92" s="47"/>
      <c r="V92" s="47"/>
      <c r="W92" s="47"/>
      <c r="X92" s="47"/>
      <c r="Y92" s="47"/>
      <c r="Z92" s="47"/>
      <c r="AA92" s="47"/>
      <c r="AB92" s="47"/>
      <c r="AC92" s="47"/>
    </row>
    <row r="93" spans="1:37" ht="15.6" x14ac:dyDescent="0.3">
      <c r="A93" s="42"/>
      <c r="B93" s="110"/>
      <c r="C93" s="111"/>
      <c r="D93" s="112" t="s">
        <v>64</v>
      </c>
      <c r="E93" s="113"/>
      <c r="F93" s="110"/>
      <c r="G93" s="111"/>
      <c r="H93" s="112" t="s">
        <v>65</v>
      </c>
      <c r="I93" s="113"/>
      <c r="J93" s="110"/>
      <c r="K93" s="111"/>
      <c r="L93" s="112" t="s">
        <v>66</v>
      </c>
      <c r="M93" s="113"/>
      <c r="N93" s="110"/>
      <c r="O93" s="111"/>
      <c r="P93" s="112" t="s">
        <v>67</v>
      </c>
      <c r="Q93" s="113"/>
      <c r="R93" s="110"/>
      <c r="S93" s="111"/>
      <c r="T93" s="112" t="s">
        <v>68</v>
      </c>
      <c r="U93" s="113"/>
      <c r="V93" s="110"/>
      <c r="W93" s="111"/>
      <c r="X93" s="112" t="s">
        <v>69</v>
      </c>
      <c r="Y93" s="113"/>
      <c r="Z93" s="110"/>
      <c r="AA93" s="111"/>
      <c r="AB93" s="112" t="s">
        <v>70</v>
      </c>
      <c r="AC93" s="113"/>
      <c r="AD93" s="110"/>
      <c r="AE93" s="111" t="s">
        <v>327</v>
      </c>
      <c r="AF93" s="114"/>
      <c r="AG93" s="113"/>
      <c r="AI93" s="772" t="s">
        <v>497</v>
      </c>
      <c r="AJ93" s="624"/>
      <c r="AK93" s="625"/>
    </row>
    <row r="94" spans="1:37" ht="15.6" x14ac:dyDescent="0.25">
      <c r="A94" s="141" t="s">
        <v>159</v>
      </c>
      <c r="B94" s="224" t="str">
        <f>TEXT($C$42,"MM/YYY")&amp;" - "&amp;TEXT($D$42,"MM/YYYY")</f>
        <v>01/2020 - 12/2020</v>
      </c>
      <c r="C94" s="295" t="str">
        <f>TEXT($C$43,"MM/YYY")&amp;" - "&amp;TEXT($D$43,"MM/YYYY")</f>
        <v>01/2021 - 12/2021</v>
      </c>
      <c r="D94" s="295" t="str">
        <f>TEXT($C$44,"MM/YYY")&amp;" - "&amp;TEXT($D$44,"MM/YYYY")</f>
        <v>01/2022 - 12/2022</v>
      </c>
      <c r="E94" s="290" t="str">
        <f>TEXT($C$45,"MM/YYY")&amp;" - "&amp;TEXT($D$45,"MM/YYYY")</f>
        <v>01/2023 - 12/2023</v>
      </c>
      <c r="F94" s="224" t="str">
        <f>TEXT($C$42,"MM/YYY")&amp;" - "&amp;TEXT($D$42,"MM/YYYY")</f>
        <v>01/2020 - 12/2020</v>
      </c>
      <c r="G94" s="295" t="str">
        <f>TEXT($C$43,"MM/YYY")&amp;" - "&amp;TEXT($D$43,"MM/YYYY")</f>
        <v>01/2021 - 12/2021</v>
      </c>
      <c r="H94" s="295" t="str">
        <f>TEXT($C$44,"MM/YYY")&amp;" - "&amp;TEXT($D$44,"MM/YYYY")</f>
        <v>01/2022 - 12/2022</v>
      </c>
      <c r="I94" s="290" t="str">
        <f>TEXT($C$45,"MM/YYY")&amp;" - "&amp;TEXT($D$45,"MM/YYYY")</f>
        <v>01/2023 - 12/2023</v>
      </c>
      <c r="J94" s="224" t="str">
        <f>TEXT($C$42,"MM/YYY")&amp;" - "&amp;TEXT($D$42,"MM/YYYY")</f>
        <v>01/2020 - 12/2020</v>
      </c>
      <c r="K94" s="295" t="str">
        <f>TEXT($C$43,"MM/YYY")&amp;" - "&amp;TEXT($D$43,"MM/YYYY")</f>
        <v>01/2021 - 12/2021</v>
      </c>
      <c r="L94" s="295" t="str">
        <f>TEXT($C$44,"MM/YYY")&amp;" - "&amp;TEXT($D$44,"MM/YYYY")</f>
        <v>01/2022 - 12/2022</v>
      </c>
      <c r="M94" s="290" t="str">
        <f>TEXT($C$45,"MM/YYY")&amp;" - "&amp;TEXT($D$45,"MM/YYYY")</f>
        <v>01/2023 - 12/2023</v>
      </c>
      <c r="N94" s="224" t="str">
        <f>TEXT($C$42,"MM/YYY")&amp;" - "&amp;TEXT($D$42,"MM/YYYY")</f>
        <v>01/2020 - 12/2020</v>
      </c>
      <c r="O94" s="295" t="str">
        <f>TEXT($C$43,"MM/YYY")&amp;" - "&amp;TEXT($D$43,"MM/YYYY")</f>
        <v>01/2021 - 12/2021</v>
      </c>
      <c r="P94" s="295" t="str">
        <f>TEXT($C$44,"MM/YYY")&amp;" - "&amp;TEXT($D$44,"MM/YYYY")</f>
        <v>01/2022 - 12/2022</v>
      </c>
      <c r="Q94" s="290" t="str">
        <f>TEXT($C$45,"MM/YYY")&amp;" - "&amp;TEXT($D$45,"MM/YYYY")</f>
        <v>01/2023 - 12/2023</v>
      </c>
      <c r="R94" s="224" t="str">
        <f>TEXT($C$42,"MM/YYY")&amp;" - "&amp;TEXT($D$42,"MM/YYYY")</f>
        <v>01/2020 - 12/2020</v>
      </c>
      <c r="S94" s="295" t="str">
        <f>TEXT($C$43,"MM/YYY")&amp;" - "&amp;TEXT($D$43,"MM/YYYY")</f>
        <v>01/2021 - 12/2021</v>
      </c>
      <c r="T94" s="295" t="str">
        <f>TEXT($C$44,"MM/YYY")&amp;" - "&amp;TEXT($D$44,"MM/YYYY")</f>
        <v>01/2022 - 12/2022</v>
      </c>
      <c r="U94" s="290" t="str">
        <f>TEXT($C$45,"MM/YYY")&amp;" - "&amp;TEXT($D$45,"MM/YYYY")</f>
        <v>01/2023 - 12/2023</v>
      </c>
      <c r="V94" s="224" t="str">
        <f>TEXT($C$42,"MM/YYY")&amp;" - "&amp;TEXT($D$42,"MM/YYYY")</f>
        <v>01/2020 - 12/2020</v>
      </c>
      <c r="W94" s="295" t="str">
        <f>TEXT($C$43,"MM/YYY")&amp;" - "&amp;TEXT($D$43,"MM/YYYY")</f>
        <v>01/2021 - 12/2021</v>
      </c>
      <c r="X94" s="295" t="str">
        <f>TEXT($C$44,"MM/YYY")&amp;" - "&amp;TEXT($D$44,"MM/YYYY")</f>
        <v>01/2022 - 12/2022</v>
      </c>
      <c r="Y94" s="290" t="str">
        <f>TEXT($C$45,"MM/YYY")&amp;" - "&amp;TEXT($D$45,"MM/YYYY")</f>
        <v>01/2023 - 12/2023</v>
      </c>
      <c r="Z94" s="224" t="str">
        <f>TEXT($C$42,"MM/YYY")&amp;" - "&amp;TEXT($D$42,"MM/YYYY")</f>
        <v>01/2020 - 12/2020</v>
      </c>
      <c r="AA94" s="295" t="str">
        <f>TEXT($C$43,"MM/YYY")&amp;" - "&amp;TEXT($D$43,"MM/YYYY")</f>
        <v>01/2021 - 12/2021</v>
      </c>
      <c r="AB94" s="295" t="str">
        <f>TEXT($C$44,"MM/YYY")&amp;" - "&amp;TEXT($D$44,"MM/YYYY")</f>
        <v>01/2022 - 12/2022</v>
      </c>
      <c r="AC94" s="290" t="str">
        <f>TEXT($C$45,"MM/YYY")&amp;" - "&amp;TEXT($D$45,"MM/YYYY")</f>
        <v>01/2023 - 12/2023</v>
      </c>
      <c r="AD94" s="224" t="str">
        <f>TEXT($C$42,"MM/YYY")&amp;" - "&amp;TEXT($D$42,"MM/YYYY")</f>
        <v>01/2020 - 12/2020</v>
      </c>
      <c r="AE94" s="295" t="str">
        <f>TEXT($C$43,"MM/YYY")&amp;" - "&amp;TEXT($D$43,"MM/YYYY")</f>
        <v>01/2021 - 12/2021</v>
      </c>
      <c r="AF94" s="295" t="str">
        <f>TEXT($C$44,"MM/YYY")&amp;" - "&amp;TEXT($D$44,"MM/YYYY")</f>
        <v>01/2022 - 12/2022</v>
      </c>
      <c r="AG94" s="290" t="str">
        <f>TEXT($C$45,"MM/YYY")&amp;" - "&amp;TEXT($D$45,"MM/YYYY")</f>
        <v>01/2023 - 12/2023</v>
      </c>
      <c r="AI94" s="626" t="str">
        <f>TEXT($C$43,"MM/YYY")&amp;" - "&amp;TEXT($D$43,"MM/YYYY")</f>
        <v>01/2021 - 12/2021</v>
      </c>
      <c r="AJ94" s="295" t="str">
        <f>TEXT($C$44,"MM/YYY")&amp;" - "&amp;TEXT($D$44,"MM/YYYY")</f>
        <v>01/2022 - 12/2022</v>
      </c>
      <c r="AK94" s="290" t="str">
        <f>TEXT($C$45,"MM/YYY")&amp;" - "&amp;TEXT($D$45,"MM/YYYY")</f>
        <v>01/2023 - 12/2023</v>
      </c>
    </row>
    <row r="95" spans="1:37" x14ac:dyDescent="0.25">
      <c r="A95" s="45" t="s">
        <v>40</v>
      </c>
      <c r="B95" s="286"/>
      <c r="C95" s="296"/>
      <c r="D95" s="296"/>
      <c r="E95" s="291"/>
      <c r="F95" s="286"/>
      <c r="G95" s="296"/>
      <c r="H95" s="296"/>
      <c r="I95" s="291"/>
      <c r="J95" s="286"/>
      <c r="K95" s="296"/>
      <c r="L95" s="296"/>
      <c r="M95" s="291"/>
      <c r="N95" s="286"/>
      <c r="O95" s="296"/>
      <c r="P95" s="296"/>
      <c r="Q95" s="291"/>
      <c r="R95" s="286"/>
      <c r="S95" s="296"/>
      <c r="T95" s="296"/>
      <c r="U95" s="291"/>
      <c r="V95" s="286"/>
      <c r="W95" s="296"/>
      <c r="X95" s="296"/>
      <c r="Y95" s="291"/>
      <c r="Z95" s="286"/>
      <c r="AA95" s="296"/>
      <c r="AB95" s="296"/>
      <c r="AC95" s="291"/>
      <c r="AD95" s="300"/>
      <c r="AE95" s="308"/>
      <c r="AF95" s="308"/>
      <c r="AG95" s="304"/>
      <c r="AI95" s="627">
        <f>IF(AD95&lt;&gt;0, AE95/AD95-1, 0)</f>
        <v>0</v>
      </c>
      <c r="AJ95" s="610">
        <f t="shared" ref="AJ95:AJ106" si="9">IF(AE95&lt;&gt;0, AF95/AE95-1, 0)</f>
        <v>0</v>
      </c>
      <c r="AK95" s="611">
        <f t="shared" ref="AK95:AK106" si="10">IF(AF95&lt;&gt;0, AG95/AF95-1, 0)</f>
        <v>0</v>
      </c>
    </row>
    <row r="96" spans="1:37" x14ac:dyDescent="0.25">
      <c r="A96" s="46" t="s">
        <v>41</v>
      </c>
      <c r="B96" s="287"/>
      <c r="C96" s="297"/>
      <c r="D96" s="297"/>
      <c r="E96" s="292"/>
      <c r="F96" s="287"/>
      <c r="G96" s="297"/>
      <c r="H96" s="297"/>
      <c r="I96" s="292"/>
      <c r="J96" s="287"/>
      <c r="K96" s="297"/>
      <c r="L96" s="297"/>
      <c r="M96" s="292"/>
      <c r="N96" s="287"/>
      <c r="O96" s="297"/>
      <c r="P96" s="297"/>
      <c r="Q96" s="292"/>
      <c r="R96" s="287"/>
      <c r="S96" s="297"/>
      <c r="T96" s="297"/>
      <c r="U96" s="292"/>
      <c r="V96" s="287"/>
      <c r="W96" s="297"/>
      <c r="X96" s="297"/>
      <c r="Y96" s="292"/>
      <c r="Z96" s="287"/>
      <c r="AA96" s="297"/>
      <c r="AB96" s="297"/>
      <c r="AC96" s="292"/>
      <c r="AD96" s="301"/>
      <c r="AE96" s="309"/>
      <c r="AF96" s="309"/>
      <c r="AG96" s="305"/>
      <c r="AI96" s="628">
        <f t="shared" ref="AI96:AI106" si="11">IF(AD96&lt;&gt;0, AE96/AD96-1, 0)</f>
        <v>0</v>
      </c>
      <c r="AJ96" s="612">
        <f t="shared" si="9"/>
        <v>0</v>
      </c>
      <c r="AK96" s="613">
        <f t="shared" si="10"/>
        <v>0</v>
      </c>
    </row>
    <row r="97" spans="1:37" ht="15" customHeight="1" x14ac:dyDescent="0.25">
      <c r="A97" s="46" t="s">
        <v>72</v>
      </c>
      <c r="B97" s="287"/>
      <c r="C97" s="297"/>
      <c r="D97" s="297"/>
      <c r="E97" s="292"/>
      <c r="F97" s="287"/>
      <c r="G97" s="297"/>
      <c r="H97" s="297"/>
      <c r="I97" s="292"/>
      <c r="J97" s="287"/>
      <c r="K97" s="297"/>
      <c r="L97" s="297"/>
      <c r="M97" s="292"/>
      <c r="N97" s="287"/>
      <c r="O97" s="297"/>
      <c r="P97" s="297"/>
      <c r="Q97" s="292"/>
      <c r="R97" s="287"/>
      <c r="S97" s="297"/>
      <c r="T97" s="297"/>
      <c r="U97" s="292"/>
      <c r="V97" s="287"/>
      <c r="W97" s="297"/>
      <c r="X97" s="297"/>
      <c r="Y97" s="292"/>
      <c r="Z97" s="287"/>
      <c r="AA97" s="297"/>
      <c r="AB97" s="297"/>
      <c r="AC97" s="292"/>
      <c r="AD97" s="301"/>
      <c r="AE97" s="309"/>
      <c r="AF97" s="309"/>
      <c r="AG97" s="305"/>
      <c r="AI97" s="628">
        <f t="shared" si="11"/>
        <v>0</v>
      </c>
      <c r="AJ97" s="612">
        <f t="shared" si="9"/>
        <v>0</v>
      </c>
      <c r="AK97" s="613">
        <f t="shared" si="10"/>
        <v>0</v>
      </c>
    </row>
    <row r="98" spans="1:37" x14ac:dyDescent="0.25">
      <c r="A98" s="46" t="s">
        <v>42</v>
      </c>
      <c r="B98" s="287"/>
      <c r="C98" s="297"/>
      <c r="D98" s="297"/>
      <c r="E98" s="292"/>
      <c r="F98" s="287"/>
      <c r="G98" s="297"/>
      <c r="H98" s="297"/>
      <c r="I98" s="292"/>
      <c r="J98" s="287"/>
      <c r="K98" s="297"/>
      <c r="L98" s="297"/>
      <c r="M98" s="292"/>
      <c r="N98" s="287"/>
      <c r="O98" s="297"/>
      <c r="P98" s="297"/>
      <c r="Q98" s="292"/>
      <c r="R98" s="287"/>
      <c r="S98" s="297"/>
      <c r="T98" s="297"/>
      <c r="U98" s="292"/>
      <c r="V98" s="287"/>
      <c r="W98" s="297"/>
      <c r="X98" s="297"/>
      <c r="Y98" s="292"/>
      <c r="Z98" s="287"/>
      <c r="AA98" s="297"/>
      <c r="AB98" s="297"/>
      <c r="AC98" s="292"/>
      <c r="AD98" s="301"/>
      <c r="AE98" s="309"/>
      <c r="AF98" s="309"/>
      <c r="AG98" s="305"/>
      <c r="AI98" s="628">
        <f t="shared" si="11"/>
        <v>0</v>
      </c>
      <c r="AJ98" s="612">
        <f t="shared" si="9"/>
        <v>0</v>
      </c>
      <c r="AK98" s="613">
        <f t="shared" si="10"/>
        <v>0</v>
      </c>
    </row>
    <row r="99" spans="1:37" x14ac:dyDescent="0.25">
      <c r="A99" s="46" t="s">
        <v>43</v>
      </c>
      <c r="B99" s="287"/>
      <c r="C99" s="297"/>
      <c r="D99" s="297"/>
      <c r="E99" s="292"/>
      <c r="F99" s="287"/>
      <c r="G99" s="297"/>
      <c r="H99" s="297"/>
      <c r="I99" s="292"/>
      <c r="J99" s="287"/>
      <c r="K99" s="297"/>
      <c r="L99" s="297"/>
      <c r="M99" s="292"/>
      <c r="N99" s="287"/>
      <c r="O99" s="297"/>
      <c r="P99" s="297"/>
      <c r="Q99" s="292"/>
      <c r="R99" s="287"/>
      <c r="S99" s="297"/>
      <c r="T99" s="297"/>
      <c r="U99" s="292"/>
      <c r="V99" s="287"/>
      <c r="W99" s="297"/>
      <c r="X99" s="297"/>
      <c r="Y99" s="292"/>
      <c r="Z99" s="287"/>
      <c r="AA99" s="297"/>
      <c r="AB99" s="297"/>
      <c r="AC99" s="292"/>
      <c r="AD99" s="301"/>
      <c r="AE99" s="309"/>
      <c r="AF99" s="309"/>
      <c r="AG99" s="305"/>
      <c r="AI99" s="628">
        <f t="shared" si="11"/>
        <v>0</v>
      </c>
      <c r="AJ99" s="612">
        <f t="shared" si="9"/>
        <v>0</v>
      </c>
      <c r="AK99" s="613">
        <f t="shared" si="10"/>
        <v>0</v>
      </c>
    </row>
    <row r="100" spans="1:37" x14ac:dyDescent="0.25">
      <c r="A100" s="46" t="s">
        <v>44</v>
      </c>
      <c r="B100" s="287"/>
      <c r="C100" s="297"/>
      <c r="D100" s="297"/>
      <c r="E100" s="292"/>
      <c r="F100" s="287"/>
      <c r="G100" s="297"/>
      <c r="H100" s="297"/>
      <c r="I100" s="292"/>
      <c r="J100" s="287"/>
      <c r="K100" s="297"/>
      <c r="L100" s="297"/>
      <c r="M100" s="292"/>
      <c r="N100" s="287"/>
      <c r="O100" s="297"/>
      <c r="P100" s="297"/>
      <c r="Q100" s="292"/>
      <c r="R100" s="287"/>
      <c r="S100" s="297"/>
      <c r="T100" s="297"/>
      <c r="U100" s="292"/>
      <c r="V100" s="287"/>
      <c r="W100" s="297"/>
      <c r="X100" s="297"/>
      <c r="Y100" s="292"/>
      <c r="Z100" s="287"/>
      <c r="AA100" s="297"/>
      <c r="AB100" s="297"/>
      <c r="AC100" s="292"/>
      <c r="AD100" s="301"/>
      <c r="AE100" s="309"/>
      <c r="AF100" s="309"/>
      <c r="AG100" s="305"/>
      <c r="AI100" s="629">
        <f t="shared" si="11"/>
        <v>0</v>
      </c>
      <c r="AJ100" s="614">
        <f t="shared" si="9"/>
        <v>0</v>
      </c>
      <c r="AK100" s="615">
        <f t="shared" si="10"/>
        <v>0</v>
      </c>
    </row>
    <row r="101" spans="1:37" x14ac:dyDescent="0.25">
      <c r="A101" s="46" t="s">
        <v>45</v>
      </c>
      <c r="B101" s="287"/>
      <c r="C101" s="297"/>
      <c r="D101" s="297"/>
      <c r="E101" s="292"/>
      <c r="F101" s="287"/>
      <c r="G101" s="297"/>
      <c r="H101" s="297"/>
      <c r="I101" s="292"/>
      <c r="J101" s="287"/>
      <c r="K101" s="297"/>
      <c r="L101" s="297"/>
      <c r="M101" s="292"/>
      <c r="N101" s="287"/>
      <c r="O101" s="297"/>
      <c r="P101" s="297"/>
      <c r="Q101" s="292"/>
      <c r="R101" s="287"/>
      <c r="S101" s="297"/>
      <c r="T101" s="297"/>
      <c r="U101" s="292"/>
      <c r="V101" s="287"/>
      <c r="W101" s="297"/>
      <c r="X101" s="297"/>
      <c r="Y101" s="292"/>
      <c r="Z101" s="287"/>
      <c r="AA101" s="297"/>
      <c r="AB101" s="297"/>
      <c r="AC101" s="292"/>
      <c r="AD101" s="301"/>
      <c r="AE101" s="309"/>
      <c r="AF101" s="309"/>
      <c r="AG101" s="305"/>
      <c r="AI101" s="629">
        <f t="shared" si="11"/>
        <v>0</v>
      </c>
      <c r="AJ101" s="614">
        <f t="shared" si="9"/>
        <v>0</v>
      </c>
      <c r="AK101" s="615">
        <f t="shared" si="10"/>
        <v>0</v>
      </c>
    </row>
    <row r="102" spans="1:37" x14ac:dyDescent="0.25">
      <c r="A102" s="46" t="s">
        <v>46</v>
      </c>
      <c r="B102" s="287"/>
      <c r="C102" s="297"/>
      <c r="D102" s="297"/>
      <c r="E102" s="292"/>
      <c r="F102" s="287"/>
      <c r="G102" s="297"/>
      <c r="H102" s="297"/>
      <c r="I102" s="292"/>
      <c r="J102" s="287"/>
      <c r="K102" s="297"/>
      <c r="L102" s="297"/>
      <c r="M102" s="292"/>
      <c r="N102" s="287"/>
      <c r="O102" s="297"/>
      <c r="P102" s="297"/>
      <c r="Q102" s="292"/>
      <c r="R102" s="287"/>
      <c r="S102" s="297"/>
      <c r="T102" s="297"/>
      <c r="U102" s="292"/>
      <c r="V102" s="287"/>
      <c r="W102" s="297"/>
      <c r="X102" s="297"/>
      <c r="Y102" s="292"/>
      <c r="Z102" s="287"/>
      <c r="AA102" s="297"/>
      <c r="AB102" s="297"/>
      <c r="AC102" s="292"/>
      <c r="AD102" s="301"/>
      <c r="AE102" s="309"/>
      <c r="AF102" s="309"/>
      <c r="AG102" s="305"/>
      <c r="AI102" s="629">
        <f t="shared" si="11"/>
        <v>0</v>
      </c>
      <c r="AJ102" s="614">
        <f t="shared" si="9"/>
        <v>0</v>
      </c>
      <c r="AK102" s="615">
        <f t="shared" si="10"/>
        <v>0</v>
      </c>
    </row>
    <row r="103" spans="1:37" x14ac:dyDescent="0.25">
      <c r="A103" s="46" t="s">
        <v>47</v>
      </c>
      <c r="B103" s="288"/>
      <c r="C103" s="298"/>
      <c r="D103" s="298"/>
      <c r="E103" s="293"/>
      <c r="F103" s="288"/>
      <c r="G103" s="298"/>
      <c r="H103" s="298"/>
      <c r="I103" s="293"/>
      <c r="J103" s="288"/>
      <c r="K103" s="298"/>
      <c r="L103" s="298"/>
      <c r="M103" s="293"/>
      <c r="N103" s="288"/>
      <c r="O103" s="298"/>
      <c r="P103" s="298"/>
      <c r="Q103" s="293"/>
      <c r="R103" s="288"/>
      <c r="S103" s="298"/>
      <c r="T103" s="298"/>
      <c r="U103" s="293"/>
      <c r="V103" s="288"/>
      <c r="W103" s="298"/>
      <c r="X103" s="298"/>
      <c r="Y103" s="293"/>
      <c r="Z103" s="288"/>
      <c r="AA103" s="298"/>
      <c r="AB103" s="298"/>
      <c r="AC103" s="293"/>
      <c r="AD103" s="302"/>
      <c r="AE103" s="310"/>
      <c r="AF103" s="310"/>
      <c r="AG103" s="306"/>
      <c r="AI103" s="630">
        <f t="shared" si="11"/>
        <v>0</v>
      </c>
      <c r="AJ103" s="616">
        <f t="shared" si="9"/>
        <v>0</v>
      </c>
      <c r="AK103" s="617">
        <f t="shared" si="10"/>
        <v>0</v>
      </c>
    </row>
    <row r="104" spans="1:37" ht="15.6" x14ac:dyDescent="0.3">
      <c r="A104" s="766" t="s">
        <v>494</v>
      </c>
      <c r="B104" s="449">
        <f>SUM(B95:B103)</f>
        <v>0</v>
      </c>
      <c r="C104" s="450">
        <f t="shared" ref="C104:AG104" si="12">SUM(C95:C103)</f>
        <v>0</v>
      </c>
      <c r="D104" s="450">
        <f t="shared" si="12"/>
        <v>0</v>
      </c>
      <c r="E104" s="451">
        <f t="shared" si="12"/>
        <v>0</v>
      </c>
      <c r="F104" s="449">
        <f t="shared" si="12"/>
        <v>0</v>
      </c>
      <c r="G104" s="450">
        <f t="shared" si="12"/>
        <v>0</v>
      </c>
      <c r="H104" s="450">
        <f t="shared" si="12"/>
        <v>0</v>
      </c>
      <c r="I104" s="451">
        <f t="shared" si="12"/>
        <v>0</v>
      </c>
      <c r="J104" s="449">
        <f t="shared" si="12"/>
        <v>0</v>
      </c>
      <c r="K104" s="450">
        <f t="shared" si="12"/>
        <v>0</v>
      </c>
      <c r="L104" s="450">
        <f t="shared" si="12"/>
        <v>0</v>
      </c>
      <c r="M104" s="451">
        <f t="shared" si="12"/>
        <v>0</v>
      </c>
      <c r="N104" s="449">
        <f t="shared" si="12"/>
        <v>0</v>
      </c>
      <c r="O104" s="450">
        <f t="shared" si="12"/>
        <v>0</v>
      </c>
      <c r="P104" s="450">
        <f t="shared" si="12"/>
        <v>0</v>
      </c>
      <c r="Q104" s="451">
        <f t="shared" si="12"/>
        <v>0</v>
      </c>
      <c r="R104" s="449">
        <f t="shared" si="12"/>
        <v>0</v>
      </c>
      <c r="S104" s="450">
        <f t="shared" si="12"/>
        <v>0</v>
      </c>
      <c r="T104" s="450">
        <f t="shared" si="12"/>
        <v>0</v>
      </c>
      <c r="U104" s="451">
        <f t="shared" si="12"/>
        <v>0</v>
      </c>
      <c r="V104" s="449">
        <f t="shared" si="12"/>
        <v>0</v>
      </c>
      <c r="W104" s="450">
        <f t="shared" si="12"/>
        <v>0</v>
      </c>
      <c r="X104" s="450">
        <f t="shared" si="12"/>
        <v>0</v>
      </c>
      <c r="Y104" s="451">
        <f t="shared" si="12"/>
        <v>0</v>
      </c>
      <c r="Z104" s="449">
        <f t="shared" si="12"/>
        <v>0</v>
      </c>
      <c r="AA104" s="450">
        <f t="shared" si="12"/>
        <v>0</v>
      </c>
      <c r="AB104" s="450">
        <f t="shared" si="12"/>
        <v>0</v>
      </c>
      <c r="AC104" s="451">
        <f t="shared" si="12"/>
        <v>0</v>
      </c>
      <c r="AD104" s="452">
        <f t="shared" si="12"/>
        <v>0</v>
      </c>
      <c r="AE104" s="453">
        <f t="shared" si="12"/>
        <v>0</v>
      </c>
      <c r="AF104" s="453">
        <f t="shared" si="12"/>
        <v>0</v>
      </c>
      <c r="AG104" s="454">
        <f t="shared" si="12"/>
        <v>0</v>
      </c>
      <c r="AI104" s="631">
        <f t="shared" si="11"/>
        <v>0</v>
      </c>
      <c r="AJ104" s="618">
        <f t="shared" si="9"/>
        <v>0</v>
      </c>
      <c r="AK104" s="619">
        <f t="shared" si="10"/>
        <v>0</v>
      </c>
    </row>
    <row r="105" spans="1:37" x14ac:dyDescent="0.25">
      <c r="A105" s="223" t="s">
        <v>477</v>
      </c>
      <c r="B105" s="288"/>
      <c r="C105" s="298"/>
      <c r="D105" s="298"/>
      <c r="E105" s="293"/>
      <c r="F105" s="288"/>
      <c r="G105" s="298"/>
      <c r="H105" s="298"/>
      <c r="I105" s="293"/>
      <c r="J105" s="288"/>
      <c r="K105" s="298"/>
      <c r="L105" s="298"/>
      <c r="M105" s="293"/>
      <c r="N105" s="288"/>
      <c r="O105" s="298"/>
      <c r="P105" s="298"/>
      <c r="Q105" s="293"/>
      <c r="R105" s="288"/>
      <c r="S105" s="298"/>
      <c r="T105" s="298"/>
      <c r="U105" s="293"/>
      <c r="V105" s="288"/>
      <c r="W105" s="298"/>
      <c r="X105" s="298"/>
      <c r="Y105" s="293"/>
      <c r="Z105" s="288"/>
      <c r="AA105" s="298"/>
      <c r="AB105" s="298"/>
      <c r="AC105" s="293"/>
      <c r="AD105" s="302"/>
      <c r="AE105" s="310"/>
      <c r="AF105" s="310"/>
      <c r="AG105" s="306"/>
      <c r="AI105" s="632">
        <f t="shared" si="11"/>
        <v>0</v>
      </c>
      <c r="AJ105" s="620">
        <f t="shared" si="9"/>
        <v>0</v>
      </c>
      <c r="AK105" s="621">
        <f t="shared" si="10"/>
        <v>0</v>
      </c>
    </row>
    <row r="106" spans="1:37" ht="16.2" thickBot="1" x14ac:dyDescent="0.35">
      <c r="A106" s="768" t="s">
        <v>495</v>
      </c>
      <c r="B106" s="443">
        <f>B104+B105</f>
        <v>0</v>
      </c>
      <c r="C106" s="444">
        <f t="shared" ref="C106:AG106" si="13">C104+C105</f>
        <v>0</v>
      </c>
      <c r="D106" s="444">
        <f t="shared" si="13"/>
        <v>0</v>
      </c>
      <c r="E106" s="445">
        <f t="shared" si="13"/>
        <v>0</v>
      </c>
      <c r="F106" s="443">
        <f t="shared" si="13"/>
        <v>0</v>
      </c>
      <c r="G106" s="444">
        <f t="shared" si="13"/>
        <v>0</v>
      </c>
      <c r="H106" s="444">
        <f t="shared" si="13"/>
        <v>0</v>
      </c>
      <c r="I106" s="445">
        <f t="shared" si="13"/>
        <v>0</v>
      </c>
      <c r="J106" s="443">
        <f t="shared" si="13"/>
        <v>0</v>
      </c>
      <c r="K106" s="444">
        <f t="shared" si="13"/>
        <v>0</v>
      </c>
      <c r="L106" s="444">
        <f t="shared" si="13"/>
        <v>0</v>
      </c>
      <c r="M106" s="445">
        <f t="shared" si="13"/>
        <v>0</v>
      </c>
      <c r="N106" s="443">
        <f t="shared" si="13"/>
        <v>0</v>
      </c>
      <c r="O106" s="444">
        <f t="shared" si="13"/>
        <v>0</v>
      </c>
      <c r="P106" s="444">
        <f t="shared" si="13"/>
        <v>0</v>
      </c>
      <c r="Q106" s="445">
        <f t="shared" si="13"/>
        <v>0</v>
      </c>
      <c r="R106" s="443">
        <f t="shared" si="13"/>
        <v>0</v>
      </c>
      <c r="S106" s="444">
        <f t="shared" si="13"/>
        <v>0</v>
      </c>
      <c r="T106" s="444">
        <f t="shared" si="13"/>
        <v>0</v>
      </c>
      <c r="U106" s="445">
        <f t="shared" si="13"/>
        <v>0</v>
      </c>
      <c r="V106" s="443">
        <f t="shared" si="13"/>
        <v>0</v>
      </c>
      <c r="W106" s="444">
        <f t="shared" si="13"/>
        <v>0</v>
      </c>
      <c r="X106" s="444">
        <f t="shared" si="13"/>
        <v>0</v>
      </c>
      <c r="Y106" s="445">
        <f t="shared" si="13"/>
        <v>0</v>
      </c>
      <c r="Z106" s="443">
        <f t="shared" si="13"/>
        <v>0</v>
      </c>
      <c r="AA106" s="444">
        <f t="shared" si="13"/>
        <v>0</v>
      </c>
      <c r="AB106" s="444">
        <f t="shared" si="13"/>
        <v>0</v>
      </c>
      <c r="AC106" s="445">
        <f t="shared" si="13"/>
        <v>0</v>
      </c>
      <c r="AD106" s="446">
        <f t="shared" si="13"/>
        <v>0</v>
      </c>
      <c r="AE106" s="447">
        <f t="shared" si="13"/>
        <v>0</v>
      </c>
      <c r="AF106" s="447">
        <f t="shared" si="13"/>
        <v>0</v>
      </c>
      <c r="AG106" s="448">
        <f t="shared" si="13"/>
        <v>0</v>
      </c>
      <c r="AI106" s="633">
        <f t="shared" si="11"/>
        <v>0</v>
      </c>
      <c r="AJ106" s="622">
        <f t="shared" si="9"/>
        <v>0</v>
      </c>
      <c r="AK106" s="623">
        <f t="shared" si="10"/>
        <v>0</v>
      </c>
    </row>
    <row r="107" spans="1:37" ht="15.6" x14ac:dyDescent="0.25">
      <c r="A107" s="13"/>
    </row>
    <row r="108" spans="1:37" ht="15.6" x14ac:dyDescent="0.25">
      <c r="A108" s="13"/>
    </row>
    <row r="109" spans="1:37" ht="15.6" x14ac:dyDescent="0.3">
      <c r="A109" s="13"/>
      <c r="C109" s="117"/>
      <c r="D109" s="118" t="s">
        <v>64</v>
      </c>
      <c r="E109" s="119"/>
      <c r="G109" s="120"/>
      <c r="H109" s="369" t="s">
        <v>65</v>
      </c>
      <c r="I109" s="121"/>
      <c r="K109" s="120"/>
      <c r="L109" s="369" t="s">
        <v>66</v>
      </c>
      <c r="M109" s="121"/>
      <c r="O109" s="120"/>
      <c r="P109" s="369" t="s">
        <v>67</v>
      </c>
      <c r="Q109" s="121"/>
      <c r="S109" s="120"/>
      <c r="T109" s="369" t="s">
        <v>68</v>
      </c>
      <c r="U109" s="121"/>
      <c r="W109" s="120"/>
      <c r="X109" s="369" t="s">
        <v>69</v>
      </c>
      <c r="Y109" s="121"/>
      <c r="AA109" s="120"/>
      <c r="AB109" s="369" t="s">
        <v>70</v>
      </c>
      <c r="AC109" s="121"/>
      <c r="AE109" s="120"/>
      <c r="AF109" s="369" t="s">
        <v>71</v>
      </c>
      <c r="AG109" s="121"/>
    </row>
    <row r="110" spans="1:37" ht="47.7" customHeight="1" x14ac:dyDescent="0.25">
      <c r="A110" s="142" t="s">
        <v>168</v>
      </c>
      <c r="C110" s="354" t="str">
        <f>"("&amp;TEXT($C$43,"MM/YYY")&amp;"-"&amp;TEXT($D$43,"MM/YYYY")&amp;") Over ("&amp;TEXT($C$42,"MM/YYY")&amp;"-"&amp;TEXT($D$42,"MM/YYYY")&amp;")"</f>
        <v>(01/2021-12/2021) Over (01/2020-12/2020)</v>
      </c>
      <c r="D110" s="364" t="str">
        <f>"("&amp;TEXT($C$44,"MM/YYY")&amp;"-"&amp;TEXT($D$44,"MM/YYYY")&amp;") Over ("&amp;TEXT($C$43,"MM/YYY")&amp;"-"&amp;TEXT($D$43,"MM/YYYY")&amp;")"</f>
        <v>(01/2022-12/2022) Over (01/2021-12/2021)</v>
      </c>
      <c r="E110" s="359" t="str">
        <f>"("&amp;TEXT($C$45,"MM/YYY")&amp;"-"&amp;TEXT($D$45,"MM/YYYY")&amp;") Over ("&amp;TEXT($C$44,"MM/YYY")&amp;"-"&amp;TEXT($D$44,"MM/YYYY")&amp;")"</f>
        <v>(01/2023-12/2023) Over (01/2022-12/2022)</v>
      </c>
      <c r="G110" s="354" t="str">
        <f>"("&amp;TEXT($C$43,"MM/YYY")&amp;"-"&amp;TEXT($D$43,"MM/YYYY")&amp;") Over ("&amp;TEXT($C$42,"MM/YYY")&amp;"-"&amp;TEXT($D$42,"MM/YYYY")&amp;")"</f>
        <v>(01/2021-12/2021) Over (01/2020-12/2020)</v>
      </c>
      <c r="H110" s="364" t="str">
        <f>"("&amp;TEXT($C$44,"MM/YYY")&amp;"-"&amp;TEXT($D$44,"MM/YYYY")&amp;") Over ("&amp;TEXT($C$43,"MM/YYY")&amp;"-"&amp;TEXT($D$43,"MM/YYYY")&amp;")"</f>
        <v>(01/2022-12/2022) Over (01/2021-12/2021)</v>
      </c>
      <c r="I110" s="359" t="str">
        <f>"("&amp;TEXT($C$45,"MM/YYY")&amp;"-"&amp;TEXT($D$45,"MM/YYYY")&amp;") Over ("&amp;TEXT($C$44,"MM/YYY")&amp;"-"&amp;TEXT($D$44,"MM/YYYY")&amp;")"</f>
        <v>(01/2023-12/2023) Over (01/2022-12/2022)</v>
      </c>
      <c r="K110" s="354" t="str">
        <f>"("&amp;TEXT($C$43,"MM/YYY")&amp;"-"&amp;TEXT($D$43,"MM/YYYY")&amp;") Over ("&amp;TEXT($C$42,"MM/YYY")&amp;"-"&amp;TEXT($D$42,"MM/YYYY")&amp;")"</f>
        <v>(01/2021-12/2021) Over (01/2020-12/2020)</v>
      </c>
      <c r="L110" s="364" t="str">
        <f>"("&amp;TEXT($C$44,"MM/YYY")&amp;"-"&amp;TEXT($D$44,"MM/YYYY")&amp;") Over ("&amp;TEXT($C$43,"MM/YYY")&amp;"-"&amp;TEXT($D$43,"MM/YYYY")&amp;")"</f>
        <v>(01/2022-12/2022) Over (01/2021-12/2021)</v>
      </c>
      <c r="M110" s="359" t="str">
        <f>"("&amp;TEXT($C$45,"MM/YYY")&amp;"-"&amp;TEXT($D$45,"MM/YYYY")&amp;") Over ("&amp;TEXT($C$44,"MM/YYY")&amp;"-"&amp;TEXT($D$44,"MM/YYYY")&amp;")"</f>
        <v>(01/2023-12/2023) Over (01/2022-12/2022)</v>
      </c>
      <c r="O110" s="354" t="str">
        <f>"("&amp;TEXT($C$43,"MM/YYY")&amp;"-"&amp;TEXT($D$43,"MM/YYYY")&amp;") Over ("&amp;TEXT($C$42,"MM/YYY")&amp;"-"&amp;TEXT($D$42,"MM/YYYY")&amp;")"</f>
        <v>(01/2021-12/2021) Over (01/2020-12/2020)</v>
      </c>
      <c r="P110" s="364" t="str">
        <f>"("&amp;TEXT($C$44,"MM/YYY")&amp;"-"&amp;TEXT($D$44,"MM/YYYY")&amp;") Over ("&amp;TEXT($C$43,"MM/YYY")&amp;"-"&amp;TEXT($D$43,"MM/YYYY")&amp;")"</f>
        <v>(01/2022-12/2022) Over (01/2021-12/2021)</v>
      </c>
      <c r="Q110" s="359" t="str">
        <f>"("&amp;TEXT($C$45,"MM/YYY")&amp;"-"&amp;TEXT($D$45,"MM/YYYY")&amp;") Over ("&amp;TEXT($C$44,"MM/YYY")&amp;"-"&amp;TEXT($D$44,"MM/YYYY")&amp;")"</f>
        <v>(01/2023-12/2023) Over (01/2022-12/2022)</v>
      </c>
      <c r="S110" s="354" t="str">
        <f>"("&amp;TEXT($C$43,"MM/YYY")&amp;"-"&amp;TEXT($D$43,"MM/YYYY")&amp;") Over ("&amp;TEXT($C$42,"MM/YYY")&amp;"-"&amp;TEXT($D$42,"MM/YYYY")&amp;")"</f>
        <v>(01/2021-12/2021) Over (01/2020-12/2020)</v>
      </c>
      <c r="T110" s="364" t="str">
        <f>"("&amp;TEXT($C$44,"MM/YYY")&amp;"-"&amp;TEXT($D$44,"MM/YYYY")&amp;") Over ("&amp;TEXT($C$43,"MM/YYY")&amp;"-"&amp;TEXT($D$43,"MM/YYYY")&amp;")"</f>
        <v>(01/2022-12/2022) Over (01/2021-12/2021)</v>
      </c>
      <c r="U110" s="359" t="str">
        <f>"("&amp;TEXT($C$45,"MM/YYY")&amp;"-"&amp;TEXT($D$45,"MM/YYYY")&amp;") Over ("&amp;TEXT($C$44,"MM/YYY")&amp;"-"&amp;TEXT($D$44,"MM/YYYY")&amp;")"</f>
        <v>(01/2023-12/2023) Over (01/2022-12/2022)</v>
      </c>
      <c r="W110" s="354" t="str">
        <f>"("&amp;TEXT($C$43,"MM/YYY")&amp;"-"&amp;TEXT($D$43,"MM/YYYY")&amp;") Over ("&amp;TEXT($C$42,"MM/YYY")&amp;"-"&amp;TEXT($D$42,"MM/YYYY")&amp;")"</f>
        <v>(01/2021-12/2021) Over (01/2020-12/2020)</v>
      </c>
      <c r="X110" s="364" t="str">
        <f>"("&amp;TEXT($C$44,"MM/YYY")&amp;"-"&amp;TEXT($D$44,"MM/YYYY")&amp;") Over ("&amp;TEXT($C$43,"MM/YYY")&amp;"-"&amp;TEXT($D$43,"MM/YYYY")&amp;")"</f>
        <v>(01/2022-12/2022) Over (01/2021-12/2021)</v>
      </c>
      <c r="Y110" s="359" t="str">
        <f>"("&amp;TEXT($C$45,"MM/YYY")&amp;"-"&amp;TEXT($D$45,"MM/YYYY")&amp;") Over ("&amp;TEXT($C$44,"MM/YYY")&amp;"-"&amp;TEXT($D$44,"MM/YYYY")&amp;")"</f>
        <v>(01/2023-12/2023) Over (01/2022-12/2022)</v>
      </c>
      <c r="AA110" s="354" t="str">
        <f>"("&amp;TEXT($C$43,"MM/YYY")&amp;"-"&amp;TEXT($D$43,"MM/YYYY")&amp;") Over ("&amp;TEXT($C$42,"MM/YYY")&amp;"-"&amp;TEXT($D$42,"MM/YYYY")&amp;")"</f>
        <v>(01/2021-12/2021) Over (01/2020-12/2020)</v>
      </c>
      <c r="AB110" s="364" t="str">
        <f>"("&amp;TEXT($C$44,"MM/YYY")&amp;"-"&amp;TEXT($D$44,"MM/YYYY")&amp;") Over ("&amp;TEXT($C$43,"MM/YYY")&amp;"-"&amp;TEXT($D$43,"MM/YYYY")&amp;")"</f>
        <v>(01/2022-12/2022) Over (01/2021-12/2021)</v>
      </c>
      <c r="AC110" s="359" t="str">
        <f>"("&amp;TEXT($C$45,"MM/YYY")&amp;"-"&amp;TEXT($D$45,"MM/YYYY")&amp;") Over ("&amp;TEXT($C$44,"MM/YYY")&amp;"-"&amp;TEXT($D$44,"MM/YYYY")&amp;")"</f>
        <v>(01/2023-12/2023) Over (01/2022-12/2022)</v>
      </c>
      <c r="AE110" s="354" t="str">
        <f>"("&amp;TEXT($C$43,"MM/YYY")&amp;"-"&amp;TEXT($D$43,"MM/YYYY")&amp;") Over ("&amp;TEXT($C$42,"MM/YYY")&amp;"-"&amp;TEXT($D$42,"MM/YYYY")&amp;")"</f>
        <v>(01/2021-12/2021) Over (01/2020-12/2020)</v>
      </c>
      <c r="AF110" s="364" t="str">
        <f>"("&amp;TEXT($C$44,"MM/YYY")&amp;"-"&amp;TEXT($D$44,"MM/YYYY")&amp;") Over ("&amp;TEXT($C$43,"MM/YYY")&amp;"-"&amp;TEXT($D$43,"MM/YYYY")&amp;")"</f>
        <v>(01/2022-12/2022) Over (01/2021-12/2021)</v>
      </c>
      <c r="AG110" s="359" t="str">
        <f>"("&amp;TEXT($C$45,"MM/YYY")&amp;"-"&amp;TEXT($D$45,"MM/YYYY")&amp;") Over ("&amp;TEXT($C$44,"MM/YYY")&amp;"-"&amp;TEXT($D$44,"MM/YYYY")&amp;")"</f>
        <v>(01/2023-12/2023) Over (01/2022-12/2022)</v>
      </c>
    </row>
    <row r="111" spans="1:37" x14ac:dyDescent="0.25">
      <c r="A111" s="42" t="s">
        <v>40</v>
      </c>
      <c r="C111" s="355" t="str">
        <f>IFERROR(C79/B79-1,"N/A")</f>
        <v>N/A</v>
      </c>
      <c r="D111" s="365" t="str">
        <f>IFERROR(D79/C79-1,"N/A")</f>
        <v>N/A</v>
      </c>
      <c r="E111" s="360" t="str">
        <f>IFERROR(E79/D79-1,"N/A")</f>
        <v>N/A</v>
      </c>
      <c r="G111" s="355" t="str">
        <f>IFERROR(G79/F79-1,"N/A")</f>
        <v>N/A</v>
      </c>
      <c r="H111" s="365" t="str">
        <f>IFERROR(H79/G79-1,"N/A")</f>
        <v>N/A</v>
      </c>
      <c r="I111" s="360" t="str">
        <f>IFERROR(I79/H79-1,"N/A")</f>
        <v>N/A</v>
      </c>
      <c r="K111" s="355" t="str">
        <f>IFERROR(K79/J79-1,"N/A")</f>
        <v>N/A</v>
      </c>
      <c r="L111" s="365" t="str">
        <f>IFERROR(L79/K79-1,"N/A")</f>
        <v>N/A</v>
      </c>
      <c r="M111" s="360" t="str">
        <f>IFERROR(M79/L79-1,"N/A")</f>
        <v>N/A</v>
      </c>
      <c r="O111" s="355" t="str">
        <f>IFERROR(O79/N79-1,"N/A")</f>
        <v>N/A</v>
      </c>
      <c r="P111" s="365" t="str">
        <f>IFERROR(P79/O79-1,"N/A")</f>
        <v>N/A</v>
      </c>
      <c r="Q111" s="360" t="str">
        <f>IFERROR(Q79/P79-1,"N/A")</f>
        <v>N/A</v>
      </c>
      <c r="S111" s="355" t="str">
        <f>IFERROR(S79/R79-1,"N/A")</f>
        <v>N/A</v>
      </c>
      <c r="T111" s="365" t="str">
        <f>IFERROR(T79/S79-1,"N/A")</f>
        <v>N/A</v>
      </c>
      <c r="U111" s="360" t="str">
        <f>IFERROR(U79/T79-1,"N/A")</f>
        <v>N/A</v>
      </c>
      <c r="W111" s="355" t="str">
        <f>IFERROR(W79/V79-1,"N/A")</f>
        <v>N/A</v>
      </c>
      <c r="X111" s="365" t="str">
        <f>IFERROR(X79/W79-1,"N/A")</f>
        <v>N/A</v>
      </c>
      <c r="Y111" s="360" t="str">
        <f>IFERROR(Y79/X79-1,"N/A")</f>
        <v>N/A</v>
      </c>
      <c r="AA111" s="355" t="str">
        <f>IFERROR(AA79/Z79-1,"N/A")</f>
        <v>N/A</v>
      </c>
      <c r="AB111" s="365" t="str">
        <f>IFERROR(AB79/AA79-1,"N/A")</f>
        <v>N/A</v>
      </c>
      <c r="AC111" s="360" t="str">
        <f>IFERROR(AC79/AB79-1,"N/A")</f>
        <v>N/A</v>
      </c>
      <c r="AE111" s="355" t="str">
        <f>IFERROR(AE79/AD79-1,"N/A")</f>
        <v>N/A</v>
      </c>
      <c r="AF111" s="365" t="str">
        <f>IFERROR(AF79/AE79-1,"N/A")</f>
        <v>N/A</v>
      </c>
      <c r="AG111" s="360" t="str">
        <f>IFERROR(AG79/AF79-1,"N/A")</f>
        <v>N/A</v>
      </c>
    </row>
    <row r="112" spans="1:37" x14ac:dyDescent="0.25">
      <c r="A112" s="42" t="s">
        <v>41</v>
      </c>
      <c r="C112" s="356" t="str">
        <f t="shared" ref="C112:E112" si="14">IFERROR(C80/B80-1,"N/A")</f>
        <v>N/A</v>
      </c>
      <c r="D112" s="366" t="str">
        <f t="shared" si="14"/>
        <v>N/A</v>
      </c>
      <c r="E112" s="361" t="str">
        <f t="shared" si="14"/>
        <v>N/A</v>
      </c>
      <c r="G112" s="356" t="str">
        <f t="shared" ref="G112:I112" si="15">IFERROR(G80/F80-1,"N/A")</f>
        <v>N/A</v>
      </c>
      <c r="H112" s="366" t="str">
        <f t="shared" si="15"/>
        <v>N/A</v>
      </c>
      <c r="I112" s="361" t="str">
        <f t="shared" si="15"/>
        <v>N/A</v>
      </c>
      <c r="K112" s="356" t="str">
        <f t="shared" ref="K112:M112" si="16">IFERROR(K80/J80-1,"N/A")</f>
        <v>N/A</v>
      </c>
      <c r="L112" s="366" t="str">
        <f t="shared" si="16"/>
        <v>N/A</v>
      </c>
      <c r="M112" s="361" t="str">
        <f t="shared" si="16"/>
        <v>N/A</v>
      </c>
      <c r="O112" s="356" t="str">
        <f t="shared" ref="O112:Q112" si="17">IFERROR(O80/N80-1,"N/A")</f>
        <v>N/A</v>
      </c>
      <c r="P112" s="366" t="str">
        <f t="shared" si="17"/>
        <v>N/A</v>
      </c>
      <c r="Q112" s="361" t="str">
        <f t="shared" si="17"/>
        <v>N/A</v>
      </c>
      <c r="S112" s="356" t="str">
        <f t="shared" ref="S112:U112" si="18">IFERROR(S80/R80-1,"N/A")</f>
        <v>N/A</v>
      </c>
      <c r="T112" s="366" t="str">
        <f t="shared" si="18"/>
        <v>N/A</v>
      </c>
      <c r="U112" s="361" t="str">
        <f t="shared" si="18"/>
        <v>N/A</v>
      </c>
      <c r="W112" s="356" t="str">
        <f t="shared" ref="W112:Y112" si="19">IFERROR(W80/V80-1,"N/A")</f>
        <v>N/A</v>
      </c>
      <c r="X112" s="366" t="str">
        <f t="shared" si="19"/>
        <v>N/A</v>
      </c>
      <c r="Y112" s="361" t="str">
        <f t="shared" si="19"/>
        <v>N/A</v>
      </c>
      <c r="AA112" s="356" t="str">
        <f t="shared" ref="AA112:AC112" si="20">IFERROR(AA80/Z80-1,"N/A")</f>
        <v>N/A</v>
      </c>
      <c r="AB112" s="366" t="str">
        <f t="shared" si="20"/>
        <v>N/A</v>
      </c>
      <c r="AC112" s="361" t="str">
        <f t="shared" si="20"/>
        <v>N/A</v>
      </c>
      <c r="AE112" s="356" t="str">
        <f t="shared" ref="AE112:AG112" si="21">IFERROR(AE80/AD80-1,"N/A")</f>
        <v>N/A</v>
      </c>
      <c r="AF112" s="366" t="str">
        <f t="shared" si="21"/>
        <v>N/A</v>
      </c>
      <c r="AG112" s="361" t="str">
        <f t="shared" si="21"/>
        <v>N/A</v>
      </c>
    </row>
    <row r="113" spans="1:33" x14ac:dyDescent="0.25">
      <c r="A113" s="42" t="s">
        <v>72</v>
      </c>
      <c r="C113" s="356" t="str">
        <f t="shared" ref="C113:E113" si="22">IFERROR(C81/B81-1,"N/A")</f>
        <v>N/A</v>
      </c>
      <c r="D113" s="366" t="str">
        <f t="shared" si="22"/>
        <v>N/A</v>
      </c>
      <c r="E113" s="361" t="str">
        <f t="shared" si="22"/>
        <v>N/A</v>
      </c>
      <c r="G113" s="356" t="str">
        <f t="shared" ref="G113:I113" si="23">IFERROR(G81/F81-1,"N/A")</f>
        <v>N/A</v>
      </c>
      <c r="H113" s="366" t="str">
        <f t="shared" si="23"/>
        <v>N/A</v>
      </c>
      <c r="I113" s="361" t="str">
        <f t="shared" si="23"/>
        <v>N/A</v>
      </c>
      <c r="K113" s="356" t="str">
        <f t="shared" ref="K113:M113" si="24">IFERROR(K81/J81-1,"N/A")</f>
        <v>N/A</v>
      </c>
      <c r="L113" s="366" t="str">
        <f t="shared" si="24"/>
        <v>N/A</v>
      </c>
      <c r="M113" s="361" t="str">
        <f t="shared" si="24"/>
        <v>N/A</v>
      </c>
      <c r="O113" s="356" t="str">
        <f t="shared" ref="O113:Q113" si="25">IFERROR(O81/N81-1,"N/A")</f>
        <v>N/A</v>
      </c>
      <c r="P113" s="366" t="str">
        <f t="shared" si="25"/>
        <v>N/A</v>
      </c>
      <c r="Q113" s="361" t="str">
        <f t="shared" si="25"/>
        <v>N/A</v>
      </c>
      <c r="S113" s="356" t="str">
        <f t="shared" ref="S113:U113" si="26">IFERROR(S81/R81-1,"N/A")</f>
        <v>N/A</v>
      </c>
      <c r="T113" s="366" t="str">
        <f t="shared" si="26"/>
        <v>N/A</v>
      </c>
      <c r="U113" s="361" t="str">
        <f t="shared" si="26"/>
        <v>N/A</v>
      </c>
      <c r="W113" s="356" t="str">
        <f t="shared" ref="W113:Y113" si="27">IFERROR(W81/V81-1,"N/A")</f>
        <v>N/A</v>
      </c>
      <c r="X113" s="366" t="str">
        <f t="shared" si="27"/>
        <v>N/A</v>
      </c>
      <c r="Y113" s="361" t="str">
        <f t="shared" si="27"/>
        <v>N/A</v>
      </c>
      <c r="AA113" s="356" t="str">
        <f t="shared" ref="AA113:AC113" si="28">IFERROR(AA81/Z81-1,"N/A")</f>
        <v>N/A</v>
      </c>
      <c r="AB113" s="366" t="str">
        <f t="shared" si="28"/>
        <v>N/A</v>
      </c>
      <c r="AC113" s="361" t="str">
        <f t="shared" si="28"/>
        <v>N/A</v>
      </c>
      <c r="AE113" s="356" t="str">
        <f t="shared" ref="AE113:AG113" si="29">IFERROR(AE81/AD81-1,"N/A")</f>
        <v>N/A</v>
      </c>
      <c r="AF113" s="366" t="str">
        <f t="shared" si="29"/>
        <v>N/A</v>
      </c>
      <c r="AG113" s="361" t="str">
        <f t="shared" si="29"/>
        <v>N/A</v>
      </c>
    </row>
    <row r="114" spans="1:33" x14ac:dyDescent="0.25">
      <c r="A114" s="42" t="s">
        <v>42</v>
      </c>
      <c r="C114" s="356" t="str">
        <f t="shared" ref="C114:E114" si="30">IFERROR(C82/B82-1,"N/A")</f>
        <v>N/A</v>
      </c>
      <c r="D114" s="366" t="str">
        <f t="shared" si="30"/>
        <v>N/A</v>
      </c>
      <c r="E114" s="361" t="str">
        <f t="shared" si="30"/>
        <v>N/A</v>
      </c>
      <c r="G114" s="356" t="str">
        <f t="shared" ref="G114:I114" si="31">IFERROR(G82/F82-1,"N/A")</f>
        <v>N/A</v>
      </c>
      <c r="H114" s="366" t="str">
        <f t="shared" si="31"/>
        <v>N/A</v>
      </c>
      <c r="I114" s="361" t="str">
        <f t="shared" si="31"/>
        <v>N/A</v>
      </c>
      <c r="K114" s="356" t="str">
        <f t="shared" ref="K114:M114" si="32">IFERROR(K82/J82-1,"N/A")</f>
        <v>N/A</v>
      </c>
      <c r="L114" s="366" t="str">
        <f t="shared" si="32"/>
        <v>N/A</v>
      </c>
      <c r="M114" s="361" t="str">
        <f t="shared" si="32"/>
        <v>N/A</v>
      </c>
      <c r="O114" s="356" t="str">
        <f t="shared" ref="O114:Q114" si="33">IFERROR(O82/N82-1,"N/A")</f>
        <v>N/A</v>
      </c>
      <c r="P114" s="366" t="str">
        <f t="shared" si="33"/>
        <v>N/A</v>
      </c>
      <c r="Q114" s="361" t="str">
        <f t="shared" si="33"/>
        <v>N/A</v>
      </c>
      <c r="S114" s="356" t="str">
        <f t="shared" ref="S114:U114" si="34">IFERROR(S82/R82-1,"N/A")</f>
        <v>N/A</v>
      </c>
      <c r="T114" s="366" t="str">
        <f t="shared" si="34"/>
        <v>N/A</v>
      </c>
      <c r="U114" s="361" t="str">
        <f t="shared" si="34"/>
        <v>N/A</v>
      </c>
      <c r="W114" s="356" t="str">
        <f t="shared" ref="W114:Y114" si="35">IFERROR(W82/V82-1,"N/A")</f>
        <v>N/A</v>
      </c>
      <c r="X114" s="366" t="str">
        <f t="shared" si="35"/>
        <v>N/A</v>
      </c>
      <c r="Y114" s="361" t="str">
        <f t="shared" si="35"/>
        <v>N/A</v>
      </c>
      <c r="AA114" s="356" t="str">
        <f t="shared" ref="AA114:AC114" si="36">IFERROR(AA82/Z82-1,"N/A")</f>
        <v>N/A</v>
      </c>
      <c r="AB114" s="366" t="str">
        <f t="shared" si="36"/>
        <v>N/A</v>
      </c>
      <c r="AC114" s="361" t="str">
        <f t="shared" si="36"/>
        <v>N/A</v>
      </c>
      <c r="AE114" s="356" t="str">
        <f t="shared" ref="AE114:AG114" si="37">IFERROR(AE82/AD82-1,"N/A")</f>
        <v>N/A</v>
      </c>
      <c r="AF114" s="366" t="str">
        <f t="shared" si="37"/>
        <v>N/A</v>
      </c>
      <c r="AG114" s="361" t="str">
        <f t="shared" si="37"/>
        <v>N/A</v>
      </c>
    </row>
    <row r="115" spans="1:33" x14ac:dyDescent="0.25">
      <c r="A115" s="42" t="s">
        <v>43</v>
      </c>
      <c r="C115" s="356" t="str">
        <f t="shared" ref="C115:E115" si="38">IFERROR(C83/B83-1,"N/A")</f>
        <v>N/A</v>
      </c>
      <c r="D115" s="366" t="str">
        <f t="shared" si="38"/>
        <v>N/A</v>
      </c>
      <c r="E115" s="361" t="str">
        <f t="shared" si="38"/>
        <v>N/A</v>
      </c>
      <c r="G115" s="356" t="str">
        <f t="shared" ref="G115:I115" si="39">IFERROR(G83/F83-1,"N/A")</f>
        <v>N/A</v>
      </c>
      <c r="H115" s="366" t="str">
        <f t="shared" si="39"/>
        <v>N/A</v>
      </c>
      <c r="I115" s="361" t="str">
        <f t="shared" si="39"/>
        <v>N/A</v>
      </c>
      <c r="K115" s="356" t="str">
        <f t="shared" ref="K115:M115" si="40">IFERROR(K83/J83-1,"N/A")</f>
        <v>N/A</v>
      </c>
      <c r="L115" s="366" t="str">
        <f t="shared" si="40"/>
        <v>N/A</v>
      </c>
      <c r="M115" s="361" t="str">
        <f t="shared" si="40"/>
        <v>N/A</v>
      </c>
      <c r="O115" s="356" t="str">
        <f t="shared" ref="O115:Q115" si="41">IFERROR(O83/N83-1,"N/A")</f>
        <v>N/A</v>
      </c>
      <c r="P115" s="366" t="str">
        <f t="shared" si="41"/>
        <v>N/A</v>
      </c>
      <c r="Q115" s="361" t="str">
        <f t="shared" si="41"/>
        <v>N/A</v>
      </c>
      <c r="S115" s="356" t="str">
        <f t="shared" ref="S115:U115" si="42">IFERROR(S83/R83-1,"N/A")</f>
        <v>N/A</v>
      </c>
      <c r="T115" s="366" t="str">
        <f t="shared" si="42"/>
        <v>N/A</v>
      </c>
      <c r="U115" s="361" t="str">
        <f t="shared" si="42"/>
        <v>N/A</v>
      </c>
      <c r="W115" s="356" t="str">
        <f t="shared" ref="W115:Y115" si="43">IFERROR(W83/V83-1,"N/A")</f>
        <v>N/A</v>
      </c>
      <c r="X115" s="366" t="str">
        <f t="shared" si="43"/>
        <v>N/A</v>
      </c>
      <c r="Y115" s="361" t="str">
        <f t="shared" si="43"/>
        <v>N/A</v>
      </c>
      <c r="AA115" s="356" t="str">
        <f t="shared" ref="AA115:AC115" si="44">IFERROR(AA83/Z83-1,"N/A")</f>
        <v>N/A</v>
      </c>
      <c r="AB115" s="366" t="str">
        <f t="shared" si="44"/>
        <v>N/A</v>
      </c>
      <c r="AC115" s="361" t="str">
        <f t="shared" si="44"/>
        <v>N/A</v>
      </c>
      <c r="AE115" s="356" t="str">
        <f t="shared" ref="AE115:AG115" si="45">IFERROR(AE83/AD83-1,"N/A")</f>
        <v>N/A</v>
      </c>
      <c r="AF115" s="366" t="str">
        <f t="shared" si="45"/>
        <v>N/A</v>
      </c>
      <c r="AG115" s="361" t="str">
        <f t="shared" si="45"/>
        <v>N/A</v>
      </c>
    </row>
    <row r="116" spans="1:33" x14ac:dyDescent="0.25">
      <c r="A116" s="42" t="s">
        <v>44</v>
      </c>
      <c r="C116" s="356" t="str">
        <f t="shared" ref="C116:E116" si="46">IFERROR(C84/B84-1,"N/A")</f>
        <v>N/A</v>
      </c>
      <c r="D116" s="366" t="str">
        <f t="shared" si="46"/>
        <v>N/A</v>
      </c>
      <c r="E116" s="361" t="str">
        <f t="shared" si="46"/>
        <v>N/A</v>
      </c>
      <c r="G116" s="356" t="str">
        <f t="shared" ref="G116:I116" si="47">IFERROR(G84/F84-1,"N/A")</f>
        <v>N/A</v>
      </c>
      <c r="H116" s="366" t="str">
        <f t="shared" si="47"/>
        <v>N/A</v>
      </c>
      <c r="I116" s="361" t="str">
        <f t="shared" si="47"/>
        <v>N/A</v>
      </c>
      <c r="K116" s="356" t="str">
        <f t="shared" ref="K116:M116" si="48">IFERROR(K84/J84-1,"N/A")</f>
        <v>N/A</v>
      </c>
      <c r="L116" s="366" t="str">
        <f t="shared" si="48"/>
        <v>N/A</v>
      </c>
      <c r="M116" s="361" t="str">
        <f t="shared" si="48"/>
        <v>N/A</v>
      </c>
      <c r="O116" s="356" t="str">
        <f t="shared" ref="O116:Q116" si="49">IFERROR(O84/N84-1,"N/A")</f>
        <v>N/A</v>
      </c>
      <c r="P116" s="366" t="str">
        <f t="shared" si="49"/>
        <v>N/A</v>
      </c>
      <c r="Q116" s="361" t="str">
        <f t="shared" si="49"/>
        <v>N/A</v>
      </c>
      <c r="S116" s="356" t="str">
        <f t="shared" ref="S116:U116" si="50">IFERROR(S84/R84-1,"N/A")</f>
        <v>N/A</v>
      </c>
      <c r="T116" s="366" t="str">
        <f t="shared" si="50"/>
        <v>N/A</v>
      </c>
      <c r="U116" s="361" t="str">
        <f t="shared" si="50"/>
        <v>N/A</v>
      </c>
      <c r="W116" s="356" t="str">
        <f t="shared" ref="W116:Y116" si="51">IFERROR(W84/V84-1,"N/A")</f>
        <v>N/A</v>
      </c>
      <c r="X116" s="366" t="str">
        <f t="shared" si="51"/>
        <v>N/A</v>
      </c>
      <c r="Y116" s="361" t="str">
        <f t="shared" si="51"/>
        <v>N/A</v>
      </c>
      <c r="AA116" s="356" t="str">
        <f t="shared" ref="AA116:AC116" si="52">IFERROR(AA84/Z84-1,"N/A")</f>
        <v>N/A</v>
      </c>
      <c r="AB116" s="366" t="str">
        <f t="shared" si="52"/>
        <v>N/A</v>
      </c>
      <c r="AC116" s="361" t="str">
        <f t="shared" si="52"/>
        <v>N/A</v>
      </c>
      <c r="AE116" s="356" t="str">
        <f t="shared" ref="AE116:AG116" si="53">IFERROR(AE84/AD84-1,"N/A")</f>
        <v>N/A</v>
      </c>
      <c r="AF116" s="366" t="str">
        <f t="shared" si="53"/>
        <v>N/A</v>
      </c>
      <c r="AG116" s="361" t="str">
        <f t="shared" si="53"/>
        <v>N/A</v>
      </c>
    </row>
    <row r="117" spans="1:33" x14ac:dyDescent="0.25">
      <c r="A117" s="42" t="s">
        <v>45</v>
      </c>
      <c r="C117" s="356" t="str">
        <f t="shared" ref="C117:E117" si="54">IFERROR(C85/B85-1,"N/A")</f>
        <v>N/A</v>
      </c>
      <c r="D117" s="366" t="str">
        <f t="shared" si="54"/>
        <v>N/A</v>
      </c>
      <c r="E117" s="361" t="str">
        <f t="shared" si="54"/>
        <v>N/A</v>
      </c>
      <c r="G117" s="356" t="str">
        <f t="shared" ref="G117:I117" si="55">IFERROR(G85/F85-1,"N/A")</f>
        <v>N/A</v>
      </c>
      <c r="H117" s="366" t="str">
        <f t="shared" si="55"/>
        <v>N/A</v>
      </c>
      <c r="I117" s="361" t="str">
        <f t="shared" si="55"/>
        <v>N/A</v>
      </c>
      <c r="K117" s="356" t="str">
        <f t="shared" ref="K117:M117" si="56">IFERROR(K85/J85-1,"N/A")</f>
        <v>N/A</v>
      </c>
      <c r="L117" s="366" t="str">
        <f t="shared" si="56"/>
        <v>N/A</v>
      </c>
      <c r="M117" s="361" t="str">
        <f t="shared" si="56"/>
        <v>N/A</v>
      </c>
      <c r="O117" s="356" t="str">
        <f t="shared" ref="O117:Q117" si="57">IFERROR(O85/N85-1,"N/A")</f>
        <v>N/A</v>
      </c>
      <c r="P117" s="366" t="str">
        <f t="shared" si="57"/>
        <v>N/A</v>
      </c>
      <c r="Q117" s="361" t="str">
        <f t="shared" si="57"/>
        <v>N/A</v>
      </c>
      <c r="S117" s="356" t="str">
        <f t="shared" ref="S117:U117" si="58">IFERROR(S85/R85-1,"N/A")</f>
        <v>N/A</v>
      </c>
      <c r="T117" s="366" t="str">
        <f t="shared" si="58"/>
        <v>N/A</v>
      </c>
      <c r="U117" s="361" t="str">
        <f t="shared" si="58"/>
        <v>N/A</v>
      </c>
      <c r="W117" s="356" t="str">
        <f t="shared" ref="W117:Y117" si="59">IFERROR(W85/V85-1,"N/A")</f>
        <v>N/A</v>
      </c>
      <c r="X117" s="366" t="str">
        <f t="shared" si="59"/>
        <v>N/A</v>
      </c>
      <c r="Y117" s="361" t="str">
        <f t="shared" si="59"/>
        <v>N/A</v>
      </c>
      <c r="AA117" s="356" t="str">
        <f t="shared" ref="AA117:AC117" si="60">IFERROR(AA85/Z85-1,"N/A")</f>
        <v>N/A</v>
      </c>
      <c r="AB117" s="366" t="str">
        <f t="shared" si="60"/>
        <v>N/A</v>
      </c>
      <c r="AC117" s="361" t="str">
        <f t="shared" si="60"/>
        <v>N/A</v>
      </c>
      <c r="AE117" s="356" t="str">
        <f t="shared" ref="AE117:AG117" si="61">IFERROR(AE85/AD85-1,"N/A")</f>
        <v>N/A</v>
      </c>
      <c r="AF117" s="366" t="str">
        <f t="shared" si="61"/>
        <v>N/A</v>
      </c>
      <c r="AG117" s="361" t="str">
        <f t="shared" si="61"/>
        <v>N/A</v>
      </c>
    </row>
    <row r="118" spans="1:33" x14ac:dyDescent="0.25">
      <c r="A118" s="42" t="s">
        <v>46</v>
      </c>
      <c r="C118" s="356" t="str">
        <f t="shared" ref="C118:E118" si="62">IFERROR(C86/B86-1,"N/A")</f>
        <v>N/A</v>
      </c>
      <c r="D118" s="366" t="str">
        <f t="shared" si="62"/>
        <v>N/A</v>
      </c>
      <c r="E118" s="361" t="str">
        <f t="shared" si="62"/>
        <v>N/A</v>
      </c>
      <c r="G118" s="356" t="str">
        <f t="shared" ref="G118:I118" si="63">IFERROR(G86/F86-1,"N/A")</f>
        <v>N/A</v>
      </c>
      <c r="H118" s="366" t="str">
        <f t="shared" si="63"/>
        <v>N/A</v>
      </c>
      <c r="I118" s="361" t="str">
        <f t="shared" si="63"/>
        <v>N/A</v>
      </c>
      <c r="K118" s="356" t="str">
        <f t="shared" ref="K118:M118" si="64">IFERROR(K86/J86-1,"N/A")</f>
        <v>N/A</v>
      </c>
      <c r="L118" s="366" t="str">
        <f t="shared" si="64"/>
        <v>N/A</v>
      </c>
      <c r="M118" s="361" t="str">
        <f t="shared" si="64"/>
        <v>N/A</v>
      </c>
      <c r="O118" s="356" t="str">
        <f t="shared" ref="O118:Q118" si="65">IFERROR(O86/N86-1,"N/A")</f>
        <v>N/A</v>
      </c>
      <c r="P118" s="366" t="str">
        <f t="shared" si="65"/>
        <v>N/A</v>
      </c>
      <c r="Q118" s="361" t="str">
        <f t="shared" si="65"/>
        <v>N/A</v>
      </c>
      <c r="S118" s="356" t="str">
        <f t="shared" ref="S118:U118" si="66">IFERROR(S86/R86-1,"N/A")</f>
        <v>N/A</v>
      </c>
      <c r="T118" s="366" t="str">
        <f t="shared" si="66"/>
        <v>N/A</v>
      </c>
      <c r="U118" s="361" t="str">
        <f t="shared" si="66"/>
        <v>N/A</v>
      </c>
      <c r="W118" s="356" t="str">
        <f t="shared" ref="W118:Y118" si="67">IFERROR(W86/V86-1,"N/A")</f>
        <v>N/A</v>
      </c>
      <c r="X118" s="366" t="str">
        <f t="shared" si="67"/>
        <v>N/A</v>
      </c>
      <c r="Y118" s="361" t="str">
        <f t="shared" si="67"/>
        <v>N/A</v>
      </c>
      <c r="AA118" s="356" t="str">
        <f t="shared" ref="AA118:AC118" si="68">IFERROR(AA86/Z86-1,"N/A")</f>
        <v>N/A</v>
      </c>
      <c r="AB118" s="366" t="str">
        <f t="shared" si="68"/>
        <v>N/A</v>
      </c>
      <c r="AC118" s="361" t="str">
        <f t="shared" si="68"/>
        <v>N/A</v>
      </c>
      <c r="AE118" s="356" t="str">
        <f t="shared" ref="AE118:AG118" si="69">IFERROR(AE86/AD86-1,"N/A")</f>
        <v>N/A</v>
      </c>
      <c r="AF118" s="366" t="str">
        <f t="shared" si="69"/>
        <v>N/A</v>
      </c>
      <c r="AG118" s="361" t="str">
        <f t="shared" si="69"/>
        <v>N/A</v>
      </c>
    </row>
    <row r="119" spans="1:33" x14ac:dyDescent="0.25">
      <c r="A119" s="51" t="s">
        <v>47</v>
      </c>
      <c r="B119" s="48"/>
      <c r="C119" s="357" t="str">
        <f t="shared" ref="C119:E119" si="70">IFERROR(C87/B87-1,"N/A")</f>
        <v>N/A</v>
      </c>
      <c r="D119" s="367" t="str">
        <f t="shared" si="70"/>
        <v>N/A</v>
      </c>
      <c r="E119" s="362" t="str">
        <f t="shared" si="70"/>
        <v>N/A</v>
      </c>
      <c r="G119" s="357" t="str">
        <f t="shared" ref="G119:I119" si="71">IFERROR(G87/F87-1,"N/A")</f>
        <v>N/A</v>
      </c>
      <c r="H119" s="367" t="str">
        <f t="shared" si="71"/>
        <v>N/A</v>
      </c>
      <c r="I119" s="362" t="str">
        <f t="shared" si="71"/>
        <v>N/A</v>
      </c>
      <c r="K119" s="357" t="str">
        <f t="shared" ref="K119:M119" si="72">IFERROR(K87/J87-1,"N/A")</f>
        <v>N/A</v>
      </c>
      <c r="L119" s="367" t="str">
        <f t="shared" si="72"/>
        <v>N/A</v>
      </c>
      <c r="M119" s="362" t="str">
        <f t="shared" si="72"/>
        <v>N/A</v>
      </c>
      <c r="O119" s="357" t="str">
        <f t="shared" ref="O119:Q119" si="73">IFERROR(O87/N87-1,"N/A")</f>
        <v>N/A</v>
      </c>
      <c r="P119" s="367" t="str">
        <f t="shared" si="73"/>
        <v>N/A</v>
      </c>
      <c r="Q119" s="362" t="str">
        <f t="shared" si="73"/>
        <v>N/A</v>
      </c>
      <c r="S119" s="357" t="str">
        <f t="shared" ref="S119:U119" si="74">IFERROR(S87/R87-1,"N/A")</f>
        <v>N/A</v>
      </c>
      <c r="T119" s="367" t="str">
        <f t="shared" si="74"/>
        <v>N/A</v>
      </c>
      <c r="U119" s="362" t="str">
        <f t="shared" si="74"/>
        <v>N/A</v>
      </c>
      <c r="W119" s="357" t="str">
        <f t="shared" ref="W119:Y119" si="75">IFERROR(W87/V87-1,"N/A")</f>
        <v>N/A</v>
      </c>
      <c r="X119" s="367" t="str">
        <f t="shared" si="75"/>
        <v>N/A</v>
      </c>
      <c r="Y119" s="362" t="str">
        <f t="shared" si="75"/>
        <v>N/A</v>
      </c>
      <c r="AA119" s="357" t="str">
        <f t="shared" ref="AA119:AC119" si="76">IFERROR(AA87/Z87-1,"N/A")</f>
        <v>N/A</v>
      </c>
      <c r="AB119" s="367" t="str">
        <f t="shared" si="76"/>
        <v>N/A</v>
      </c>
      <c r="AC119" s="362" t="str">
        <f t="shared" si="76"/>
        <v>N/A</v>
      </c>
      <c r="AE119" s="357" t="str">
        <f t="shared" ref="AE119:AG119" si="77">IFERROR(AE87/AD87-1,"N/A")</f>
        <v>N/A</v>
      </c>
      <c r="AF119" s="367" t="str">
        <f t="shared" si="77"/>
        <v>N/A</v>
      </c>
      <c r="AG119" s="362" t="str">
        <f t="shared" si="77"/>
        <v>N/A</v>
      </c>
    </row>
    <row r="120" spans="1:33" s="14" customFormat="1" ht="15.6" x14ac:dyDescent="0.3">
      <c r="A120" s="766" t="s">
        <v>494</v>
      </c>
      <c r="C120" s="773" t="str">
        <f t="shared" ref="C120:E120" si="78">IFERROR(C88/B88-1,"N/A")</f>
        <v>N/A</v>
      </c>
      <c r="D120" s="774" t="str">
        <f t="shared" si="78"/>
        <v>N/A</v>
      </c>
      <c r="E120" s="775" t="str">
        <f t="shared" si="78"/>
        <v>N/A</v>
      </c>
      <c r="G120" s="773" t="str">
        <f t="shared" ref="G120:I120" si="79">IFERROR(G88/F88-1,"N/A")</f>
        <v>N/A</v>
      </c>
      <c r="H120" s="774" t="str">
        <f t="shared" si="79"/>
        <v>N/A</v>
      </c>
      <c r="I120" s="775" t="str">
        <f t="shared" si="79"/>
        <v>N/A</v>
      </c>
      <c r="K120" s="773" t="str">
        <f t="shared" ref="K120:M120" si="80">IFERROR(K88/J88-1,"N/A")</f>
        <v>N/A</v>
      </c>
      <c r="L120" s="774" t="str">
        <f t="shared" si="80"/>
        <v>N/A</v>
      </c>
      <c r="M120" s="775" t="str">
        <f t="shared" si="80"/>
        <v>N/A</v>
      </c>
      <c r="O120" s="773" t="str">
        <f t="shared" ref="O120:Q120" si="81">IFERROR(O88/N88-1,"N/A")</f>
        <v>N/A</v>
      </c>
      <c r="P120" s="774" t="str">
        <f t="shared" si="81"/>
        <v>N/A</v>
      </c>
      <c r="Q120" s="775" t="str">
        <f t="shared" si="81"/>
        <v>N/A</v>
      </c>
      <c r="S120" s="773" t="str">
        <f t="shared" ref="S120:U120" si="82">IFERROR(S88/R88-1,"N/A")</f>
        <v>N/A</v>
      </c>
      <c r="T120" s="774" t="str">
        <f t="shared" si="82"/>
        <v>N/A</v>
      </c>
      <c r="U120" s="775" t="str">
        <f t="shared" si="82"/>
        <v>N/A</v>
      </c>
      <c r="W120" s="773" t="str">
        <f t="shared" ref="W120:Y120" si="83">IFERROR(W88/V88-1,"N/A")</f>
        <v>N/A</v>
      </c>
      <c r="X120" s="774" t="str">
        <f t="shared" si="83"/>
        <v>N/A</v>
      </c>
      <c r="Y120" s="775" t="str">
        <f t="shared" si="83"/>
        <v>N/A</v>
      </c>
      <c r="AA120" s="773" t="str">
        <f t="shared" ref="AA120:AC120" si="84">IFERROR(AA88/Z88-1,"N/A")</f>
        <v>N/A</v>
      </c>
      <c r="AB120" s="774" t="str">
        <f t="shared" si="84"/>
        <v>N/A</v>
      </c>
      <c r="AC120" s="775" t="str">
        <f t="shared" si="84"/>
        <v>N/A</v>
      </c>
      <c r="AE120" s="773" t="str">
        <f t="shared" ref="AE120:AG120" si="85">IFERROR(AE88/AD88-1,"N/A")</f>
        <v>N/A</v>
      </c>
      <c r="AF120" s="774" t="str">
        <f t="shared" si="85"/>
        <v>N/A</v>
      </c>
      <c r="AG120" s="775" t="str">
        <f t="shared" si="85"/>
        <v>N/A</v>
      </c>
    </row>
    <row r="121" spans="1:33" x14ac:dyDescent="0.25">
      <c r="A121" s="223" t="s">
        <v>477</v>
      </c>
      <c r="C121" s="358" t="str">
        <f t="shared" ref="C121:E121" si="86">IFERROR(C89/B89-1,"N/A")</f>
        <v>N/A</v>
      </c>
      <c r="D121" s="368" t="str">
        <f t="shared" si="86"/>
        <v>N/A</v>
      </c>
      <c r="E121" s="363" t="str">
        <f t="shared" si="86"/>
        <v>N/A</v>
      </c>
      <c r="G121" s="358" t="str">
        <f t="shared" ref="G121:I121" si="87">IFERROR(G89/F89-1,"N/A")</f>
        <v>N/A</v>
      </c>
      <c r="H121" s="368" t="str">
        <f t="shared" si="87"/>
        <v>N/A</v>
      </c>
      <c r="I121" s="363" t="str">
        <f t="shared" si="87"/>
        <v>N/A</v>
      </c>
      <c r="K121" s="358" t="str">
        <f t="shared" ref="K121:M121" si="88">IFERROR(K89/J89-1,"N/A")</f>
        <v>N/A</v>
      </c>
      <c r="L121" s="368" t="str">
        <f t="shared" si="88"/>
        <v>N/A</v>
      </c>
      <c r="M121" s="363" t="str">
        <f t="shared" si="88"/>
        <v>N/A</v>
      </c>
      <c r="O121" s="358" t="str">
        <f t="shared" ref="O121:Q121" si="89">IFERROR(O89/N89-1,"N/A")</f>
        <v>N/A</v>
      </c>
      <c r="P121" s="368" t="str">
        <f t="shared" si="89"/>
        <v>N/A</v>
      </c>
      <c r="Q121" s="363" t="str">
        <f t="shared" si="89"/>
        <v>N/A</v>
      </c>
      <c r="S121" s="358" t="str">
        <f t="shared" ref="S121:U121" si="90">IFERROR(S89/R89-1,"N/A")</f>
        <v>N/A</v>
      </c>
      <c r="T121" s="368" t="str">
        <f t="shared" si="90"/>
        <v>N/A</v>
      </c>
      <c r="U121" s="363" t="str">
        <f t="shared" si="90"/>
        <v>N/A</v>
      </c>
      <c r="W121" s="358" t="str">
        <f t="shared" ref="W121:Y121" si="91">IFERROR(W89/V89-1,"N/A")</f>
        <v>N/A</v>
      </c>
      <c r="X121" s="368" t="str">
        <f t="shared" si="91"/>
        <v>N/A</v>
      </c>
      <c r="Y121" s="363" t="str">
        <f t="shared" si="91"/>
        <v>N/A</v>
      </c>
      <c r="AA121" s="358" t="str">
        <f t="shared" ref="AA121:AC121" si="92">IFERROR(AA89/Z89-1,"N/A")</f>
        <v>N/A</v>
      </c>
      <c r="AB121" s="368" t="str">
        <f t="shared" si="92"/>
        <v>N/A</v>
      </c>
      <c r="AC121" s="363" t="str">
        <f t="shared" si="92"/>
        <v>N/A</v>
      </c>
      <c r="AE121" s="358" t="str">
        <f t="shared" ref="AE121:AG121" si="93">IFERROR(AE89/AD89-1,"N/A")</f>
        <v>N/A</v>
      </c>
      <c r="AF121" s="368" t="str">
        <f t="shared" si="93"/>
        <v>N/A</v>
      </c>
      <c r="AG121" s="363" t="str">
        <f t="shared" si="93"/>
        <v>N/A</v>
      </c>
    </row>
    <row r="122" spans="1:33" s="14" customFormat="1" ht="15.6" x14ac:dyDescent="0.3">
      <c r="A122" s="768" t="s">
        <v>495</v>
      </c>
      <c r="C122" s="776" t="str">
        <f t="shared" ref="C122:E122" si="94">IFERROR(C90/B90-1,"N/A")</f>
        <v>N/A</v>
      </c>
      <c r="D122" s="777" t="str">
        <f t="shared" si="94"/>
        <v>N/A</v>
      </c>
      <c r="E122" s="778" t="str">
        <f t="shared" si="94"/>
        <v>N/A</v>
      </c>
      <c r="G122" s="776" t="str">
        <f t="shared" ref="G122:I122" si="95">IFERROR(G90/F90-1,"N/A")</f>
        <v>N/A</v>
      </c>
      <c r="H122" s="777" t="str">
        <f t="shared" si="95"/>
        <v>N/A</v>
      </c>
      <c r="I122" s="778" t="str">
        <f t="shared" si="95"/>
        <v>N/A</v>
      </c>
      <c r="K122" s="776" t="str">
        <f t="shared" ref="K122:M122" si="96">IFERROR(K90/J90-1,"N/A")</f>
        <v>N/A</v>
      </c>
      <c r="L122" s="777" t="str">
        <f t="shared" si="96"/>
        <v>N/A</v>
      </c>
      <c r="M122" s="778" t="str">
        <f t="shared" si="96"/>
        <v>N/A</v>
      </c>
      <c r="O122" s="776" t="str">
        <f t="shared" ref="O122:Q122" si="97">IFERROR(O90/N90-1,"N/A")</f>
        <v>N/A</v>
      </c>
      <c r="P122" s="777" t="str">
        <f t="shared" si="97"/>
        <v>N/A</v>
      </c>
      <c r="Q122" s="778" t="str">
        <f t="shared" si="97"/>
        <v>N/A</v>
      </c>
      <c r="S122" s="776" t="str">
        <f t="shared" ref="S122:U122" si="98">IFERROR(S90/R90-1,"N/A")</f>
        <v>N/A</v>
      </c>
      <c r="T122" s="777" t="str">
        <f t="shared" si="98"/>
        <v>N/A</v>
      </c>
      <c r="U122" s="778" t="str">
        <f t="shared" si="98"/>
        <v>N/A</v>
      </c>
      <c r="W122" s="776" t="str">
        <f t="shared" ref="W122:Y122" si="99">IFERROR(W90/V90-1,"N/A")</f>
        <v>N/A</v>
      </c>
      <c r="X122" s="777" t="str">
        <f t="shared" si="99"/>
        <v>N/A</v>
      </c>
      <c r="Y122" s="778" t="str">
        <f t="shared" si="99"/>
        <v>N/A</v>
      </c>
      <c r="AA122" s="776" t="str">
        <f t="shared" ref="AA122:AC122" si="100">IFERROR(AA90/Z90-1,"N/A")</f>
        <v>N/A</v>
      </c>
      <c r="AB122" s="777" t="str">
        <f t="shared" si="100"/>
        <v>N/A</v>
      </c>
      <c r="AC122" s="778" t="str">
        <f t="shared" si="100"/>
        <v>N/A</v>
      </c>
      <c r="AE122" s="776" t="str">
        <f t="shared" ref="AE122:AG122" si="101">IFERROR(AE90/AD90-1,"N/A")</f>
        <v>N/A</v>
      </c>
      <c r="AF122" s="777" t="str">
        <f t="shared" si="101"/>
        <v>N/A</v>
      </c>
      <c r="AG122" s="778" t="str">
        <f t="shared" si="101"/>
        <v>N/A</v>
      </c>
    </row>
    <row r="123" spans="1:33" x14ac:dyDescent="0.25">
      <c r="A123" s="7"/>
    </row>
    <row r="124" spans="1:33" x14ac:dyDescent="0.25">
      <c r="A124" s="9" t="s">
        <v>420</v>
      </c>
      <c r="B124" s="7"/>
      <c r="C124" s="7"/>
      <c r="D124" s="7"/>
      <c r="E124" s="7"/>
      <c r="F124" s="7"/>
    </row>
    <row r="125" spans="1:33" ht="15.6" x14ac:dyDescent="0.25">
      <c r="A125" s="18"/>
      <c r="B125" s="7"/>
      <c r="C125" s="7"/>
      <c r="D125" s="7"/>
      <c r="E125" s="7"/>
      <c r="F125" s="7"/>
    </row>
    <row r="126" spans="1:33" s="50" customFormat="1" ht="15.6" x14ac:dyDescent="0.3">
      <c r="A126" s="13" t="s">
        <v>421</v>
      </c>
      <c r="B126" s="49"/>
      <c r="C126" s="49"/>
      <c r="D126" s="49"/>
      <c r="E126" s="49"/>
      <c r="F126" s="49"/>
    </row>
    <row r="127" spans="1:33" x14ac:dyDescent="0.25">
      <c r="A127" s="7"/>
      <c r="B127" s="7"/>
      <c r="C127" s="7"/>
      <c r="D127" s="7"/>
      <c r="E127" s="7"/>
      <c r="F127" s="7"/>
    </row>
    <row r="128" spans="1:33" ht="45.75" customHeight="1" x14ac:dyDescent="0.25">
      <c r="A128" s="142" t="s">
        <v>422</v>
      </c>
      <c r="B128" s="391" t="s">
        <v>64</v>
      </c>
      <c r="C128" s="399" t="s">
        <v>65</v>
      </c>
      <c r="D128" s="400" t="s">
        <v>66</v>
      </c>
      <c r="E128" s="400" t="s">
        <v>67</v>
      </c>
      <c r="F128" s="400" t="s">
        <v>68</v>
      </c>
      <c r="G128" s="400" t="s">
        <v>69</v>
      </c>
      <c r="H128" s="400" t="s">
        <v>70</v>
      </c>
      <c r="I128" s="395" t="s">
        <v>71</v>
      </c>
      <c r="J128" s="779" t="s">
        <v>427</v>
      </c>
    </row>
    <row r="129" spans="1:10" x14ac:dyDescent="0.25">
      <c r="A129" s="42" t="s">
        <v>40</v>
      </c>
      <c r="B129" s="392"/>
      <c r="C129" s="401"/>
      <c r="D129" s="402"/>
      <c r="E129" s="402"/>
      <c r="F129" s="402"/>
      <c r="G129" s="401"/>
      <c r="H129" s="403"/>
      <c r="I129" s="396"/>
      <c r="J129" s="686">
        <f>IF(I144&lt;&gt;0, I129/I144, 0)</f>
        <v>0</v>
      </c>
    </row>
    <row r="130" spans="1:10" x14ac:dyDescent="0.25">
      <c r="A130" s="42" t="s">
        <v>41</v>
      </c>
      <c r="B130" s="393"/>
      <c r="C130" s="404"/>
      <c r="D130" s="405"/>
      <c r="E130" s="405"/>
      <c r="F130" s="405"/>
      <c r="G130" s="404"/>
      <c r="H130" s="406"/>
      <c r="I130" s="397"/>
      <c r="J130" s="687">
        <f>IF(I145&lt;&gt;0, I130/I145, 0)</f>
        <v>0</v>
      </c>
    </row>
    <row r="131" spans="1:10" ht="15" customHeight="1" x14ac:dyDescent="0.25">
      <c r="A131" s="42" t="s">
        <v>72</v>
      </c>
      <c r="B131" s="393"/>
      <c r="C131" s="404"/>
      <c r="D131" s="405"/>
      <c r="E131" s="405"/>
      <c r="F131" s="405"/>
      <c r="G131" s="404"/>
      <c r="H131" s="406"/>
      <c r="I131" s="397"/>
      <c r="J131" s="687">
        <f>IF(I146&lt;&gt;0, I131/I146, 0)</f>
        <v>0</v>
      </c>
    </row>
    <row r="132" spans="1:10" x14ac:dyDescent="0.25">
      <c r="A132" s="42" t="s">
        <v>42</v>
      </c>
      <c r="B132" s="393"/>
      <c r="C132" s="404"/>
      <c r="D132" s="405"/>
      <c r="E132" s="405"/>
      <c r="F132" s="405"/>
      <c r="G132" s="405"/>
      <c r="H132" s="407"/>
      <c r="I132" s="397"/>
      <c r="J132" s="687">
        <f>IF(I147&lt;&gt;0, I132/I147, 0)</f>
        <v>0</v>
      </c>
    </row>
    <row r="133" spans="1:10" x14ac:dyDescent="0.25">
      <c r="A133" s="42" t="s">
        <v>43</v>
      </c>
      <c r="B133" s="393"/>
      <c r="C133" s="404"/>
      <c r="D133" s="405"/>
      <c r="E133" s="405"/>
      <c r="F133" s="405"/>
      <c r="G133" s="405"/>
      <c r="H133" s="407"/>
      <c r="I133" s="397"/>
      <c r="J133" s="687">
        <f>IF(I148&lt;&gt;0, I133/I148, 0)</f>
        <v>0</v>
      </c>
    </row>
    <row r="134" spans="1:10" x14ac:dyDescent="0.25">
      <c r="A134" s="42" t="s">
        <v>44</v>
      </c>
      <c r="B134" s="393"/>
      <c r="C134" s="404"/>
      <c r="D134" s="405"/>
      <c r="E134" s="405"/>
      <c r="F134" s="405"/>
      <c r="G134" s="405"/>
      <c r="H134" s="407"/>
      <c r="I134" s="397"/>
      <c r="J134" s="415"/>
    </row>
    <row r="135" spans="1:10" x14ac:dyDescent="0.25">
      <c r="A135" s="42" t="s">
        <v>45</v>
      </c>
      <c r="B135" s="393"/>
      <c r="C135" s="404"/>
      <c r="D135" s="405"/>
      <c r="E135" s="405"/>
      <c r="F135" s="405"/>
      <c r="G135" s="405"/>
      <c r="H135" s="407"/>
      <c r="I135" s="397"/>
      <c r="J135" s="415"/>
    </row>
    <row r="136" spans="1:10" x14ac:dyDescent="0.25">
      <c r="A136" s="42" t="s">
        <v>46</v>
      </c>
      <c r="B136" s="393"/>
      <c r="C136" s="404"/>
      <c r="D136" s="405"/>
      <c r="E136" s="405"/>
      <c r="F136" s="405"/>
      <c r="G136" s="405"/>
      <c r="H136" s="407"/>
      <c r="I136" s="397"/>
      <c r="J136" s="415"/>
    </row>
    <row r="137" spans="1:10" x14ac:dyDescent="0.25">
      <c r="A137" s="51" t="s">
        <v>47</v>
      </c>
      <c r="B137" s="394"/>
      <c r="C137" s="408"/>
      <c r="D137" s="409"/>
      <c r="E137" s="409"/>
      <c r="F137" s="409"/>
      <c r="G137" s="409"/>
      <c r="H137" s="410"/>
      <c r="I137" s="398"/>
      <c r="J137" s="688">
        <f>IF(I152&lt;&gt;0, I137/I152, 0)</f>
        <v>0</v>
      </c>
    </row>
    <row r="138" spans="1:10" ht="15.6" x14ac:dyDescent="0.3">
      <c r="A138" s="766" t="s">
        <v>494</v>
      </c>
      <c r="B138" s="455">
        <f>SUM(B129:B137)</f>
        <v>0</v>
      </c>
      <c r="C138" s="456">
        <f t="shared" ref="C138:I138" si="102">SUM(C129:C137)</f>
        <v>0</v>
      </c>
      <c r="D138" s="456">
        <f t="shared" si="102"/>
        <v>0</v>
      </c>
      <c r="E138" s="456">
        <f t="shared" si="102"/>
        <v>0</v>
      </c>
      <c r="F138" s="456">
        <f t="shared" si="102"/>
        <v>0</v>
      </c>
      <c r="G138" s="456">
        <f t="shared" si="102"/>
        <v>0</v>
      </c>
      <c r="H138" s="457">
        <f t="shared" si="102"/>
        <v>0</v>
      </c>
      <c r="I138" s="458">
        <f t="shared" si="102"/>
        <v>0</v>
      </c>
      <c r="J138" s="416"/>
    </row>
    <row r="139" spans="1:10" x14ac:dyDescent="0.25">
      <c r="A139" s="223" t="s">
        <v>477</v>
      </c>
      <c r="B139" s="394"/>
      <c r="C139" s="408"/>
      <c r="D139" s="409"/>
      <c r="E139" s="409"/>
      <c r="F139" s="409"/>
      <c r="G139" s="409"/>
      <c r="H139" s="410"/>
      <c r="I139" s="398"/>
      <c r="J139" s="689">
        <f>IF(I153&lt;&gt;0, I139/I153, 0)</f>
        <v>0</v>
      </c>
    </row>
    <row r="140" spans="1:10" ht="15.6" x14ac:dyDescent="0.3">
      <c r="A140" s="768" t="s">
        <v>495</v>
      </c>
      <c r="B140" s="459">
        <f>B138+B139</f>
        <v>0</v>
      </c>
      <c r="C140" s="460">
        <f t="shared" ref="C140:I140" si="103">C138+C139</f>
        <v>0</v>
      </c>
      <c r="D140" s="460">
        <f t="shared" si="103"/>
        <v>0</v>
      </c>
      <c r="E140" s="460">
        <f t="shared" si="103"/>
        <v>0</v>
      </c>
      <c r="F140" s="460">
        <f t="shared" si="103"/>
        <v>0</v>
      </c>
      <c r="G140" s="460">
        <f t="shared" si="103"/>
        <v>0</v>
      </c>
      <c r="H140" s="461">
        <f t="shared" si="103"/>
        <v>0</v>
      </c>
      <c r="I140" s="462">
        <f t="shared" si="103"/>
        <v>0</v>
      </c>
      <c r="J140" s="417"/>
    </row>
    <row r="141" spans="1:10" ht="15" customHeight="1" x14ac:dyDescent="0.25">
      <c r="A141" s="52"/>
      <c r="B141" s="7"/>
      <c r="C141" s="7"/>
      <c r="D141" s="7"/>
      <c r="E141" s="7"/>
      <c r="F141" s="7"/>
    </row>
    <row r="142" spans="1:10" ht="15" customHeight="1" x14ac:dyDescent="0.25">
      <c r="A142" s="679"/>
      <c r="B142" s="7"/>
      <c r="C142" s="7"/>
      <c r="D142" s="7"/>
      <c r="E142" s="7"/>
      <c r="F142" s="7"/>
    </row>
    <row r="143" spans="1:10" ht="31.2" x14ac:dyDescent="0.25">
      <c r="A143" s="142" t="s">
        <v>423</v>
      </c>
      <c r="B143" s="391" t="s">
        <v>64</v>
      </c>
      <c r="C143" s="399" t="s">
        <v>65</v>
      </c>
      <c r="D143" s="400" t="s">
        <v>66</v>
      </c>
      <c r="E143" s="400" t="s">
        <v>67</v>
      </c>
      <c r="F143" s="400" t="s">
        <v>68</v>
      </c>
      <c r="G143" s="400" t="s">
        <v>69</v>
      </c>
      <c r="H143" s="400" t="s">
        <v>70</v>
      </c>
      <c r="I143" s="413" t="s">
        <v>71</v>
      </c>
    </row>
    <row r="144" spans="1:10" x14ac:dyDescent="0.25">
      <c r="A144" s="42" t="s">
        <v>40</v>
      </c>
      <c r="B144" s="418"/>
      <c r="C144" s="402"/>
      <c r="D144" s="402"/>
      <c r="E144" s="402"/>
      <c r="F144" s="402"/>
      <c r="G144" s="419"/>
      <c r="H144" s="419"/>
      <c r="I144" s="420"/>
    </row>
    <row r="145" spans="1:9" x14ac:dyDescent="0.25">
      <c r="A145" s="42" t="s">
        <v>41</v>
      </c>
      <c r="B145" s="423"/>
      <c r="C145" s="405"/>
      <c r="D145" s="405"/>
      <c r="E145" s="405"/>
      <c r="F145" s="405"/>
      <c r="G145" s="407"/>
      <c r="H145" s="407"/>
      <c r="I145" s="424"/>
    </row>
    <row r="146" spans="1:9" ht="15" customHeight="1" x14ac:dyDescent="0.25">
      <c r="A146" s="42" t="s">
        <v>72</v>
      </c>
      <c r="B146" s="423"/>
      <c r="C146" s="405"/>
      <c r="D146" s="405"/>
      <c r="E146" s="405"/>
      <c r="F146" s="405"/>
      <c r="G146" s="407"/>
      <c r="H146" s="407"/>
      <c r="I146" s="424"/>
    </row>
    <row r="147" spans="1:9" x14ac:dyDescent="0.25">
      <c r="A147" s="42" t="s">
        <v>42</v>
      </c>
      <c r="B147" s="425"/>
      <c r="C147" s="407"/>
      <c r="D147" s="407"/>
      <c r="E147" s="407"/>
      <c r="F147" s="407"/>
      <c r="G147" s="407"/>
      <c r="H147" s="407"/>
      <c r="I147" s="424"/>
    </row>
    <row r="148" spans="1:9" x14ac:dyDescent="0.25">
      <c r="A148" s="42" t="s">
        <v>43</v>
      </c>
      <c r="B148" s="425"/>
      <c r="C148" s="407"/>
      <c r="D148" s="407"/>
      <c r="E148" s="407"/>
      <c r="F148" s="407"/>
      <c r="G148" s="407"/>
      <c r="H148" s="407"/>
      <c r="I148" s="424"/>
    </row>
    <row r="149" spans="1:9" x14ac:dyDescent="0.25">
      <c r="A149" s="42" t="s">
        <v>44</v>
      </c>
      <c r="B149" s="426"/>
      <c r="C149" s="427"/>
      <c r="D149" s="427"/>
      <c r="E149" s="427"/>
      <c r="F149" s="427"/>
      <c r="G149" s="427"/>
      <c r="H149" s="427"/>
      <c r="I149" s="428"/>
    </row>
    <row r="150" spans="1:9" x14ac:dyDescent="0.25">
      <c r="A150" s="42" t="s">
        <v>45</v>
      </c>
      <c r="B150" s="426"/>
      <c r="C150" s="427"/>
      <c r="D150" s="427"/>
      <c r="E150" s="427"/>
      <c r="F150" s="427"/>
      <c r="G150" s="427"/>
      <c r="H150" s="427"/>
      <c r="I150" s="428"/>
    </row>
    <row r="151" spans="1:9" x14ac:dyDescent="0.25">
      <c r="A151" s="42" t="s">
        <v>46</v>
      </c>
      <c r="B151" s="426"/>
      <c r="C151" s="427"/>
      <c r="D151" s="427"/>
      <c r="E151" s="427"/>
      <c r="F151" s="427"/>
      <c r="G151" s="427"/>
      <c r="H151" s="427"/>
      <c r="I151" s="428"/>
    </row>
    <row r="152" spans="1:9" x14ac:dyDescent="0.25">
      <c r="A152" s="51" t="s">
        <v>47</v>
      </c>
      <c r="B152" s="421"/>
      <c r="C152" s="410"/>
      <c r="D152" s="410"/>
      <c r="E152" s="410"/>
      <c r="F152" s="410"/>
      <c r="G152" s="410"/>
      <c r="H152" s="410"/>
      <c r="I152" s="422"/>
    </row>
    <row r="153" spans="1:9" ht="15.6" x14ac:dyDescent="0.25">
      <c r="A153" s="780" t="s">
        <v>477</v>
      </c>
      <c r="B153" s="412"/>
      <c r="C153" s="411"/>
      <c r="D153" s="411"/>
      <c r="E153" s="411"/>
      <c r="F153" s="411"/>
      <c r="G153" s="411"/>
      <c r="H153" s="411"/>
      <c r="I153" s="414"/>
    </row>
    <row r="155" spans="1:9" ht="15.6" x14ac:dyDescent="0.25">
      <c r="A155" s="475"/>
    </row>
    <row r="156" spans="1:9" x14ac:dyDescent="0.25">
      <c r="A156" s="7" t="s">
        <v>506</v>
      </c>
    </row>
    <row r="157" spans="1:9" ht="15.6" x14ac:dyDescent="0.25">
      <c r="A157" s="475"/>
    </row>
  </sheetData>
  <sheetProtection algorithmName="SHA-512" hashValue="NDqFtc6v1RxGAY19v192T4kp1RPecSCexcAMMWrpcuYbTso5S/NckiYO1LwB0cHH7ZqhR+Efi/xArKbs4Ts41Q==" saltValue="jjxS46UtpbVGGHSMZQ1UCw==" spinCount="100000" sheet="1" objects="1" scenarios="1"/>
  <printOptions horizontalCentered="1"/>
  <pageMargins left="0.7" right="0.7" top="0.75" bottom="0.75" header="0.3" footer="0.3"/>
  <pageSetup scale="76" fitToHeight="3" orientation="landscape" r:id="rId1"/>
  <headerFooter>
    <oddFooter xml:space="preserve">&amp;L&amp;A
Version Date: May 1, 2023
</oddFooter>
  </headerFooter>
  <rowBreaks count="2" manualBreakCount="2">
    <brk id="47" max="16383" man="1"/>
    <brk id="109" max="16383" man="1"/>
  </rowBreaks>
  <colBreaks count="2" manualBreakCount="2">
    <brk id="9" max="1048575" man="1"/>
    <brk id="21"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I59"/>
  <sheetViews>
    <sheetView showGridLines="0" zoomScale="85" zoomScaleNormal="85" zoomScaleSheetLayoutView="76" workbookViewId="0">
      <pane ySplit="3" topLeftCell="A4" activePane="bottomLeft" state="frozen"/>
      <selection pane="bottomLeft" activeCell="G7" sqref="G7"/>
    </sheetView>
  </sheetViews>
  <sheetFormatPr defaultColWidth="8.81640625" defaultRowHeight="15" x14ac:dyDescent="0.25"/>
  <cols>
    <col min="1" max="1" width="40.90625" style="6" customWidth="1"/>
    <col min="2" max="8" width="12.6328125" style="6" customWidth="1"/>
    <col min="9" max="9" width="11.54296875" style="6" customWidth="1"/>
    <col min="10" max="16384" width="8.81640625" style="6"/>
  </cols>
  <sheetData>
    <row r="1" spans="1:9" ht="15.6" x14ac:dyDescent="0.3">
      <c r="A1" s="53" t="s">
        <v>61</v>
      </c>
      <c r="B1" s="28"/>
      <c r="C1" s="28"/>
      <c r="D1" s="28"/>
      <c r="E1" s="28"/>
      <c r="F1" s="28"/>
    </row>
    <row r="2" spans="1:9" x14ac:dyDescent="0.25">
      <c r="A2" s="28" t="s">
        <v>62</v>
      </c>
      <c r="B2" s="752" t="str">
        <f>IF(ISBLANK('Cover-Input Page'!$C$10), "Company Name cannot be left blank.  Please fill out cell C10 on the &lt;Cover-Input Page&gt; Tab.", 'Cover-Input Page'!$C$10)</f>
        <v>Company Name cannot be left blank.  Please fill out cell C10 on the &lt;Cover-Input Page&gt; Tab.</v>
      </c>
      <c r="C2" s="92"/>
      <c r="D2" s="28"/>
      <c r="E2" s="28"/>
      <c r="F2" s="28"/>
    </row>
    <row r="3" spans="1:9" x14ac:dyDescent="0.25">
      <c r="A3" s="28" t="str">
        <f>+Geo_Region!A3</f>
        <v>SERFF Tracking Number:</v>
      </c>
      <c r="B3" s="752" t="str">
        <f>IF(ISBLANK('Cover-Input Page'!$C$11), "SERFF Tracking Number cannot be left blank.  Please fill out cell C11 on the &lt;Cover-Input Page&gt; Tab.", 'Cover-Input Page'!$C$11)</f>
        <v>SERFF Tracking Number cannot be left blank.  Please fill out cell C11 on the &lt;Cover-Input Page&gt; Tab.</v>
      </c>
      <c r="C3" s="92"/>
      <c r="D3" s="28"/>
      <c r="E3" s="28"/>
      <c r="F3" s="34"/>
    </row>
    <row r="4" spans="1:9" x14ac:dyDescent="0.25">
      <c r="A4" s="28"/>
      <c r="B4" s="28"/>
      <c r="C4" s="28"/>
      <c r="D4" s="28"/>
      <c r="E4" s="28"/>
      <c r="F4" s="34"/>
    </row>
    <row r="5" spans="1:9" x14ac:dyDescent="0.25">
      <c r="A5" s="6" t="s">
        <v>149</v>
      </c>
    </row>
    <row r="6" spans="1:9" ht="15.6" x14ac:dyDescent="0.25">
      <c r="A6" s="13" t="s">
        <v>167</v>
      </c>
    </row>
    <row r="7" spans="1:9" ht="15.6" x14ac:dyDescent="0.25">
      <c r="A7" s="13" t="s">
        <v>166</v>
      </c>
    </row>
    <row r="8" spans="1:9" ht="15.6" x14ac:dyDescent="0.25">
      <c r="A8" s="13"/>
    </row>
    <row r="9" spans="1:9" ht="15.6" x14ac:dyDescent="0.25">
      <c r="A9" s="13" t="s">
        <v>435</v>
      </c>
      <c r="B9" s="87" t="str">
        <f>Geo_Region!E49</f>
        <v>01/2023 - 12/2023</v>
      </c>
      <c r="C9" s="87"/>
    </row>
    <row r="10" spans="1:9" ht="15.6" x14ac:dyDescent="0.25">
      <c r="A10" s="13"/>
    </row>
    <row r="11" spans="1:9" ht="15.6" x14ac:dyDescent="0.3">
      <c r="A11" s="14" t="s">
        <v>76</v>
      </c>
    </row>
    <row r="12" spans="1:9" ht="15.6" x14ac:dyDescent="0.3">
      <c r="A12" s="143" t="s">
        <v>63</v>
      </c>
      <c r="B12" s="184" t="s">
        <v>64</v>
      </c>
      <c r="C12" s="192" t="s">
        <v>65</v>
      </c>
      <c r="D12" s="192" t="s">
        <v>66</v>
      </c>
      <c r="E12" s="192" t="s">
        <v>67</v>
      </c>
      <c r="F12" s="192" t="s">
        <v>68</v>
      </c>
      <c r="G12" s="192" t="s">
        <v>69</v>
      </c>
      <c r="H12" s="188" t="s">
        <v>70</v>
      </c>
      <c r="I12" s="122" t="s">
        <v>71</v>
      </c>
    </row>
    <row r="13" spans="1:9" x14ac:dyDescent="0.25">
      <c r="A13" s="54" t="s">
        <v>40</v>
      </c>
      <c r="B13" s="185"/>
      <c r="C13" s="193"/>
      <c r="D13" s="193"/>
      <c r="E13" s="193"/>
      <c r="F13" s="193"/>
      <c r="G13" s="193"/>
      <c r="H13" s="189"/>
      <c r="I13" s="650"/>
    </row>
    <row r="14" spans="1:9" x14ac:dyDescent="0.25">
      <c r="A14" s="55" t="s">
        <v>41</v>
      </c>
      <c r="B14" s="186"/>
      <c r="C14" s="194"/>
      <c r="D14" s="194"/>
      <c r="E14" s="194"/>
      <c r="F14" s="194"/>
      <c r="G14" s="194"/>
      <c r="H14" s="190"/>
      <c r="I14" s="651"/>
    </row>
    <row r="15" spans="1:9" x14ac:dyDescent="0.25">
      <c r="A15" s="55" t="s">
        <v>72</v>
      </c>
      <c r="B15" s="186"/>
      <c r="C15" s="194"/>
      <c r="D15" s="194"/>
      <c r="E15" s="194"/>
      <c r="F15" s="194"/>
      <c r="G15" s="194"/>
      <c r="H15" s="190"/>
      <c r="I15" s="651"/>
    </row>
    <row r="16" spans="1:9" x14ac:dyDescent="0.25">
      <c r="A16" s="55" t="s">
        <v>42</v>
      </c>
      <c r="B16" s="186"/>
      <c r="C16" s="194"/>
      <c r="D16" s="194"/>
      <c r="E16" s="194"/>
      <c r="F16" s="194"/>
      <c r="G16" s="194"/>
      <c r="H16" s="190"/>
      <c r="I16" s="651"/>
    </row>
    <row r="17" spans="1:9" x14ac:dyDescent="0.25">
      <c r="A17" s="55" t="s">
        <v>43</v>
      </c>
      <c r="B17" s="186"/>
      <c r="C17" s="194"/>
      <c r="D17" s="194"/>
      <c r="E17" s="194"/>
      <c r="F17" s="194"/>
      <c r="G17" s="194"/>
      <c r="H17" s="190"/>
      <c r="I17" s="651"/>
    </row>
    <row r="18" spans="1:9" x14ac:dyDescent="0.25">
      <c r="A18" s="55" t="s">
        <v>44</v>
      </c>
      <c r="B18" s="186"/>
      <c r="C18" s="194"/>
      <c r="D18" s="194"/>
      <c r="E18" s="194"/>
      <c r="F18" s="194"/>
      <c r="G18" s="194"/>
      <c r="H18" s="190"/>
      <c r="I18" s="651"/>
    </row>
    <row r="19" spans="1:9" x14ac:dyDescent="0.25">
      <c r="A19" s="55" t="s">
        <v>45</v>
      </c>
      <c r="B19" s="186"/>
      <c r="C19" s="194"/>
      <c r="D19" s="194"/>
      <c r="E19" s="194"/>
      <c r="F19" s="194"/>
      <c r="G19" s="194"/>
      <c r="H19" s="190"/>
      <c r="I19" s="651"/>
    </row>
    <row r="20" spans="1:9" x14ac:dyDescent="0.25">
      <c r="A20" s="55" t="s">
        <v>46</v>
      </c>
      <c r="B20" s="186"/>
      <c r="C20" s="194"/>
      <c r="D20" s="194"/>
      <c r="E20" s="194"/>
      <c r="F20" s="194"/>
      <c r="G20" s="194"/>
      <c r="H20" s="190"/>
      <c r="I20" s="651"/>
    </row>
    <row r="21" spans="1:9" x14ac:dyDescent="0.25">
      <c r="A21" s="223" t="s">
        <v>47</v>
      </c>
      <c r="B21" s="187"/>
      <c r="C21" s="195"/>
      <c r="D21" s="195"/>
      <c r="E21" s="195"/>
      <c r="F21" s="195"/>
      <c r="G21" s="195"/>
      <c r="H21" s="191"/>
      <c r="I21" s="652"/>
    </row>
    <row r="22" spans="1:9" ht="15.6" x14ac:dyDescent="0.3">
      <c r="A22" s="766" t="s">
        <v>494</v>
      </c>
      <c r="B22" s="463"/>
      <c r="C22" s="464"/>
      <c r="D22" s="464"/>
      <c r="E22" s="464"/>
      <c r="F22" s="464"/>
      <c r="G22" s="464"/>
      <c r="H22" s="465"/>
      <c r="I22" s="653"/>
    </row>
    <row r="23" spans="1:9" x14ac:dyDescent="0.25">
      <c r="A23" s="223" t="s">
        <v>477</v>
      </c>
      <c r="B23" s="187"/>
      <c r="C23" s="195"/>
      <c r="D23" s="195"/>
      <c r="E23" s="195"/>
      <c r="F23" s="195"/>
      <c r="G23" s="195"/>
      <c r="H23" s="191"/>
      <c r="I23" s="652"/>
    </row>
    <row r="24" spans="1:9" ht="15.6" x14ac:dyDescent="0.3">
      <c r="A24" s="768" t="s">
        <v>495</v>
      </c>
      <c r="B24" s="466"/>
      <c r="C24" s="467"/>
      <c r="D24" s="467"/>
      <c r="E24" s="467"/>
      <c r="F24" s="467"/>
      <c r="G24" s="467"/>
      <c r="H24" s="468"/>
      <c r="I24" s="654"/>
    </row>
    <row r="26" spans="1:9" ht="15.6" x14ac:dyDescent="0.3">
      <c r="A26" s="14" t="s">
        <v>77</v>
      </c>
    </row>
    <row r="27" spans="1:9" ht="15.6" x14ac:dyDescent="0.3">
      <c r="A27" s="143" t="s">
        <v>63</v>
      </c>
      <c r="B27" s="184" t="s">
        <v>64</v>
      </c>
      <c r="C27" s="192" t="s">
        <v>65</v>
      </c>
      <c r="D27" s="192" t="s">
        <v>66</v>
      </c>
      <c r="E27" s="192" t="s">
        <v>67</v>
      </c>
      <c r="F27" s="192" t="s">
        <v>68</v>
      </c>
      <c r="G27" s="192" t="s">
        <v>69</v>
      </c>
      <c r="H27" s="188" t="s">
        <v>70</v>
      </c>
      <c r="I27" s="122" t="s">
        <v>71</v>
      </c>
    </row>
    <row r="28" spans="1:9" x14ac:dyDescent="0.25">
      <c r="A28" s="54" t="s">
        <v>40</v>
      </c>
      <c r="B28" s="185"/>
      <c r="C28" s="193"/>
      <c r="D28" s="193"/>
      <c r="E28" s="193"/>
      <c r="F28" s="193"/>
      <c r="G28" s="193"/>
      <c r="H28" s="189"/>
      <c r="I28" s="650"/>
    </row>
    <row r="29" spans="1:9" x14ac:dyDescent="0.25">
      <c r="A29" s="55" t="s">
        <v>41</v>
      </c>
      <c r="B29" s="186"/>
      <c r="C29" s="194"/>
      <c r="D29" s="194"/>
      <c r="E29" s="194"/>
      <c r="F29" s="194"/>
      <c r="G29" s="194"/>
      <c r="H29" s="190"/>
      <c r="I29" s="651"/>
    </row>
    <row r="30" spans="1:9" x14ac:dyDescent="0.25">
      <c r="A30" s="55" t="s">
        <v>72</v>
      </c>
      <c r="B30" s="186"/>
      <c r="C30" s="194"/>
      <c r="D30" s="194"/>
      <c r="E30" s="194"/>
      <c r="F30" s="194"/>
      <c r="G30" s="194"/>
      <c r="H30" s="190"/>
      <c r="I30" s="651"/>
    </row>
    <row r="31" spans="1:9" x14ac:dyDescent="0.25">
      <c r="A31" s="55" t="s">
        <v>42</v>
      </c>
      <c r="B31" s="186"/>
      <c r="C31" s="194"/>
      <c r="D31" s="194"/>
      <c r="E31" s="194"/>
      <c r="F31" s="194"/>
      <c r="G31" s="194"/>
      <c r="H31" s="190"/>
      <c r="I31" s="651"/>
    </row>
    <row r="32" spans="1:9" x14ac:dyDescent="0.25">
      <c r="A32" s="55" t="s">
        <v>43</v>
      </c>
      <c r="B32" s="186"/>
      <c r="C32" s="194"/>
      <c r="D32" s="194"/>
      <c r="E32" s="194"/>
      <c r="F32" s="194"/>
      <c r="G32" s="194"/>
      <c r="H32" s="190"/>
      <c r="I32" s="651"/>
    </row>
    <row r="33" spans="1:9" x14ac:dyDescent="0.25">
      <c r="A33" s="55" t="s">
        <v>44</v>
      </c>
      <c r="B33" s="186"/>
      <c r="C33" s="194"/>
      <c r="D33" s="194"/>
      <c r="E33" s="194"/>
      <c r="F33" s="194"/>
      <c r="G33" s="194"/>
      <c r="H33" s="190"/>
      <c r="I33" s="651"/>
    </row>
    <row r="34" spans="1:9" x14ac:dyDescent="0.25">
      <c r="A34" s="55" t="s">
        <v>45</v>
      </c>
      <c r="B34" s="186"/>
      <c r="C34" s="194"/>
      <c r="D34" s="194"/>
      <c r="E34" s="194"/>
      <c r="F34" s="194"/>
      <c r="G34" s="194"/>
      <c r="H34" s="190"/>
      <c r="I34" s="651"/>
    </row>
    <row r="35" spans="1:9" x14ac:dyDescent="0.25">
      <c r="A35" s="55" t="s">
        <v>46</v>
      </c>
      <c r="B35" s="186"/>
      <c r="C35" s="194"/>
      <c r="D35" s="194"/>
      <c r="E35" s="194"/>
      <c r="F35" s="194"/>
      <c r="G35" s="194"/>
      <c r="H35" s="190"/>
      <c r="I35" s="651"/>
    </row>
    <row r="36" spans="1:9" x14ac:dyDescent="0.25">
      <c r="A36" s="223" t="s">
        <v>47</v>
      </c>
      <c r="B36" s="187"/>
      <c r="C36" s="195"/>
      <c r="D36" s="195"/>
      <c r="E36" s="195"/>
      <c r="F36" s="195"/>
      <c r="G36" s="195"/>
      <c r="H36" s="191"/>
      <c r="I36" s="652"/>
    </row>
    <row r="37" spans="1:9" ht="15.6" x14ac:dyDescent="0.3">
      <c r="A37" s="766" t="s">
        <v>494</v>
      </c>
      <c r="B37" s="463"/>
      <c r="C37" s="464"/>
      <c r="D37" s="464"/>
      <c r="E37" s="464"/>
      <c r="F37" s="464"/>
      <c r="G37" s="464"/>
      <c r="H37" s="465"/>
      <c r="I37" s="653"/>
    </row>
    <row r="38" spans="1:9" x14ac:dyDescent="0.25">
      <c r="A38" s="223" t="s">
        <v>477</v>
      </c>
      <c r="B38" s="187"/>
      <c r="C38" s="195"/>
      <c r="D38" s="195"/>
      <c r="E38" s="195"/>
      <c r="F38" s="195"/>
      <c r="G38" s="195"/>
      <c r="H38" s="191"/>
      <c r="I38" s="652"/>
    </row>
    <row r="39" spans="1:9" ht="15.6" x14ac:dyDescent="0.3">
      <c r="A39" s="768" t="s">
        <v>495</v>
      </c>
      <c r="B39" s="466"/>
      <c r="C39" s="467"/>
      <c r="D39" s="467"/>
      <c r="E39" s="467"/>
      <c r="F39" s="467"/>
      <c r="G39" s="467"/>
      <c r="H39" s="468"/>
      <c r="I39" s="654"/>
    </row>
    <row r="40" spans="1:9" x14ac:dyDescent="0.25">
      <c r="A40" s="56"/>
      <c r="B40" s="152"/>
      <c r="C40" s="152"/>
      <c r="D40" s="152"/>
      <c r="E40" s="152"/>
      <c r="F40" s="152"/>
      <c r="G40" s="152"/>
      <c r="H40" s="152"/>
      <c r="I40" s="152"/>
    </row>
    <row r="41" spans="1:9" ht="15.6" x14ac:dyDescent="0.3">
      <c r="A41" s="14" t="s">
        <v>78</v>
      </c>
      <c r="B41" s="152"/>
      <c r="C41" s="152"/>
      <c r="D41" s="152"/>
      <c r="E41" s="152"/>
      <c r="F41" s="152"/>
      <c r="G41" s="152"/>
      <c r="H41" s="152"/>
      <c r="I41" s="152"/>
    </row>
    <row r="42" spans="1:9" ht="15.6" x14ac:dyDescent="0.3">
      <c r="A42" s="143" t="s">
        <v>63</v>
      </c>
      <c r="B42" s="184" t="s">
        <v>64</v>
      </c>
      <c r="C42" s="192" t="s">
        <v>65</v>
      </c>
      <c r="D42" s="192" t="s">
        <v>66</v>
      </c>
      <c r="E42" s="192" t="s">
        <v>67</v>
      </c>
      <c r="F42" s="192" t="s">
        <v>68</v>
      </c>
      <c r="G42" s="192" t="s">
        <v>69</v>
      </c>
      <c r="H42" s="188" t="s">
        <v>70</v>
      </c>
      <c r="I42" s="122" t="s">
        <v>71</v>
      </c>
    </row>
    <row r="43" spans="1:9" x14ac:dyDescent="0.25">
      <c r="A43" s="54" t="s">
        <v>40</v>
      </c>
      <c r="B43" s="185"/>
      <c r="C43" s="193"/>
      <c r="D43" s="193"/>
      <c r="E43" s="193"/>
      <c r="F43" s="193"/>
      <c r="G43" s="193"/>
      <c r="H43" s="189"/>
      <c r="I43" s="650"/>
    </row>
    <row r="44" spans="1:9" x14ac:dyDescent="0.25">
      <c r="A44" s="55" t="s">
        <v>41</v>
      </c>
      <c r="B44" s="186"/>
      <c r="C44" s="194"/>
      <c r="D44" s="194"/>
      <c r="E44" s="194"/>
      <c r="F44" s="194"/>
      <c r="G44" s="194"/>
      <c r="H44" s="190"/>
      <c r="I44" s="651"/>
    </row>
    <row r="45" spans="1:9" x14ac:dyDescent="0.25">
      <c r="A45" s="55" t="s">
        <v>72</v>
      </c>
      <c r="B45" s="186"/>
      <c r="C45" s="194"/>
      <c r="D45" s="194"/>
      <c r="E45" s="194"/>
      <c r="F45" s="194"/>
      <c r="G45" s="194"/>
      <c r="H45" s="190"/>
      <c r="I45" s="651"/>
    </row>
    <row r="46" spans="1:9" x14ac:dyDescent="0.25">
      <c r="A46" s="55" t="s">
        <v>42</v>
      </c>
      <c r="B46" s="186"/>
      <c r="C46" s="194"/>
      <c r="D46" s="194"/>
      <c r="E46" s="194"/>
      <c r="F46" s="194"/>
      <c r="G46" s="194"/>
      <c r="H46" s="190"/>
      <c r="I46" s="651"/>
    </row>
    <row r="47" spans="1:9" x14ac:dyDescent="0.25">
      <c r="A47" s="55" t="s">
        <v>43</v>
      </c>
      <c r="B47" s="186"/>
      <c r="C47" s="194"/>
      <c r="D47" s="194"/>
      <c r="E47" s="194"/>
      <c r="F47" s="194"/>
      <c r="G47" s="194"/>
      <c r="H47" s="190"/>
      <c r="I47" s="651"/>
    </row>
    <row r="48" spans="1:9" x14ac:dyDescent="0.25">
      <c r="A48" s="55" t="s">
        <v>44</v>
      </c>
      <c r="B48" s="186"/>
      <c r="C48" s="194"/>
      <c r="D48" s="194"/>
      <c r="E48" s="194"/>
      <c r="F48" s="194"/>
      <c r="G48" s="194"/>
      <c r="H48" s="190"/>
      <c r="I48" s="651"/>
    </row>
    <row r="49" spans="1:9" x14ac:dyDescent="0.25">
      <c r="A49" s="55" t="s">
        <v>45</v>
      </c>
      <c r="B49" s="186"/>
      <c r="C49" s="194"/>
      <c r="D49" s="194"/>
      <c r="E49" s="194"/>
      <c r="F49" s="194"/>
      <c r="G49" s="194"/>
      <c r="H49" s="190"/>
      <c r="I49" s="651"/>
    </row>
    <row r="50" spans="1:9" x14ac:dyDescent="0.25">
      <c r="A50" s="55" t="s">
        <v>46</v>
      </c>
      <c r="B50" s="186"/>
      <c r="C50" s="194"/>
      <c r="D50" s="194"/>
      <c r="E50" s="194"/>
      <c r="F50" s="194"/>
      <c r="G50" s="194"/>
      <c r="H50" s="190"/>
      <c r="I50" s="651"/>
    </row>
    <row r="51" spans="1:9" x14ac:dyDescent="0.25">
      <c r="A51" s="223" t="s">
        <v>47</v>
      </c>
      <c r="B51" s="187"/>
      <c r="C51" s="195"/>
      <c r="D51" s="195"/>
      <c r="E51" s="195"/>
      <c r="F51" s="195"/>
      <c r="G51" s="195"/>
      <c r="H51" s="191"/>
      <c r="I51" s="652"/>
    </row>
    <row r="52" spans="1:9" ht="15.6" x14ac:dyDescent="0.3">
      <c r="A52" s="766" t="s">
        <v>494</v>
      </c>
      <c r="B52" s="463"/>
      <c r="C52" s="464"/>
      <c r="D52" s="464"/>
      <c r="E52" s="464"/>
      <c r="F52" s="464"/>
      <c r="G52" s="464"/>
      <c r="H52" s="465"/>
      <c r="I52" s="653"/>
    </row>
    <row r="53" spans="1:9" x14ac:dyDescent="0.25">
      <c r="A53" s="223" t="s">
        <v>477</v>
      </c>
      <c r="B53" s="187"/>
      <c r="C53" s="195"/>
      <c r="D53" s="195"/>
      <c r="E53" s="195"/>
      <c r="F53" s="195"/>
      <c r="G53" s="195"/>
      <c r="H53" s="191"/>
      <c r="I53" s="652"/>
    </row>
    <row r="54" spans="1:9" ht="15.6" x14ac:dyDescent="0.3">
      <c r="A54" s="768" t="s">
        <v>495</v>
      </c>
      <c r="B54" s="466"/>
      <c r="C54" s="467"/>
      <c r="D54" s="467"/>
      <c r="E54" s="467"/>
      <c r="F54" s="467"/>
      <c r="G54" s="467"/>
      <c r="H54" s="468"/>
      <c r="I54" s="654"/>
    </row>
    <row r="56" spans="1:9" x14ac:dyDescent="0.25">
      <c r="A56" s="6" t="s">
        <v>75</v>
      </c>
    </row>
    <row r="58" spans="1:9" x14ac:dyDescent="0.25">
      <c r="A58" s="7" t="s">
        <v>506</v>
      </c>
    </row>
    <row r="59" spans="1:9" ht="15.6" x14ac:dyDescent="0.25">
      <c r="A59" s="13"/>
    </row>
  </sheetData>
  <sheetProtection algorithmName="SHA-512" hashValue="3rYIO149LMka5vwH9x56Of3QS4tT5S4ejupzl9gPJrDctXnxEEV4ronmECSxlwE71KgmrEQxX9H1HQH761EQ6w==" saltValue="eFlEUII9Mp72H05t8oYhug==" spinCount="100000" sheet="1" objects="1" scenarios="1"/>
  <printOptions horizontalCentered="1"/>
  <pageMargins left="0.95" right="0.7" top="0.5" bottom="0.5" header="0.3" footer="0.1"/>
  <pageSetup scale="66" fitToHeight="2" orientation="landscape" r:id="rId1"/>
  <headerFooter>
    <oddFooter xml:space="preserve">&amp;L&amp;A
Version Date: May 1, 2023
</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AT60"/>
  <sheetViews>
    <sheetView showGridLines="0" zoomScale="80" zoomScaleNormal="80" zoomScaleSheetLayoutView="40" workbookViewId="0">
      <pane xSplit="1" ySplit="3" topLeftCell="B4" activePane="bottomRight" state="frozen"/>
      <selection pane="topRight" activeCell="B1" sqref="B1"/>
      <selection pane="bottomLeft" activeCell="A4" sqref="A4"/>
      <selection pane="bottomRight" activeCell="D6" sqref="D6"/>
    </sheetView>
  </sheetViews>
  <sheetFormatPr defaultColWidth="7" defaultRowHeight="15" x14ac:dyDescent="0.25"/>
  <cols>
    <col min="1" max="1" width="50.54296875" style="6" customWidth="1"/>
    <col min="2" max="30" width="16.1796875" style="6" bestFit="1" customWidth="1"/>
    <col min="31" max="31" width="17.1796875" style="6" bestFit="1" customWidth="1"/>
    <col min="32" max="33" width="16.1796875" style="6" bestFit="1" customWidth="1"/>
    <col min="34" max="16384" width="7" style="6"/>
  </cols>
  <sheetData>
    <row r="1" spans="1:33" ht="15.6" x14ac:dyDescent="0.3">
      <c r="A1" s="53" t="s">
        <v>61</v>
      </c>
      <c r="B1" s="28"/>
      <c r="C1" s="28"/>
      <c r="D1" s="53"/>
      <c r="E1" s="28"/>
      <c r="F1" s="28"/>
    </row>
    <row r="2" spans="1:33" x14ac:dyDescent="0.25">
      <c r="A2" s="28" t="s">
        <v>62</v>
      </c>
      <c r="B2" s="752" t="str">
        <f>IF(ISBLANK('Cover-Input Page'!$C$10), "Company Name cannot be left blank.  Please fill out cell C10 on the &lt;Cover-Input Page&gt; Tab.", 'Cover-Input Page'!$C$10)</f>
        <v>Company Name cannot be left blank.  Please fill out cell C10 on the &lt;Cover-Input Page&gt; Tab.</v>
      </c>
      <c r="C2" s="28"/>
      <c r="D2" s="28"/>
      <c r="E2" s="28"/>
      <c r="F2" s="28"/>
    </row>
    <row r="3" spans="1:33" x14ac:dyDescent="0.25">
      <c r="A3" s="28" t="str">
        <f>+Price_Inflation!A3</f>
        <v>SERFF Tracking Number:</v>
      </c>
      <c r="B3" s="752" t="str">
        <f>IF(ISBLANK('Cover-Input Page'!$C$11), "SERFF Tracking Number cannot be left blank.  Please fill out cell C11 on the &lt;Cover-Input Page&gt; Tab.", 'Cover-Input Page'!$C$11)</f>
        <v>SERFF Tracking Number cannot be left blank.  Please fill out cell C11 on the &lt;Cover-Input Page&gt; Tab.</v>
      </c>
      <c r="C3" s="28"/>
      <c r="D3" s="28"/>
      <c r="E3" s="28"/>
      <c r="F3" s="34"/>
    </row>
    <row r="4" spans="1:33" ht="7.5" customHeight="1" x14ac:dyDescent="0.25">
      <c r="A4" s="28"/>
      <c r="B4" s="28"/>
      <c r="C4" s="28"/>
      <c r="D4" s="28"/>
      <c r="E4" s="28"/>
      <c r="F4" s="34"/>
    </row>
    <row r="5" spans="1:33" ht="62.4" x14ac:dyDescent="0.3">
      <c r="A5" s="57" t="s">
        <v>375</v>
      </c>
      <c r="C5" s="28"/>
      <c r="D5" s="28"/>
      <c r="E5" s="28"/>
      <c r="F5" s="28"/>
      <c r="G5" s="28"/>
      <c r="H5" s="28"/>
      <c r="I5" s="28"/>
    </row>
    <row r="6" spans="1:33" ht="15.6" x14ac:dyDescent="0.3">
      <c r="A6" s="58"/>
      <c r="C6" s="28"/>
      <c r="D6" s="28"/>
      <c r="E6" s="28"/>
      <c r="F6" s="28"/>
      <c r="G6" s="28"/>
      <c r="H6" s="28"/>
      <c r="I6" s="28"/>
    </row>
    <row r="7" spans="1:33" x14ac:dyDescent="0.25">
      <c r="A7" s="40" t="s">
        <v>183</v>
      </c>
      <c r="C7" s="28"/>
      <c r="D7" s="28"/>
      <c r="E7" s="28"/>
      <c r="F7" s="28"/>
      <c r="G7" s="28"/>
      <c r="H7" s="28"/>
      <c r="I7" s="28"/>
    </row>
    <row r="8" spans="1:33" ht="15.6" x14ac:dyDescent="0.25">
      <c r="A8" s="40" t="s">
        <v>184</v>
      </c>
      <c r="B8" s="4" t="s">
        <v>339</v>
      </c>
      <c r="C8" s="72" t="s">
        <v>340</v>
      </c>
      <c r="D8" s="28"/>
      <c r="E8" s="28"/>
      <c r="F8" s="34"/>
    </row>
    <row r="9" spans="1:33" x14ac:dyDescent="0.25">
      <c r="A9" s="40" t="s">
        <v>359</v>
      </c>
      <c r="B9" s="91">
        <f>DATE(YEAR('Cover-Input Page'!C7)-3,MONTH('Cover-Input Page'!C7),DAY('Cover-Input Page'!C7))</f>
        <v>43831</v>
      </c>
      <c r="C9" s="93">
        <f>DATE(YEAR(B9),MONTH(B9),DAY(B9)+364)</f>
        <v>44195</v>
      </c>
      <c r="D9" s="28"/>
      <c r="E9" s="28"/>
      <c r="F9" s="34"/>
    </row>
    <row r="10" spans="1:33" x14ac:dyDescent="0.25">
      <c r="A10" s="40" t="s">
        <v>360</v>
      </c>
      <c r="B10" s="91">
        <f>DATE(YEAR('Cover-Input Page'!C7)-2,MONTH('Cover-Input Page'!C7),DAY('Cover-Input Page'!C7))</f>
        <v>44197</v>
      </c>
      <c r="C10" s="93">
        <f>DATE(YEAR(B10),MONTH(B10),DAY(B10)+364)</f>
        <v>44561</v>
      </c>
      <c r="D10" s="28"/>
      <c r="E10" s="28"/>
      <c r="F10" s="34"/>
    </row>
    <row r="11" spans="1:33" x14ac:dyDescent="0.25">
      <c r="A11" s="74" t="s">
        <v>367</v>
      </c>
      <c r="B11" s="91">
        <f>DATE(YEAR('Cover-Input Page'!C7)-1,MONTH('Cover-Input Page'!C7),DAY('Cover-Input Page'!C7))</f>
        <v>44562</v>
      </c>
      <c r="C11" s="93">
        <f>DATE(YEAR(B11),MONTH(B11),DAY(B11)+364)</f>
        <v>44926</v>
      </c>
      <c r="D11" s="6" t="s">
        <v>358</v>
      </c>
      <c r="E11" s="28"/>
      <c r="F11" s="34"/>
    </row>
    <row r="12" spans="1:33" x14ac:dyDescent="0.25">
      <c r="A12" s="6" t="s">
        <v>357</v>
      </c>
      <c r="B12" s="93">
        <f>DATE(YEAR('Cover-Input Page'!C7),MONTH('Cover-Input Page'!C7), DAY('Cover-Input Page'!C7))</f>
        <v>44927</v>
      </c>
      <c r="C12" s="91">
        <f>DATE(YEAR('Cover-Input Page'!C7),MONTH('Cover-Input Page'!C7),DAY('Cover-Input Page'!C7)+364)</f>
        <v>45291</v>
      </c>
      <c r="D12" s="28"/>
      <c r="E12" s="28"/>
      <c r="F12" s="34"/>
    </row>
    <row r="13" spans="1:33" ht="15.6" x14ac:dyDescent="0.3">
      <c r="A13" s="14" t="str">
        <f>Geo_Region!A46</f>
        <v>(Every Range Must be 12 Months of Data if Available)</v>
      </c>
      <c r="B13" s="75"/>
      <c r="C13" s="76"/>
      <c r="D13" s="28"/>
      <c r="E13" s="28"/>
      <c r="F13" s="34"/>
    </row>
    <row r="14" spans="1:33" ht="18.75" customHeight="1" x14ac:dyDescent="0.25">
      <c r="A14" s="28"/>
      <c r="C14" s="28"/>
      <c r="D14" s="28"/>
      <c r="E14" s="28"/>
      <c r="F14" s="34"/>
    </row>
    <row r="15" spans="1:33" ht="16.2" thickBot="1" x14ac:dyDescent="0.35">
      <c r="A15" s="58" t="s">
        <v>433</v>
      </c>
      <c r="B15" s="28"/>
      <c r="C15" s="28"/>
      <c r="D15" s="28"/>
      <c r="E15" s="28"/>
      <c r="F15" s="34"/>
    </row>
    <row r="16" spans="1:33" ht="15.6" x14ac:dyDescent="0.3">
      <c r="A16" s="137" t="s">
        <v>63</v>
      </c>
      <c r="B16" s="110"/>
      <c r="C16" s="111"/>
      <c r="D16" s="112" t="s">
        <v>64</v>
      </c>
      <c r="E16" s="113"/>
      <c r="F16" s="110"/>
      <c r="G16" s="112"/>
      <c r="H16" s="112" t="s">
        <v>65</v>
      </c>
      <c r="I16" s="113"/>
      <c r="J16" s="123"/>
      <c r="K16" s="112"/>
      <c r="L16" s="112" t="s">
        <v>66</v>
      </c>
      <c r="M16" s="113"/>
      <c r="N16" s="110"/>
      <c r="O16" s="112"/>
      <c r="P16" s="124" t="s">
        <v>67</v>
      </c>
      <c r="Q16" s="125"/>
      <c r="R16" s="110"/>
      <c r="S16" s="112"/>
      <c r="T16" s="112" t="s">
        <v>68</v>
      </c>
      <c r="U16" s="113"/>
      <c r="V16" s="110"/>
      <c r="W16" s="112"/>
      <c r="X16" s="112" t="s">
        <v>69</v>
      </c>
      <c r="Y16" s="113"/>
      <c r="Z16" s="123"/>
      <c r="AA16" s="112"/>
      <c r="AB16" s="112" t="s">
        <v>70</v>
      </c>
      <c r="AC16" s="113"/>
      <c r="AD16" s="110"/>
      <c r="AE16" s="111" t="s">
        <v>173</v>
      </c>
      <c r="AF16" s="114"/>
      <c r="AG16" s="113"/>
    </row>
    <row r="17" spans="1:33" ht="15.6" x14ac:dyDescent="0.25">
      <c r="A17" s="136" t="s">
        <v>79</v>
      </c>
      <c r="B17" s="224" t="str">
        <f>Geo_Region!B49</f>
        <v>01/2020 - 12/2020</v>
      </c>
      <c r="C17" s="232" t="str">
        <f>Geo_Region!C49</f>
        <v>01/2021 - 12/2021</v>
      </c>
      <c r="D17" s="232" t="str">
        <f>Geo_Region!D49</f>
        <v>01/2022 - 12/2022</v>
      </c>
      <c r="E17" s="228" t="str">
        <f>Geo_Region!E49</f>
        <v>01/2023 - 12/2023</v>
      </c>
      <c r="F17" s="224" t="str">
        <f>Geo_Region!F49</f>
        <v>01/2020 - 12/2020</v>
      </c>
      <c r="G17" s="232" t="str">
        <f>Geo_Region!G49</f>
        <v>01/2021 - 12/2021</v>
      </c>
      <c r="H17" s="232" t="str">
        <f>Geo_Region!H49</f>
        <v>01/2022 - 12/2022</v>
      </c>
      <c r="I17" s="228" t="str">
        <f>Geo_Region!I49</f>
        <v>01/2023 - 12/2023</v>
      </c>
      <c r="J17" s="224" t="str">
        <f>Geo_Region!J49</f>
        <v>01/2020 - 12/2020</v>
      </c>
      <c r="K17" s="232" t="str">
        <f>Geo_Region!K49</f>
        <v>01/2021 - 12/2021</v>
      </c>
      <c r="L17" s="232" t="str">
        <f>Geo_Region!L49</f>
        <v>01/2022 - 12/2022</v>
      </c>
      <c r="M17" s="228" t="str">
        <f>Geo_Region!M49</f>
        <v>01/2023 - 12/2023</v>
      </c>
      <c r="N17" s="224" t="str">
        <f>Geo_Region!N49</f>
        <v>01/2020 - 12/2020</v>
      </c>
      <c r="O17" s="232" t="str">
        <f>Geo_Region!O49</f>
        <v>01/2021 - 12/2021</v>
      </c>
      <c r="P17" s="232" t="str">
        <f>Geo_Region!P49</f>
        <v>01/2022 - 12/2022</v>
      </c>
      <c r="Q17" s="228" t="str">
        <f>Geo_Region!Q49</f>
        <v>01/2023 - 12/2023</v>
      </c>
      <c r="R17" s="224" t="str">
        <f>Geo_Region!R49</f>
        <v>01/2020 - 12/2020</v>
      </c>
      <c r="S17" s="232" t="str">
        <f>Geo_Region!S49</f>
        <v>01/2021 - 12/2021</v>
      </c>
      <c r="T17" s="232" t="str">
        <f>Geo_Region!T49</f>
        <v>01/2022 - 12/2022</v>
      </c>
      <c r="U17" s="228" t="str">
        <f>Geo_Region!U49</f>
        <v>01/2023 - 12/2023</v>
      </c>
      <c r="V17" s="224" t="str">
        <f>Geo_Region!V49</f>
        <v>01/2020 - 12/2020</v>
      </c>
      <c r="W17" s="232" t="str">
        <f>Geo_Region!W49</f>
        <v>01/2021 - 12/2021</v>
      </c>
      <c r="X17" s="232" t="str">
        <f>Geo_Region!X49</f>
        <v>01/2022 - 12/2022</v>
      </c>
      <c r="Y17" s="228" t="str">
        <f>Geo_Region!Y49</f>
        <v>01/2023 - 12/2023</v>
      </c>
      <c r="Z17" s="224" t="str">
        <f>Geo_Region!Z49</f>
        <v>01/2020 - 12/2020</v>
      </c>
      <c r="AA17" s="232" t="str">
        <f>Geo_Region!AA49</f>
        <v>01/2021 - 12/2021</v>
      </c>
      <c r="AB17" s="232" t="str">
        <f>Geo_Region!AB49</f>
        <v>01/2022 - 12/2022</v>
      </c>
      <c r="AC17" s="228" t="str">
        <f>Geo_Region!AC49</f>
        <v>01/2023 - 12/2023</v>
      </c>
      <c r="AD17" s="224" t="str">
        <f>Geo_Region!AD49</f>
        <v>01/2020 - 12/2020</v>
      </c>
      <c r="AE17" s="232" t="str">
        <f>Geo_Region!AE49</f>
        <v>01/2021 - 12/2021</v>
      </c>
      <c r="AF17" s="232" t="str">
        <f>Geo_Region!AF49</f>
        <v>01/2022 - 12/2022</v>
      </c>
      <c r="AG17" s="239" t="str">
        <f>Geo_Region!AG49</f>
        <v>01/2023 - 12/2023</v>
      </c>
    </row>
    <row r="18" spans="1:33" x14ac:dyDescent="0.25">
      <c r="A18" s="45" t="s">
        <v>40</v>
      </c>
      <c r="B18" s="225"/>
      <c r="C18" s="233"/>
      <c r="D18" s="233"/>
      <c r="E18" s="229"/>
      <c r="F18" s="225"/>
      <c r="G18" s="233"/>
      <c r="H18" s="233"/>
      <c r="I18" s="229"/>
      <c r="J18" s="225"/>
      <c r="K18" s="233"/>
      <c r="L18" s="233"/>
      <c r="M18" s="229"/>
      <c r="N18" s="225"/>
      <c r="O18" s="233"/>
      <c r="P18" s="233"/>
      <c r="Q18" s="229"/>
      <c r="R18" s="225"/>
      <c r="S18" s="233"/>
      <c r="T18" s="233"/>
      <c r="U18" s="229"/>
      <c r="V18" s="225"/>
      <c r="W18" s="233"/>
      <c r="X18" s="233"/>
      <c r="Y18" s="229"/>
      <c r="Z18" s="225"/>
      <c r="AA18" s="233"/>
      <c r="AB18" s="233"/>
      <c r="AC18" s="229"/>
      <c r="AD18" s="236"/>
      <c r="AE18" s="243"/>
      <c r="AF18" s="243"/>
      <c r="AG18" s="240"/>
    </row>
    <row r="19" spans="1:33" x14ac:dyDescent="0.25">
      <c r="A19" s="46" t="s">
        <v>41</v>
      </c>
      <c r="B19" s="226"/>
      <c r="C19" s="234"/>
      <c r="D19" s="234"/>
      <c r="E19" s="230"/>
      <c r="F19" s="226"/>
      <c r="G19" s="234"/>
      <c r="H19" s="234"/>
      <c r="I19" s="230"/>
      <c r="J19" s="226"/>
      <c r="K19" s="234"/>
      <c r="L19" s="234"/>
      <c r="M19" s="230"/>
      <c r="N19" s="226"/>
      <c r="O19" s="234"/>
      <c r="P19" s="234"/>
      <c r="Q19" s="230"/>
      <c r="R19" s="226"/>
      <c r="S19" s="234"/>
      <c r="T19" s="234"/>
      <c r="U19" s="230"/>
      <c r="V19" s="226"/>
      <c r="W19" s="234"/>
      <c r="X19" s="234"/>
      <c r="Y19" s="230"/>
      <c r="Z19" s="226"/>
      <c r="AA19" s="234"/>
      <c r="AB19" s="234"/>
      <c r="AC19" s="230"/>
      <c r="AD19" s="237"/>
      <c r="AE19" s="244"/>
      <c r="AF19" s="244"/>
      <c r="AG19" s="241"/>
    </row>
    <row r="20" spans="1:33" x14ac:dyDescent="0.25">
      <c r="A20" s="46" t="s">
        <v>72</v>
      </c>
      <c r="B20" s="226"/>
      <c r="C20" s="234"/>
      <c r="D20" s="234"/>
      <c r="E20" s="230"/>
      <c r="F20" s="226"/>
      <c r="G20" s="234"/>
      <c r="H20" s="234"/>
      <c r="I20" s="230"/>
      <c r="J20" s="226"/>
      <c r="K20" s="234"/>
      <c r="L20" s="234"/>
      <c r="M20" s="230"/>
      <c r="N20" s="226"/>
      <c r="O20" s="234"/>
      <c r="P20" s="234"/>
      <c r="Q20" s="230"/>
      <c r="R20" s="226"/>
      <c r="S20" s="234"/>
      <c r="T20" s="234"/>
      <c r="U20" s="230"/>
      <c r="V20" s="226"/>
      <c r="W20" s="234"/>
      <c r="X20" s="234"/>
      <c r="Y20" s="230"/>
      <c r="Z20" s="226"/>
      <c r="AA20" s="234"/>
      <c r="AB20" s="234"/>
      <c r="AC20" s="230"/>
      <c r="AD20" s="237"/>
      <c r="AE20" s="244"/>
      <c r="AF20" s="244"/>
      <c r="AG20" s="241"/>
    </row>
    <row r="21" spans="1:33" x14ac:dyDescent="0.25">
      <c r="A21" s="46" t="s">
        <v>42</v>
      </c>
      <c r="B21" s="226"/>
      <c r="C21" s="234"/>
      <c r="D21" s="234"/>
      <c r="E21" s="230"/>
      <c r="F21" s="226"/>
      <c r="G21" s="234"/>
      <c r="H21" s="234"/>
      <c r="I21" s="230"/>
      <c r="J21" s="226"/>
      <c r="K21" s="234"/>
      <c r="L21" s="234"/>
      <c r="M21" s="230"/>
      <c r="N21" s="226"/>
      <c r="O21" s="234"/>
      <c r="P21" s="234"/>
      <c r="Q21" s="230"/>
      <c r="R21" s="226"/>
      <c r="S21" s="234"/>
      <c r="T21" s="234"/>
      <c r="U21" s="230"/>
      <c r="V21" s="226"/>
      <c r="W21" s="234"/>
      <c r="X21" s="234"/>
      <c r="Y21" s="230"/>
      <c r="Z21" s="226"/>
      <c r="AA21" s="234"/>
      <c r="AB21" s="234"/>
      <c r="AC21" s="230"/>
      <c r="AD21" s="237"/>
      <c r="AE21" s="244"/>
      <c r="AF21" s="244"/>
      <c r="AG21" s="241"/>
    </row>
    <row r="22" spans="1:33" x14ac:dyDescent="0.25">
      <c r="A22" s="46" t="s">
        <v>43</v>
      </c>
      <c r="B22" s="226"/>
      <c r="C22" s="234"/>
      <c r="D22" s="234"/>
      <c r="E22" s="230"/>
      <c r="F22" s="226"/>
      <c r="G22" s="234"/>
      <c r="H22" s="234"/>
      <c r="I22" s="230"/>
      <c r="J22" s="226"/>
      <c r="K22" s="234"/>
      <c r="L22" s="234"/>
      <c r="M22" s="230"/>
      <c r="N22" s="226"/>
      <c r="O22" s="234"/>
      <c r="P22" s="234"/>
      <c r="Q22" s="230"/>
      <c r="R22" s="226"/>
      <c r="S22" s="234"/>
      <c r="T22" s="234"/>
      <c r="U22" s="230"/>
      <c r="V22" s="226"/>
      <c r="W22" s="234"/>
      <c r="X22" s="234"/>
      <c r="Y22" s="230"/>
      <c r="Z22" s="226"/>
      <c r="AA22" s="234"/>
      <c r="AB22" s="234"/>
      <c r="AC22" s="230"/>
      <c r="AD22" s="237"/>
      <c r="AE22" s="244"/>
      <c r="AF22" s="244"/>
      <c r="AG22" s="241"/>
    </row>
    <row r="23" spans="1:33" x14ac:dyDescent="0.25">
      <c r="A23" s="46" t="s">
        <v>44</v>
      </c>
      <c r="B23" s="226"/>
      <c r="C23" s="234"/>
      <c r="D23" s="234"/>
      <c r="E23" s="230"/>
      <c r="F23" s="226"/>
      <c r="G23" s="234"/>
      <c r="H23" s="234"/>
      <c r="I23" s="230"/>
      <c r="J23" s="226"/>
      <c r="K23" s="234"/>
      <c r="L23" s="234"/>
      <c r="M23" s="230"/>
      <c r="N23" s="226"/>
      <c r="O23" s="234"/>
      <c r="P23" s="234"/>
      <c r="Q23" s="230"/>
      <c r="R23" s="226"/>
      <c r="S23" s="234"/>
      <c r="T23" s="234"/>
      <c r="U23" s="230"/>
      <c r="V23" s="226"/>
      <c r="W23" s="234"/>
      <c r="X23" s="234"/>
      <c r="Y23" s="230"/>
      <c r="Z23" s="226"/>
      <c r="AA23" s="234"/>
      <c r="AB23" s="234"/>
      <c r="AC23" s="230"/>
      <c r="AD23" s="237"/>
      <c r="AE23" s="244"/>
      <c r="AF23" s="244"/>
      <c r="AG23" s="241"/>
    </row>
    <row r="24" spans="1:33" x14ac:dyDescent="0.25">
      <c r="A24" s="46" t="s">
        <v>45</v>
      </c>
      <c r="B24" s="226"/>
      <c r="C24" s="234"/>
      <c r="D24" s="234"/>
      <c r="E24" s="230"/>
      <c r="F24" s="226"/>
      <c r="G24" s="234"/>
      <c r="H24" s="234"/>
      <c r="I24" s="230"/>
      <c r="J24" s="226"/>
      <c r="K24" s="234"/>
      <c r="L24" s="234"/>
      <c r="M24" s="230"/>
      <c r="N24" s="226"/>
      <c r="O24" s="234"/>
      <c r="P24" s="234"/>
      <c r="Q24" s="230"/>
      <c r="R24" s="226"/>
      <c r="S24" s="234"/>
      <c r="T24" s="234"/>
      <c r="U24" s="230"/>
      <c r="V24" s="226"/>
      <c r="W24" s="234"/>
      <c r="X24" s="234"/>
      <c r="Y24" s="230"/>
      <c r="Z24" s="226"/>
      <c r="AA24" s="234"/>
      <c r="AB24" s="234"/>
      <c r="AC24" s="230"/>
      <c r="AD24" s="237"/>
      <c r="AE24" s="244"/>
      <c r="AF24" s="244"/>
      <c r="AG24" s="241"/>
    </row>
    <row r="25" spans="1:33" x14ac:dyDescent="0.25">
      <c r="A25" s="46" t="s">
        <v>46</v>
      </c>
      <c r="B25" s="226"/>
      <c r="C25" s="234"/>
      <c r="D25" s="234"/>
      <c r="E25" s="230"/>
      <c r="F25" s="226"/>
      <c r="G25" s="234"/>
      <c r="H25" s="234"/>
      <c r="I25" s="230"/>
      <c r="J25" s="226"/>
      <c r="K25" s="234"/>
      <c r="L25" s="234"/>
      <c r="M25" s="230"/>
      <c r="N25" s="226"/>
      <c r="O25" s="234"/>
      <c r="P25" s="234"/>
      <c r="Q25" s="230"/>
      <c r="R25" s="226"/>
      <c r="S25" s="234"/>
      <c r="T25" s="234"/>
      <c r="U25" s="230"/>
      <c r="V25" s="226"/>
      <c r="W25" s="234"/>
      <c r="X25" s="234"/>
      <c r="Y25" s="230"/>
      <c r="Z25" s="226"/>
      <c r="AA25" s="234"/>
      <c r="AB25" s="234"/>
      <c r="AC25" s="230"/>
      <c r="AD25" s="237"/>
      <c r="AE25" s="244"/>
      <c r="AF25" s="244"/>
      <c r="AG25" s="241"/>
    </row>
    <row r="26" spans="1:33" ht="15" customHeight="1" x14ac:dyDescent="0.25">
      <c r="A26" s="46" t="s">
        <v>480</v>
      </c>
      <c r="B26" s="226"/>
      <c r="C26" s="234"/>
      <c r="D26" s="234"/>
      <c r="E26" s="230"/>
      <c r="F26" s="226"/>
      <c r="G26" s="234"/>
      <c r="H26" s="234"/>
      <c r="I26" s="230"/>
      <c r="J26" s="226"/>
      <c r="K26" s="234"/>
      <c r="L26" s="234"/>
      <c r="M26" s="230"/>
      <c r="N26" s="226"/>
      <c r="O26" s="234"/>
      <c r="P26" s="234"/>
      <c r="Q26" s="230"/>
      <c r="R26" s="226"/>
      <c r="S26" s="234"/>
      <c r="T26" s="234"/>
      <c r="U26" s="230"/>
      <c r="V26" s="226"/>
      <c r="W26" s="234"/>
      <c r="X26" s="234"/>
      <c r="Y26" s="230"/>
      <c r="Z26" s="226"/>
      <c r="AA26" s="234"/>
      <c r="AB26" s="234"/>
      <c r="AC26" s="230"/>
      <c r="AD26" s="237"/>
      <c r="AE26" s="244"/>
      <c r="AF26" s="244"/>
      <c r="AG26" s="241"/>
    </row>
    <row r="27" spans="1:33" x14ac:dyDescent="0.25">
      <c r="A27" s="46" t="s">
        <v>47</v>
      </c>
      <c r="B27" s="246"/>
      <c r="C27" s="247"/>
      <c r="D27" s="247"/>
      <c r="E27" s="248"/>
      <c r="F27" s="246"/>
      <c r="G27" s="247"/>
      <c r="H27" s="247"/>
      <c r="I27" s="248"/>
      <c r="J27" s="246"/>
      <c r="K27" s="247"/>
      <c r="L27" s="247"/>
      <c r="M27" s="248"/>
      <c r="N27" s="246"/>
      <c r="O27" s="247"/>
      <c r="P27" s="247"/>
      <c r="Q27" s="248"/>
      <c r="R27" s="246"/>
      <c r="S27" s="247"/>
      <c r="T27" s="247"/>
      <c r="U27" s="248"/>
      <c r="V27" s="246"/>
      <c r="W27" s="247"/>
      <c r="X27" s="247"/>
      <c r="Y27" s="248"/>
      <c r="Z27" s="246"/>
      <c r="AA27" s="247"/>
      <c r="AB27" s="247"/>
      <c r="AC27" s="248"/>
      <c r="AD27" s="249"/>
      <c r="AE27" s="250"/>
      <c r="AF27" s="250"/>
      <c r="AG27" s="251"/>
    </row>
    <row r="28" spans="1:33" ht="15.6" x14ac:dyDescent="0.3">
      <c r="A28" s="782" t="s">
        <v>494</v>
      </c>
      <c r="B28" s="469">
        <f>SUM(B18:B27)</f>
        <v>0</v>
      </c>
      <c r="C28" s="470">
        <f t="shared" ref="C28:AG28" si="0">SUM(C18:C27)</f>
        <v>0</v>
      </c>
      <c r="D28" s="470">
        <f t="shared" si="0"/>
        <v>0</v>
      </c>
      <c r="E28" s="471">
        <f t="shared" si="0"/>
        <v>0</v>
      </c>
      <c r="F28" s="469">
        <f t="shared" si="0"/>
        <v>0</v>
      </c>
      <c r="G28" s="470">
        <f t="shared" si="0"/>
        <v>0</v>
      </c>
      <c r="H28" s="470">
        <f t="shared" si="0"/>
        <v>0</v>
      </c>
      <c r="I28" s="471">
        <f t="shared" si="0"/>
        <v>0</v>
      </c>
      <c r="J28" s="469">
        <f t="shared" si="0"/>
        <v>0</v>
      </c>
      <c r="K28" s="470">
        <f t="shared" si="0"/>
        <v>0</v>
      </c>
      <c r="L28" s="470">
        <f t="shared" si="0"/>
        <v>0</v>
      </c>
      <c r="M28" s="471">
        <f t="shared" si="0"/>
        <v>0</v>
      </c>
      <c r="N28" s="469">
        <f t="shared" si="0"/>
        <v>0</v>
      </c>
      <c r="O28" s="470">
        <f t="shared" si="0"/>
        <v>0</v>
      </c>
      <c r="P28" s="470">
        <f t="shared" si="0"/>
        <v>0</v>
      </c>
      <c r="Q28" s="471">
        <f t="shared" si="0"/>
        <v>0</v>
      </c>
      <c r="R28" s="469">
        <f t="shared" si="0"/>
        <v>0</v>
      </c>
      <c r="S28" s="470">
        <f t="shared" si="0"/>
        <v>0</v>
      </c>
      <c r="T28" s="470">
        <f t="shared" si="0"/>
        <v>0</v>
      </c>
      <c r="U28" s="471">
        <f t="shared" si="0"/>
        <v>0</v>
      </c>
      <c r="V28" s="469">
        <f t="shared" si="0"/>
        <v>0</v>
      </c>
      <c r="W28" s="470">
        <f t="shared" si="0"/>
        <v>0</v>
      </c>
      <c r="X28" s="470">
        <f t="shared" si="0"/>
        <v>0</v>
      </c>
      <c r="Y28" s="471">
        <f t="shared" si="0"/>
        <v>0</v>
      </c>
      <c r="Z28" s="469">
        <f t="shared" si="0"/>
        <v>0</v>
      </c>
      <c r="AA28" s="470">
        <f t="shared" si="0"/>
        <v>0</v>
      </c>
      <c r="AB28" s="470">
        <f t="shared" si="0"/>
        <v>0</v>
      </c>
      <c r="AC28" s="471">
        <f t="shared" si="0"/>
        <v>0</v>
      </c>
      <c r="AD28" s="469">
        <f t="shared" si="0"/>
        <v>0</v>
      </c>
      <c r="AE28" s="470">
        <f t="shared" si="0"/>
        <v>0</v>
      </c>
      <c r="AF28" s="470">
        <f t="shared" si="0"/>
        <v>0</v>
      </c>
      <c r="AG28" s="471">
        <f t="shared" si="0"/>
        <v>0</v>
      </c>
    </row>
    <row r="29" spans="1:33" x14ac:dyDescent="0.25">
      <c r="A29" s="783" t="s">
        <v>477</v>
      </c>
      <c r="B29" s="227"/>
      <c r="C29" s="235"/>
      <c r="D29" s="235"/>
      <c r="E29" s="231"/>
      <c r="F29" s="227"/>
      <c r="G29" s="235"/>
      <c r="H29" s="235"/>
      <c r="I29" s="231"/>
      <c r="J29" s="227"/>
      <c r="K29" s="235"/>
      <c r="L29" s="235"/>
      <c r="M29" s="231"/>
      <c r="N29" s="227"/>
      <c r="O29" s="235"/>
      <c r="P29" s="235"/>
      <c r="Q29" s="231"/>
      <c r="R29" s="227"/>
      <c r="S29" s="235"/>
      <c r="T29" s="235"/>
      <c r="U29" s="231"/>
      <c r="V29" s="227"/>
      <c r="W29" s="235"/>
      <c r="X29" s="235"/>
      <c r="Y29" s="231"/>
      <c r="Z29" s="227"/>
      <c r="AA29" s="235"/>
      <c r="AB29" s="235"/>
      <c r="AC29" s="231"/>
      <c r="AD29" s="238"/>
      <c r="AE29" s="245"/>
      <c r="AF29" s="245"/>
      <c r="AG29" s="242"/>
    </row>
    <row r="30" spans="1:33" ht="15.75" customHeight="1" x14ac:dyDescent="0.3">
      <c r="A30" s="768" t="s">
        <v>495</v>
      </c>
      <c r="B30" s="472">
        <f>B28+B29</f>
        <v>0</v>
      </c>
      <c r="C30" s="473">
        <f t="shared" ref="C30:AG30" si="1">C28+C29</f>
        <v>0</v>
      </c>
      <c r="D30" s="473">
        <f t="shared" si="1"/>
        <v>0</v>
      </c>
      <c r="E30" s="474">
        <f t="shared" si="1"/>
        <v>0</v>
      </c>
      <c r="F30" s="472">
        <f t="shared" si="1"/>
        <v>0</v>
      </c>
      <c r="G30" s="473">
        <f t="shared" si="1"/>
        <v>0</v>
      </c>
      <c r="H30" s="473">
        <f t="shared" si="1"/>
        <v>0</v>
      </c>
      <c r="I30" s="474">
        <f t="shared" si="1"/>
        <v>0</v>
      </c>
      <c r="J30" s="472">
        <f t="shared" si="1"/>
        <v>0</v>
      </c>
      <c r="K30" s="473">
        <f t="shared" si="1"/>
        <v>0</v>
      </c>
      <c r="L30" s="473">
        <f t="shared" si="1"/>
        <v>0</v>
      </c>
      <c r="M30" s="474">
        <f t="shared" si="1"/>
        <v>0</v>
      </c>
      <c r="N30" s="472">
        <f t="shared" si="1"/>
        <v>0</v>
      </c>
      <c r="O30" s="473">
        <f t="shared" si="1"/>
        <v>0</v>
      </c>
      <c r="P30" s="473">
        <f t="shared" si="1"/>
        <v>0</v>
      </c>
      <c r="Q30" s="474">
        <f t="shared" si="1"/>
        <v>0</v>
      </c>
      <c r="R30" s="472">
        <f t="shared" si="1"/>
        <v>0</v>
      </c>
      <c r="S30" s="473">
        <f t="shared" si="1"/>
        <v>0</v>
      </c>
      <c r="T30" s="473">
        <f t="shared" si="1"/>
        <v>0</v>
      </c>
      <c r="U30" s="474">
        <f t="shared" si="1"/>
        <v>0</v>
      </c>
      <c r="V30" s="472">
        <f t="shared" si="1"/>
        <v>0</v>
      </c>
      <c r="W30" s="473">
        <f t="shared" si="1"/>
        <v>0</v>
      </c>
      <c r="X30" s="473">
        <f t="shared" si="1"/>
        <v>0</v>
      </c>
      <c r="Y30" s="474">
        <f t="shared" si="1"/>
        <v>0</v>
      </c>
      <c r="Z30" s="472">
        <f t="shared" si="1"/>
        <v>0</v>
      </c>
      <c r="AA30" s="473">
        <f t="shared" si="1"/>
        <v>0</v>
      </c>
      <c r="AB30" s="473">
        <f t="shared" si="1"/>
        <v>0</v>
      </c>
      <c r="AC30" s="474">
        <f t="shared" si="1"/>
        <v>0</v>
      </c>
      <c r="AD30" s="472">
        <f t="shared" si="1"/>
        <v>0</v>
      </c>
      <c r="AE30" s="473">
        <f t="shared" si="1"/>
        <v>0</v>
      </c>
      <c r="AF30" s="473">
        <f t="shared" si="1"/>
        <v>0</v>
      </c>
      <c r="AG30" s="474">
        <f t="shared" si="1"/>
        <v>0</v>
      </c>
    </row>
    <row r="31" spans="1:33" ht="15.75" customHeight="1" thickBot="1" x14ac:dyDescent="0.3">
      <c r="A31" s="690" t="s">
        <v>73</v>
      </c>
      <c r="B31" s="370"/>
      <c r="C31" s="371"/>
      <c r="D31" s="371"/>
      <c r="E31" s="372"/>
      <c r="F31" s="370"/>
      <c r="G31" s="371"/>
      <c r="H31" s="371"/>
      <c r="I31" s="372"/>
      <c r="J31" s="370"/>
      <c r="K31" s="371"/>
      <c r="L31" s="371"/>
      <c r="M31" s="372"/>
      <c r="N31" s="370"/>
      <c r="O31" s="371"/>
      <c r="P31" s="371"/>
      <c r="Q31" s="372"/>
      <c r="R31" s="370"/>
      <c r="S31" s="371"/>
      <c r="T31" s="371"/>
      <c r="U31" s="372"/>
      <c r="V31" s="370"/>
      <c r="W31" s="371"/>
      <c r="X31" s="371"/>
      <c r="Y31" s="372"/>
      <c r="Z31" s="370"/>
      <c r="AA31" s="371"/>
      <c r="AB31" s="371"/>
      <c r="AC31" s="372"/>
      <c r="AD31" s="373"/>
      <c r="AE31" s="374"/>
      <c r="AF31" s="374"/>
      <c r="AG31" s="375"/>
    </row>
    <row r="32" spans="1:33" ht="15.75" customHeight="1" x14ac:dyDescent="0.25">
      <c r="A32" s="42"/>
      <c r="B32" s="44"/>
      <c r="C32" s="44"/>
      <c r="D32" s="44"/>
      <c r="E32" s="44"/>
      <c r="F32" s="44"/>
      <c r="G32" s="44"/>
      <c r="H32" s="44"/>
      <c r="I32" s="44"/>
      <c r="J32" s="44"/>
      <c r="K32" s="44"/>
      <c r="L32" s="44"/>
      <c r="M32" s="44"/>
      <c r="N32" s="44"/>
      <c r="O32" s="44"/>
      <c r="P32" s="44"/>
      <c r="Q32" s="44"/>
      <c r="R32" s="44"/>
      <c r="S32" s="44"/>
      <c r="T32" s="44"/>
      <c r="U32" s="44"/>
      <c r="V32" s="44"/>
      <c r="W32" s="44"/>
      <c r="X32" s="44"/>
      <c r="Y32" s="44"/>
      <c r="Z32" s="44"/>
      <c r="AA32" s="44"/>
      <c r="AB32" s="44"/>
      <c r="AC32" s="44"/>
      <c r="AD32" s="44"/>
      <c r="AE32" s="44"/>
      <c r="AF32" s="44"/>
      <c r="AG32" s="44"/>
    </row>
    <row r="33" spans="1:46" ht="15.75" customHeight="1" x14ac:dyDescent="0.25">
      <c r="A33" s="18" t="s">
        <v>80</v>
      </c>
      <c r="B33" s="7"/>
      <c r="C33" s="7"/>
      <c r="D33" s="44"/>
      <c r="E33" s="44"/>
      <c r="F33" s="44"/>
      <c r="G33" s="44"/>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row>
    <row r="34" spans="1:46" ht="15.75" customHeight="1" x14ac:dyDescent="0.25">
      <c r="A34" s="7"/>
      <c r="B34" s="7"/>
      <c r="C34" s="7"/>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row>
    <row r="35" spans="1:46" ht="15.75" customHeight="1" x14ac:dyDescent="0.25">
      <c r="A35" s="276" t="s">
        <v>81</v>
      </c>
      <c r="B35" s="278" t="s">
        <v>380</v>
      </c>
      <c r="C35" s="279"/>
      <c r="D35" s="108"/>
      <c r="E35" s="108" t="s">
        <v>82</v>
      </c>
      <c r="F35" s="109"/>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row>
    <row r="36" spans="1:46" ht="15.75" customHeight="1" x14ac:dyDescent="0.25">
      <c r="A36" s="267"/>
      <c r="B36" s="280"/>
      <c r="C36" s="281"/>
      <c r="D36" s="277"/>
      <c r="E36" s="268"/>
      <c r="F36" s="269"/>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row>
    <row r="37" spans="1:46" ht="15.75" customHeight="1" x14ac:dyDescent="0.25">
      <c r="A37" s="270"/>
      <c r="B37" s="282"/>
      <c r="C37" s="283"/>
      <c r="D37" s="271"/>
      <c r="E37" s="271"/>
      <c r="F37" s="272"/>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row>
    <row r="38" spans="1:46" ht="15.75" customHeight="1" x14ac:dyDescent="0.25">
      <c r="A38" s="270"/>
      <c r="B38" s="282"/>
      <c r="C38" s="283"/>
      <c r="D38" s="271"/>
      <c r="E38" s="271"/>
      <c r="F38" s="272"/>
      <c r="G38" s="44"/>
      <c r="H38" s="44"/>
      <c r="I38" s="44"/>
      <c r="J38" s="44"/>
      <c r="K38" s="44"/>
      <c r="L38" s="44"/>
      <c r="M38" s="44"/>
      <c r="N38" s="44"/>
      <c r="O38" s="44"/>
      <c r="P38" s="44"/>
      <c r="Q38" s="44"/>
      <c r="R38" s="44"/>
      <c r="S38" s="44"/>
      <c r="T38" s="44"/>
      <c r="U38" s="44"/>
      <c r="V38" s="44"/>
      <c r="W38" s="44"/>
      <c r="X38" s="44"/>
      <c r="Y38" s="44"/>
      <c r="Z38" s="44"/>
      <c r="AA38" s="44"/>
      <c r="AB38" s="44"/>
      <c r="AC38" s="44"/>
      <c r="AD38" s="44"/>
      <c r="AE38" s="44"/>
      <c r="AF38" s="44"/>
      <c r="AG38" s="44"/>
    </row>
    <row r="39" spans="1:46" ht="15.75" customHeight="1" x14ac:dyDescent="0.25">
      <c r="A39" s="270"/>
      <c r="B39" s="282"/>
      <c r="C39" s="283"/>
      <c r="D39" s="271"/>
      <c r="E39" s="271"/>
      <c r="F39" s="272"/>
      <c r="G39" s="44"/>
      <c r="H39" s="44"/>
      <c r="I39" s="44"/>
      <c r="J39" s="44"/>
      <c r="K39" s="44"/>
      <c r="L39" s="44"/>
      <c r="M39" s="44"/>
      <c r="N39" s="44"/>
      <c r="O39" s="44"/>
      <c r="P39" s="44"/>
      <c r="Q39" s="44"/>
      <c r="R39" s="44"/>
      <c r="S39" s="44"/>
      <c r="T39" s="44"/>
      <c r="U39" s="44"/>
      <c r="V39" s="44"/>
      <c r="W39" s="44"/>
      <c r="X39" s="44"/>
      <c r="Y39" s="44"/>
      <c r="Z39" s="44"/>
      <c r="AA39" s="44"/>
      <c r="AB39" s="44"/>
      <c r="AC39" s="44"/>
      <c r="AD39" s="44"/>
      <c r="AE39" s="44"/>
      <c r="AF39" s="44"/>
      <c r="AG39" s="44"/>
    </row>
    <row r="40" spans="1:46" ht="15.75" customHeight="1" x14ac:dyDescent="0.25">
      <c r="A40" s="270"/>
      <c r="B40" s="282"/>
      <c r="C40" s="283"/>
      <c r="D40" s="271"/>
      <c r="E40" s="271"/>
      <c r="F40" s="272"/>
      <c r="G40" s="44"/>
      <c r="H40" s="44"/>
      <c r="I40" s="44"/>
      <c r="J40" s="44"/>
      <c r="K40" s="44"/>
      <c r="L40" s="44"/>
      <c r="M40" s="44"/>
      <c r="N40" s="44"/>
      <c r="O40" s="44"/>
      <c r="P40" s="44"/>
      <c r="Q40" s="44"/>
      <c r="R40" s="44"/>
      <c r="S40" s="44"/>
      <c r="T40" s="44"/>
      <c r="U40" s="44"/>
      <c r="V40" s="44"/>
      <c r="W40" s="44"/>
      <c r="X40" s="44"/>
      <c r="Y40" s="44"/>
      <c r="Z40" s="44"/>
      <c r="AA40" s="44"/>
      <c r="AB40" s="44"/>
      <c r="AC40" s="44"/>
      <c r="AD40" s="44"/>
      <c r="AE40" s="44"/>
      <c r="AF40" s="44"/>
      <c r="AG40" s="44"/>
    </row>
    <row r="41" spans="1:46" ht="15.75" customHeight="1" x14ac:dyDescent="0.25">
      <c r="A41" s="273"/>
      <c r="B41" s="284"/>
      <c r="C41" s="285"/>
      <c r="D41" s="274"/>
      <c r="E41" s="274"/>
      <c r="F41" s="275"/>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c r="AF41" s="44"/>
      <c r="AG41" s="44"/>
    </row>
    <row r="42" spans="1:46" x14ac:dyDescent="0.25">
      <c r="A42" s="42"/>
    </row>
    <row r="43" spans="1:46" ht="16.2" thickBot="1" x14ac:dyDescent="0.35">
      <c r="A43" s="58" t="s">
        <v>361</v>
      </c>
      <c r="B43" s="28"/>
      <c r="C43" s="28"/>
      <c r="D43" s="28"/>
      <c r="E43" s="28"/>
      <c r="F43" s="34"/>
    </row>
    <row r="44" spans="1:46" ht="15.6" x14ac:dyDescent="0.3">
      <c r="A44" s="137" t="s">
        <v>63</v>
      </c>
      <c r="B44" s="126"/>
      <c r="C44" s="127"/>
      <c r="D44" s="128" t="s">
        <v>64</v>
      </c>
      <c r="E44" s="129"/>
      <c r="F44" s="130"/>
      <c r="G44" s="128"/>
      <c r="H44" s="128" t="s">
        <v>65</v>
      </c>
      <c r="I44" s="129"/>
      <c r="J44" s="131"/>
      <c r="K44" s="128"/>
      <c r="L44" s="128" t="s">
        <v>66</v>
      </c>
      <c r="M44" s="129"/>
      <c r="N44" s="130"/>
      <c r="O44" s="128"/>
      <c r="P44" s="132" t="s">
        <v>67</v>
      </c>
      <c r="Q44" s="133"/>
      <c r="R44" s="130"/>
      <c r="S44" s="128"/>
      <c r="T44" s="128" t="s">
        <v>68</v>
      </c>
      <c r="U44" s="129"/>
      <c r="V44" s="130"/>
      <c r="W44" s="128"/>
      <c r="X44" s="128" t="s">
        <v>69</v>
      </c>
      <c r="Y44" s="129"/>
      <c r="Z44" s="131"/>
      <c r="AA44" s="128"/>
      <c r="AB44" s="128" t="s">
        <v>70</v>
      </c>
      <c r="AC44" s="129"/>
      <c r="AD44" s="130"/>
      <c r="AE44" s="127" t="s">
        <v>173</v>
      </c>
      <c r="AF44" s="134"/>
      <c r="AG44" s="135"/>
    </row>
    <row r="45" spans="1:46" ht="15.6" x14ac:dyDescent="0.25">
      <c r="A45" s="136" t="s">
        <v>79</v>
      </c>
      <c r="B45" s="155" t="str">
        <f>B17</f>
        <v>01/2020 - 12/2020</v>
      </c>
      <c r="C45" s="232" t="str">
        <f t="shared" ref="C45:AG45" si="2">C17</f>
        <v>01/2021 - 12/2021</v>
      </c>
      <c r="D45" s="232" t="str">
        <f t="shared" si="2"/>
        <v>01/2022 - 12/2022</v>
      </c>
      <c r="E45" s="228" t="str">
        <f t="shared" si="2"/>
        <v>01/2023 - 12/2023</v>
      </c>
      <c r="F45" s="155" t="str">
        <f t="shared" si="2"/>
        <v>01/2020 - 12/2020</v>
      </c>
      <c r="G45" s="232" t="str">
        <f t="shared" si="2"/>
        <v>01/2021 - 12/2021</v>
      </c>
      <c r="H45" s="232" t="str">
        <f t="shared" si="2"/>
        <v>01/2022 - 12/2022</v>
      </c>
      <c r="I45" s="228" t="str">
        <f t="shared" si="2"/>
        <v>01/2023 - 12/2023</v>
      </c>
      <c r="J45" s="155" t="str">
        <f t="shared" si="2"/>
        <v>01/2020 - 12/2020</v>
      </c>
      <c r="K45" s="232" t="str">
        <f t="shared" si="2"/>
        <v>01/2021 - 12/2021</v>
      </c>
      <c r="L45" s="232" t="str">
        <f t="shared" si="2"/>
        <v>01/2022 - 12/2022</v>
      </c>
      <c r="M45" s="228" t="str">
        <f t="shared" si="2"/>
        <v>01/2023 - 12/2023</v>
      </c>
      <c r="N45" s="155" t="str">
        <f t="shared" si="2"/>
        <v>01/2020 - 12/2020</v>
      </c>
      <c r="O45" s="232" t="str">
        <f t="shared" si="2"/>
        <v>01/2021 - 12/2021</v>
      </c>
      <c r="P45" s="232" t="str">
        <f t="shared" si="2"/>
        <v>01/2022 - 12/2022</v>
      </c>
      <c r="Q45" s="228" t="str">
        <f t="shared" si="2"/>
        <v>01/2023 - 12/2023</v>
      </c>
      <c r="R45" s="155" t="str">
        <f t="shared" si="2"/>
        <v>01/2020 - 12/2020</v>
      </c>
      <c r="S45" s="232" t="str">
        <f t="shared" si="2"/>
        <v>01/2021 - 12/2021</v>
      </c>
      <c r="T45" s="232" t="str">
        <f t="shared" si="2"/>
        <v>01/2022 - 12/2022</v>
      </c>
      <c r="U45" s="228" t="str">
        <f t="shared" si="2"/>
        <v>01/2023 - 12/2023</v>
      </c>
      <c r="V45" s="155" t="str">
        <f t="shared" si="2"/>
        <v>01/2020 - 12/2020</v>
      </c>
      <c r="W45" s="232" t="str">
        <f t="shared" si="2"/>
        <v>01/2021 - 12/2021</v>
      </c>
      <c r="X45" s="232" t="str">
        <f t="shared" si="2"/>
        <v>01/2022 - 12/2022</v>
      </c>
      <c r="Y45" s="228" t="str">
        <f t="shared" si="2"/>
        <v>01/2023 - 12/2023</v>
      </c>
      <c r="Z45" s="154" t="str">
        <f t="shared" si="2"/>
        <v>01/2020 - 12/2020</v>
      </c>
      <c r="AA45" s="154" t="str">
        <f t="shared" si="2"/>
        <v>01/2021 - 12/2021</v>
      </c>
      <c r="AB45" s="154" t="str">
        <f t="shared" si="2"/>
        <v>01/2022 - 12/2022</v>
      </c>
      <c r="AC45" s="155" t="str">
        <f t="shared" si="2"/>
        <v>01/2023 - 12/2023</v>
      </c>
      <c r="AD45" s="224" t="str">
        <f t="shared" si="2"/>
        <v>01/2020 - 12/2020</v>
      </c>
      <c r="AE45" s="232" t="str">
        <f t="shared" si="2"/>
        <v>01/2021 - 12/2021</v>
      </c>
      <c r="AF45" s="232" t="str">
        <f t="shared" si="2"/>
        <v>01/2022 - 12/2022</v>
      </c>
      <c r="AG45" s="239" t="str">
        <f t="shared" si="2"/>
        <v>01/2023 - 12/2023</v>
      </c>
    </row>
    <row r="46" spans="1:46" x14ac:dyDescent="0.25">
      <c r="A46" s="45" t="s">
        <v>40</v>
      </c>
      <c r="B46" s="252"/>
      <c r="C46" s="260"/>
      <c r="D46" s="260"/>
      <c r="E46" s="256"/>
      <c r="F46" s="252"/>
      <c r="G46" s="260"/>
      <c r="H46" s="260"/>
      <c r="I46" s="256"/>
      <c r="J46" s="252"/>
      <c r="K46" s="260"/>
      <c r="L46" s="260"/>
      <c r="M46" s="256"/>
      <c r="N46" s="252"/>
      <c r="O46" s="260"/>
      <c r="P46" s="260"/>
      <c r="Q46" s="256"/>
      <c r="R46" s="252"/>
      <c r="S46" s="260"/>
      <c r="T46" s="260"/>
      <c r="U46" s="256"/>
      <c r="V46" s="252"/>
      <c r="W46" s="260"/>
      <c r="X46" s="260"/>
      <c r="Y46" s="256"/>
      <c r="Z46" s="252"/>
      <c r="AA46" s="260"/>
      <c r="AB46" s="260"/>
      <c r="AC46" s="256"/>
      <c r="AD46" s="264"/>
      <c r="AE46" s="266"/>
      <c r="AF46" s="266"/>
      <c r="AG46" s="265"/>
      <c r="AH46" s="59"/>
      <c r="AI46" s="59"/>
      <c r="AJ46" s="59"/>
      <c r="AK46" s="59"/>
      <c r="AL46" s="59"/>
      <c r="AM46" s="59"/>
      <c r="AN46" s="59"/>
      <c r="AO46" s="59"/>
      <c r="AP46" s="59"/>
      <c r="AQ46" s="59"/>
      <c r="AR46" s="59"/>
      <c r="AS46" s="59"/>
      <c r="AT46" s="59"/>
    </row>
    <row r="47" spans="1:46" x14ac:dyDescent="0.25">
      <c r="A47" s="46" t="s">
        <v>41</v>
      </c>
      <c r="B47" s="253"/>
      <c r="C47" s="261"/>
      <c r="D47" s="261"/>
      <c r="E47" s="257"/>
      <c r="F47" s="253"/>
      <c r="G47" s="261"/>
      <c r="H47" s="261"/>
      <c r="I47" s="257"/>
      <c r="J47" s="253"/>
      <c r="K47" s="261"/>
      <c r="L47" s="261"/>
      <c r="M47" s="257"/>
      <c r="N47" s="253"/>
      <c r="O47" s="261"/>
      <c r="P47" s="261"/>
      <c r="Q47" s="257"/>
      <c r="R47" s="253"/>
      <c r="S47" s="261"/>
      <c r="T47" s="261"/>
      <c r="U47" s="257"/>
      <c r="V47" s="253"/>
      <c r="W47" s="261"/>
      <c r="X47" s="261"/>
      <c r="Y47" s="257"/>
      <c r="Z47" s="253"/>
      <c r="AA47" s="261"/>
      <c r="AB47" s="261"/>
      <c r="AC47" s="257"/>
      <c r="AD47" s="254"/>
      <c r="AE47" s="262"/>
      <c r="AF47" s="262"/>
      <c r="AG47" s="258"/>
      <c r="AH47" s="59"/>
      <c r="AI47" s="59"/>
      <c r="AJ47" s="59"/>
      <c r="AK47" s="59"/>
      <c r="AL47" s="59"/>
      <c r="AM47" s="59"/>
      <c r="AN47" s="59"/>
      <c r="AO47" s="59"/>
      <c r="AP47" s="59"/>
      <c r="AQ47" s="59"/>
      <c r="AR47" s="59"/>
      <c r="AS47" s="59"/>
      <c r="AT47" s="59"/>
    </row>
    <row r="48" spans="1:46" x14ac:dyDescent="0.25">
      <c r="A48" s="46" t="s">
        <v>72</v>
      </c>
      <c r="B48" s="253"/>
      <c r="C48" s="261"/>
      <c r="D48" s="261"/>
      <c r="E48" s="257"/>
      <c r="F48" s="253"/>
      <c r="G48" s="261"/>
      <c r="H48" s="261"/>
      <c r="I48" s="257"/>
      <c r="J48" s="253"/>
      <c r="K48" s="261"/>
      <c r="L48" s="261"/>
      <c r="M48" s="257"/>
      <c r="N48" s="253"/>
      <c r="O48" s="261"/>
      <c r="P48" s="261"/>
      <c r="Q48" s="257"/>
      <c r="R48" s="253"/>
      <c r="S48" s="261"/>
      <c r="T48" s="261"/>
      <c r="U48" s="257"/>
      <c r="V48" s="253"/>
      <c r="W48" s="261"/>
      <c r="X48" s="261"/>
      <c r="Y48" s="257"/>
      <c r="Z48" s="253"/>
      <c r="AA48" s="261"/>
      <c r="AB48" s="261"/>
      <c r="AC48" s="257"/>
      <c r="AD48" s="254"/>
      <c r="AE48" s="262"/>
      <c r="AF48" s="262"/>
      <c r="AG48" s="258"/>
      <c r="AH48" s="59"/>
      <c r="AI48" s="59"/>
      <c r="AJ48" s="59"/>
      <c r="AK48" s="59"/>
      <c r="AL48" s="59"/>
      <c r="AM48" s="59"/>
      <c r="AN48" s="59"/>
      <c r="AO48" s="59"/>
      <c r="AP48" s="59"/>
      <c r="AQ48" s="59"/>
      <c r="AR48" s="59"/>
      <c r="AS48" s="59"/>
      <c r="AT48" s="59"/>
    </row>
    <row r="49" spans="1:46" x14ac:dyDescent="0.25">
      <c r="A49" s="46" t="s">
        <v>42</v>
      </c>
      <c r="B49" s="253"/>
      <c r="C49" s="261"/>
      <c r="D49" s="261"/>
      <c r="E49" s="257"/>
      <c r="F49" s="253"/>
      <c r="G49" s="261"/>
      <c r="H49" s="261"/>
      <c r="I49" s="257"/>
      <c r="J49" s="253"/>
      <c r="K49" s="261"/>
      <c r="L49" s="261"/>
      <c r="M49" s="257"/>
      <c r="N49" s="253"/>
      <c r="O49" s="261"/>
      <c r="P49" s="261"/>
      <c r="Q49" s="257"/>
      <c r="R49" s="253"/>
      <c r="S49" s="261"/>
      <c r="T49" s="261"/>
      <c r="U49" s="257"/>
      <c r="V49" s="253"/>
      <c r="W49" s="261"/>
      <c r="X49" s="261"/>
      <c r="Y49" s="257"/>
      <c r="Z49" s="253"/>
      <c r="AA49" s="261"/>
      <c r="AB49" s="261"/>
      <c r="AC49" s="257"/>
      <c r="AD49" s="254"/>
      <c r="AE49" s="262"/>
      <c r="AF49" s="262"/>
      <c r="AG49" s="258"/>
      <c r="AH49" s="59"/>
      <c r="AI49" s="59"/>
      <c r="AJ49" s="59"/>
      <c r="AK49" s="59"/>
      <c r="AL49" s="59"/>
      <c r="AM49" s="59"/>
      <c r="AN49" s="59"/>
      <c r="AO49" s="59"/>
      <c r="AP49" s="59"/>
      <c r="AQ49" s="59"/>
      <c r="AR49" s="59"/>
      <c r="AS49" s="59"/>
      <c r="AT49" s="59"/>
    </row>
    <row r="50" spans="1:46" x14ac:dyDescent="0.25">
      <c r="A50" s="46" t="s">
        <v>43</v>
      </c>
      <c r="B50" s="254"/>
      <c r="C50" s="262"/>
      <c r="D50" s="262"/>
      <c r="E50" s="258"/>
      <c r="F50" s="254"/>
      <c r="G50" s="262"/>
      <c r="H50" s="262"/>
      <c r="I50" s="258"/>
      <c r="J50" s="254"/>
      <c r="K50" s="262"/>
      <c r="L50" s="262"/>
      <c r="M50" s="258"/>
      <c r="N50" s="254"/>
      <c r="O50" s="262"/>
      <c r="P50" s="262"/>
      <c r="Q50" s="258"/>
      <c r="R50" s="254"/>
      <c r="S50" s="262"/>
      <c r="T50" s="262"/>
      <c r="U50" s="258"/>
      <c r="V50" s="254"/>
      <c r="W50" s="262"/>
      <c r="X50" s="262"/>
      <c r="Y50" s="258"/>
      <c r="Z50" s="254"/>
      <c r="AA50" s="262"/>
      <c r="AB50" s="262"/>
      <c r="AC50" s="258"/>
      <c r="AD50" s="254"/>
      <c r="AE50" s="262"/>
      <c r="AF50" s="262"/>
      <c r="AG50" s="258"/>
      <c r="AH50" s="59"/>
      <c r="AI50" s="59"/>
      <c r="AJ50" s="59"/>
      <c r="AK50" s="59"/>
      <c r="AL50" s="59"/>
      <c r="AM50" s="59"/>
      <c r="AN50" s="59"/>
      <c r="AO50" s="59"/>
      <c r="AP50" s="59"/>
      <c r="AQ50" s="59"/>
      <c r="AR50" s="59"/>
      <c r="AS50" s="59"/>
      <c r="AT50" s="59"/>
    </row>
    <row r="51" spans="1:46" x14ac:dyDescent="0.25">
      <c r="A51" s="46" t="s">
        <v>44</v>
      </c>
      <c r="B51" s="254"/>
      <c r="C51" s="262"/>
      <c r="D51" s="262"/>
      <c r="E51" s="258"/>
      <c r="F51" s="254"/>
      <c r="G51" s="262"/>
      <c r="H51" s="262"/>
      <c r="I51" s="258"/>
      <c r="J51" s="254"/>
      <c r="K51" s="262"/>
      <c r="L51" s="262"/>
      <c r="M51" s="258"/>
      <c r="N51" s="254"/>
      <c r="O51" s="262"/>
      <c r="P51" s="262"/>
      <c r="Q51" s="258"/>
      <c r="R51" s="254"/>
      <c r="S51" s="262"/>
      <c r="T51" s="262"/>
      <c r="U51" s="258"/>
      <c r="V51" s="254"/>
      <c r="W51" s="262"/>
      <c r="X51" s="262"/>
      <c r="Y51" s="258"/>
      <c r="Z51" s="254"/>
      <c r="AA51" s="262"/>
      <c r="AB51" s="262"/>
      <c r="AC51" s="258"/>
      <c r="AD51" s="254"/>
      <c r="AE51" s="262"/>
      <c r="AF51" s="262"/>
      <c r="AG51" s="258"/>
      <c r="AH51" s="59"/>
      <c r="AI51" s="59"/>
      <c r="AJ51" s="59"/>
      <c r="AK51" s="59"/>
      <c r="AL51" s="59"/>
      <c r="AM51" s="59"/>
      <c r="AN51" s="59"/>
      <c r="AO51" s="59"/>
      <c r="AP51" s="59"/>
      <c r="AQ51" s="59"/>
      <c r="AR51" s="59"/>
      <c r="AS51" s="59"/>
      <c r="AT51" s="59"/>
    </row>
    <row r="52" spans="1:46" x14ac:dyDescent="0.25">
      <c r="A52" s="46" t="s">
        <v>45</v>
      </c>
      <c r="B52" s="254"/>
      <c r="C52" s="262"/>
      <c r="D52" s="262"/>
      <c r="E52" s="258"/>
      <c r="F52" s="254"/>
      <c r="G52" s="262"/>
      <c r="H52" s="262"/>
      <c r="I52" s="258"/>
      <c r="J52" s="254"/>
      <c r="K52" s="262"/>
      <c r="L52" s="262"/>
      <c r="M52" s="258"/>
      <c r="N52" s="254"/>
      <c r="O52" s="262"/>
      <c r="P52" s="262"/>
      <c r="Q52" s="258"/>
      <c r="R52" s="254"/>
      <c r="S52" s="262"/>
      <c r="T52" s="262"/>
      <c r="U52" s="258"/>
      <c r="V52" s="254"/>
      <c r="W52" s="262"/>
      <c r="X52" s="262"/>
      <c r="Y52" s="258"/>
      <c r="Z52" s="254"/>
      <c r="AA52" s="262"/>
      <c r="AB52" s="262"/>
      <c r="AC52" s="258"/>
      <c r="AD52" s="254"/>
      <c r="AE52" s="262"/>
      <c r="AF52" s="262"/>
      <c r="AG52" s="258"/>
      <c r="AH52" s="59"/>
      <c r="AI52" s="59"/>
      <c r="AJ52" s="59"/>
      <c r="AK52" s="59"/>
      <c r="AL52" s="59"/>
      <c r="AM52" s="59"/>
      <c r="AN52" s="59"/>
      <c r="AO52" s="59"/>
      <c r="AP52" s="59"/>
      <c r="AQ52" s="59"/>
      <c r="AR52" s="59"/>
      <c r="AS52" s="59"/>
      <c r="AT52" s="59"/>
    </row>
    <row r="53" spans="1:46" x14ac:dyDescent="0.25">
      <c r="A53" s="46" t="s">
        <v>46</v>
      </c>
      <c r="B53" s="254"/>
      <c r="C53" s="262"/>
      <c r="D53" s="262"/>
      <c r="E53" s="258"/>
      <c r="F53" s="254"/>
      <c r="G53" s="262"/>
      <c r="H53" s="262"/>
      <c r="I53" s="258"/>
      <c r="J53" s="254"/>
      <c r="K53" s="262"/>
      <c r="L53" s="262"/>
      <c r="M53" s="258"/>
      <c r="N53" s="254"/>
      <c r="O53" s="262"/>
      <c r="P53" s="262"/>
      <c r="Q53" s="258"/>
      <c r="R53" s="254"/>
      <c r="S53" s="262"/>
      <c r="T53" s="262"/>
      <c r="U53" s="258"/>
      <c r="V53" s="254"/>
      <c r="W53" s="262"/>
      <c r="X53" s="262"/>
      <c r="Y53" s="258"/>
      <c r="Z53" s="254"/>
      <c r="AA53" s="262"/>
      <c r="AB53" s="262"/>
      <c r="AC53" s="258"/>
      <c r="AD53" s="254"/>
      <c r="AE53" s="262"/>
      <c r="AF53" s="262"/>
      <c r="AG53" s="258"/>
      <c r="AH53" s="59"/>
      <c r="AI53" s="59"/>
      <c r="AJ53" s="59"/>
      <c r="AK53" s="59"/>
      <c r="AL53" s="59"/>
      <c r="AM53" s="59"/>
      <c r="AN53" s="59"/>
      <c r="AO53" s="59"/>
      <c r="AP53" s="59"/>
      <c r="AQ53" s="59"/>
      <c r="AR53" s="59"/>
      <c r="AS53" s="59"/>
      <c r="AT53" s="59"/>
    </row>
    <row r="54" spans="1:46" x14ac:dyDescent="0.25">
      <c r="A54" s="46" t="s">
        <v>47</v>
      </c>
      <c r="B54" s="255"/>
      <c r="C54" s="263"/>
      <c r="D54" s="263"/>
      <c r="E54" s="259"/>
      <c r="F54" s="255"/>
      <c r="G54" s="263"/>
      <c r="H54" s="263"/>
      <c r="I54" s="259"/>
      <c r="J54" s="255"/>
      <c r="K54" s="263"/>
      <c r="L54" s="263"/>
      <c r="M54" s="259"/>
      <c r="N54" s="255"/>
      <c r="O54" s="263"/>
      <c r="P54" s="263"/>
      <c r="Q54" s="259"/>
      <c r="R54" s="255"/>
      <c r="S54" s="263"/>
      <c r="T54" s="263"/>
      <c r="U54" s="259"/>
      <c r="V54" s="255"/>
      <c r="W54" s="263"/>
      <c r="X54" s="263"/>
      <c r="Y54" s="259"/>
      <c r="Z54" s="255"/>
      <c r="AA54" s="263"/>
      <c r="AB54" s="263"/>
      <c r="AC54" s="259"/>
      <c r="AD54" s="255"/>
      <c r="AE54" s="263"/>
      <c r="AF54" s="263"/>
      <c r="AG54" s="259"/>
      <c r="AH54" s="59"/>
      <c r="AI54" s="59"/>
      <c r="AJ54" s="59"/>
      <c r="AK54" s="59"/>
      <c r="AL54" s="59"/>
      <c r="AM54" s="59"/>
      <c r="AN54" s="59"/>
      <c r="AO54" s="59"/>
      <c r="AP54" s="59"/>
      <c r="AQ54" s="59"/>
      <c r="AR54" s="59"/>
      <c r="AS54" s="59"/>
      <c r="AT54" s="59"/>
    </row>
    <row r="55" spans="1:46" s="60" customFormat="1" x14ac:dyDescent="0.25">
      <c r="A55" s="784" t="s">
        <v>477</v>
      </c>
      <c r="B55" s="694"/>
      <c r="C55" s="695"/>
      <c r="D55" s="695"/>
      <c r="E55" s="696"/>
      <c r="F55" s="694"/>
      <c r="G55" s="695"/>
      <c r="H55" s="695"/>
      <c r="I55" s="696"/>
      <c r="J55" s="694"/>
      <c r="K55" s="695"/>
      <c r="L55" s="695"/>
      <c r="M55" s="696"/>
      <c r="N55" s="694"/>
      <c r="O55" s="695"/>
      <c r="P55" s="695"/>
      <c r="Q55" s="696"/>
      <c r="R55" s="694"/>
      <c r="S55" s="695"/>
      <c r="T55" s="695"/>
      <c r="U55" s="696"/>
      <c r="V55" s="694"/>
      <c r="W55" s="695"/>
      <c r="X55" s="695"/>
      <c r="Y55" s="696"/>
      <c r="Z55" s="694"/>
      <c r="AA55" s="695"/>
      <c r="AB55" s="695"/>
      <c r="AC55" s="696"/>
      <c r="AD55" s="694"/>
      <c r="AE55" s="695"/>
      <c r="AF55" s="695"/>
      <c r="AG55" s="696"/>
      <c r="AH55" s="59"/>
      <c r="AI55" s="59"/>
      <c r="AJ55" s="59"/>
      <c r="AK55" s="59"/>
      <c r="AL55" s="59"/>
      <c r="AM55" s="59"/>
      <c r="AN55" s="59"/>
      <c r="AO55" s="59"/>
      <c r="AP55" s="59"/>
      <c r="AQ55" s="59"/>
      <c r="AR55" s="59"/>
      <c r="AS55" s="59"/>
      <c r="AT55" s="59"/>
    </row>
    <row r="56" spans="1:46" s="60" customFormat="1" ht="15.6" thickBot="1" x14ac:dyDescent="0.3">
      <c r="A56" s="690" t="s">
        <v>73</v>
      </c>
      <c r="B56" s="691"/>
      <c r="C56" s="692"/>
      <c r="D56" s="692"/>
      <c r="E56" s="693"/>
      <c r="F56" s="691"/>
      <c r="G56" s="692"/>
      <c r="H56" s="692"/>
      <c r="I56" s="693"/>
      <c r="J56" s="691"/>
      <c r="K56" s="692"/>
      <c r="L56" s="692"/>
      <c r="M56" s="693"/>
      <c r="N56" s="691"/>
      <c r="O56" s="692"/>
      <c r="P56" s="692"/>
      <c r="Q56" s="693"/>
      <c r="R56" s="691"/>
      <c r="S56" s="692"/>
      <c r="T56" s="692"/>
      <c r="U56" s="693"/>
      <c r="V56" s="691"/>
      <c r="W56" s="692"/>
      <c r="X56" s="692"/>
      <c r="Y56" s="693"/>
      <c r="Z56" s="691"/>
      <c r="AA56" s="692"/>
      <c r="AB56" s="692"/>
      <c r="AC56" s="693"/>
      <c r="AD56" s="691"/>
      <c r="AE56" s="692"/>
      <c r="AF56" s="692"/>
      <c r="AG56" s="693"/>
      <c r="AH56" s="59"/>
      <c r="AI56" s="59"/>
      <c r="AJ56" s="59"/>
      <c r="AK56" s="59"/>
      <c r="AL56" s="59"/>
      <c r="AM56" s="59"/>
      <c r="AN56" s="59"/>
      <c r="AO56" s="59"/>
      <c r="AP56" s="59"/>
      <c r="AQ56" s="59"/>
      <c r="AR56" s="59"/>
      <c r="AS56" s="59"/>
      <c r="AT56" s="59"/>
    </row>
    <row r="57" spans="1:46" s="60" customFormat="1" x14ac:dyDescent="0.25">
      <c r="A57" s="42"/>
      <c r="B57" s="61"/>
      <c r="C57" s="61"/>
      <c r="D57" s="61"/>
      <c r="E57" s="61"/>
      <c r="F57" s="61"/>
      <c r="G57" s="61"/>
      <c r="H57" s="61"/>
      <c r="I57" s="61"/>
      <c r="J57" s="61"/>
      <c r="K57" s="61"/>
      <c r="L57" s="61"/>
      <c r="M57" s="61"/>
      <c r="N57" s="61"/>
      <c r="O57" s="61"/>
      <c r="P57" s="61"/>
      <c r="Q57" s="61"/>
      <c r="R57" s="61"/>
      <c r="S57" s="61"/>
      <c r="T57" s="61"/>
      <c r="U57" s="61"/>
      <c r="V57" s="61"/>
      <c r="W57" s="61"/>
      <c r="X57" s="61"/>
      <c r="Y57" s="61"/>
      <c r="Z57" s="61"/>
      <c r="AA57" s="61"/>
      <c r="AB57" s="61"/>
      <c r="AC57" s="61"/>
      <c r="AD57" s="44"/>
      <c r="AE57" s="44"/>
      <c r="AF57" s="44"/>
      <c r="AG57" s="44"/>
    </row>
    <row r="58" spans="1:46" x14ac:dyDescent="0.25">
      <c r="A58" s="7" t="s">
        <v>506</v>
      </c>
      <c r="B58" s="7"/>
      <c r="C58" s="7"/>
      <c r="D58" s="7"/>
      <c r="E58" s="7"/>
      <c r="F58" s="7"/>
    </row>
    <row r="59" spans="1:46" ht="15.6" x14ac:dyDescent="0.25">
      <c r="A59" s="13"/>
      <c r="B59" s="7"/>
      <c r="C59" s="7"/>
      <c r="D59" s="7"/>
      <c r="E59" s="7"/>
      <c r="F59" s="7"/>
    </row>
    <row r="60" spans="1:46" ht="15.6" x14ac:dyDescent="0.25">
      <c r="A60" s="13"/>
      <c r="B60" s="7"/>
      <c r="C60" s="7"/>
      <c r="D60" s="7"/>
      <c r="E60" s="7"/>
      <c r="F60" s="7"/>
    </row>
  </sheetData>
  <sheetProtection algorithmName="SHA-512" hashValue="mSdxqLYsGAZUc3eLtD4NnTRGCDkAMLb0g+Y6mCPNxuoqkB56vgm1CtZiUMP7PfmwILgtwlo58uhzRdaC6xUECQ==" saltValue="JkgrsEU/DrhhPyuN6vKcaw==" spinCount="100000" sheet="1" objects="1" scenarios="1"/>
  <printOptions horizontalCentered="1"/>
  <pageMargins left="0.7" right="0.7" top="0.75" bottom="0.75" header="0.3" footer="0.3"/>
  <pageSetup scale="76" orientation="landscape" r:id="rId1"/>
  <headerFooter>
    <oddFooter xml:space="preserve">&amp;L&amp;A
Version Date: May 1, 2023
</oddFooter>
  </headerFooter>
  <rowBreaks count="1" manualBreakCount="1">
    <brk id="57" max="16383" man="1"/>
  </rowBreaks>
  <colBreaks count="3" manualBreakCount="3">
    <brk id="9" max="1048575" man="1"/>
    <brk id="17" max="1048575" man="1"/>
    <brk id="25"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4F655B3546A994A94641E869E139E2C" ma:contentTypeVersion="11" ma:contentTypeDescription="Create a new document." ma:contentTypeScope="" ma:versionID="1812eecaa75e7cbe5995adc02773d0a0">
  <xsd:schema xmlns:xsd="http://www.w3.org/2001/XMLSchema" xmlns:xs="http://www.w3.org/2001/XMLSchema" xmlns:p="http://schemas.microsoft.com/office/2006/metadata/properties" xmlns:ns2="c923d9e5-b2a2-4c2b-af54-cf6ac7c0c28d" xmlns:ns3="3d4b9ff5-a52b-438e-bcd2-2e229e47211d" targetNamespace="http://schemas.microsoft.com/office/2006/metadata/properties" ma:root="true" ma:fieldsID="9308a3119d20d65bc22d23e991f86232" ns2:_="" ns3:_="">
    <xsd:import namespace="c923d9e5-b2a2-4c2b-af54-cf6ac7c0c28d"/>
    <xsd:import namespace="3d4b9ff5-a52b-438e-bcd2-2e229e47211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23d9e5-b2a2-4c2b-af54-cf6ac7c0c2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d4b9ff5-a52b-438e-bcd2-2e229e47211d"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7D14809-E054-439B-8D97-C884FB24711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923d9e5-b2a2-4c2b-af54-cf6ac7c0c28d"/>
    <ds:schemaRef ds:uri="3d4b9ff5-a52b-438e-bcd2-2e229e4721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9F11282-E999-4991-82C5-4A49E48D1A86}">
  <ds:schemaRefs>
    <ds:schemaRef ds:uri="http://purl.org/dc/dcmitype/"/>
    <ds:schemaRef ds:uri="http://purl.org/dc/terms/"/>
    <ds:schemaRef ds:uri="http://purl.org/dc/elements/1.1/"/>
    <ds:schemaRef ds:uri="http://schemas.microsoft.com/office/2006/documentManagement/types"/>
    <ds:schemaRef ds:uri="http://schemas.microsoft.com/office/infopath/2007/PartnerControls"/>
    <ds:schemaRef ds:uri="c923d9e5-b2a2-4c2b-af54-cf6ac7c0c28d"/>
    <ds:schemaRef ds:uri="3d4b9ff5-a52b-438e-bcd2-2e229e47211d"/>
    <ds:schemaRef ds:uri="http://schemas.openxmlformats.org/package/2006/metadata/core-propertie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AD8EDEDD-2EC1-49AD-9463-274DE794C4E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15</vt:i4>
      </vt:variant>
    </vt:vector>
  </HeadingPairs>
  <TitlesOfParts>
    <vt:vector size="30" baseType="lpstr">
      <vt:lpstr>Cover-Input Page</vt:lpstr>
      <vt:lpstr>New_Product</vt:lpstr>
      <vt:lpstr>Existing_Product</vt:lpstr>
      <vt:lpstr>CA Rate Filing Spreadsheet</vt:lpstr>
      <vt:lpstr>CA Plain-Language Spreadsheet</vt:lpstr>
      <vt:lpstr>CA Plain-Language Rate Filing</vt:lpstr>
      <vt:lpstr>Geo_Region</vt:lpstr>
      <vt:lpstr>Price_Inflation</vt:lpstr>
      <vt:lpstr>Amt_spent_util</vt:lpstr>
      <vt:lpstr>Avg Rate Changes</vt:lpstr>
      <vt:lpstr>Experience</vt:lpstr>
      <vt:lpstr>Rating Factors</vt:lpstr>
      <vt:lpstr>Methodology</vt:lpstr>
      <vt:lpstr>Checklist</vt:lpstr>
      <vt:lpstr>Appendix</vt:lpstr>
      <vt:lpstr>Existing_Product!_Hlk20133366</vt:lpstr>
      <vt:lpstr>Appendix!Print_Area</vt:lpstr>
      <vt:lpstr>'Avg Rate Changes'!Print_Area</vt:lpstr>
      <vt:lpstr>'CA Plain-Language Rate Filing'!Print_Area</vt:lpstr>
      <vt:lpstr>'CA Plain-Language Spreadsheet'!Print_Area</vt:lpstr>
      <vt:lpstr>'CA Rate Filing Spreadsheet'!Print_Area</vt:lpstr>
      <vt:lpstr>Checklist!Print_Area</vt:lpstr>
      <vt:lpstr>'Cover-Input Page'!Print_Area</vt:lpstr>
      <vt:lpstr>Existing_Product!Print_Area</vt:lpstr>
      <vt:lpstr>Methodology!Print_Area</vt:lpstr>
      <vt:lpstr>New_Product!Print_Area</vt:lpstr>
      <vt:lpstr>'Rating Factors'!Print_Area</vt:lpstr>
      <vt:lpstr>Amt_spent_util!Print_Titles</vt:lpstr>
      <vt:lpstr>Appendix!Print_Titles</vt:lpstr>
      <vt:lpstr>Experience!Print_Titles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Liu, Flora@DMHC</dc:creator>
  <cp:keywords/>
  <cp:lastModifiedBy>Huang, John@DMHC</cp:lastModifiedBy>
  <cp:lastPrinted>2023-04-26T21:36:41Z</cp:lastPrinted>
  <dcterms:created xsi:type="dcterms:W3CDTF">2020-07-10T18:20:41Z</dcterms:created>
  <dcterms:modified xsi:type="dcterms:W3CDTF">2023-04-26T22:47:37Z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0x010100A4F655B3546A994A94641E869E139E2C</vt:lpwstr>
  </property>
</Properties>
</file>