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FAB8F710-D4EA-42BF-9B7E-BC357020C034}" xr6:coauthVersionLast="47" xr6:coauthVersionMax="47" xr10:uidLastSave="{00000000-0000-0000-0000-000000000000}"/>
  <bookViews>
    <workbookView xWindow="-120" yWindow="-120" windowWidth="29040" windowHeight="15840" activeTab="3" xr2:uid="{00000000-000D-0000-FFFF-FFFF00000000}"/>
  </bookViews>
  <sheets>
    <sheet name="Index" sheetId="17" r:id="rId1"/>
    <sheet name="General_Info" sheetId="2" r:id="rId2"/>
    <sheet name="(1) Premium" sheetId="20" r:id="rId3"/>
    <sheet name="(2a) Cost Sharing" sheetId="32" r:id="rId4"/>
    <sheet name="(2b) Cost Sharing" sheetId="25" r:id="rId5"/>
    <sheet name="(3) Benefit" sheetId="19" r:id="rId6"/>
    <sheet name="(4) Benefit Design " sheetId="16" r:id="rId7"/>
    <sheet name="(5a) Enrollment" sheetId="26" r:id="rId8"/>
    <sheet name="(5b) Enrollment" sheetId="22" r:id="rId9"/>
    <sheet name="(5c) Enrollment" sheetId="29" r:id="rId10"/>
    <sheet name="(6) Trend" sheetId="13" r:id="rId11"/>
    <sheet name="(7) CA Aggregate Form" sheetId="28"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Trend'!$A$1:$H$32</definedName>
    <definedName name="_xlnm.Print_Area" localSheetId="1">General_Info!$A$1:$C$17</definedName>
    <definedName name="_xlnm.Print_Area" localSheetId="0">Index!$A$1:$D$22</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3" l="1"/>
  <c r="J12" i="32"/>
  <c r="G19" i="20"/>
  <c r="A21" i="17"/>
  <c r="A22" i="17" s="1"/>
  <c r="A23" i="17" s="1"/>
  <c r="C17" i="2" l="1"/>
  <c r="AA97" i="32"/>
  <c r="AA98" i="32"/>
  <c r="AA99" i="32"/>
  <c r="AA100" i="32"/>
  <c r="AA101" i="32"/>
  <c r="AA96" i="32"/>
  <c r="AA86" i="32"/>
  <c r="AA87" i="32"/>
  <c r="AA88" i="32"/>
  <c r="AA89" i="32"/>
  <c r="AA90" i="32"/>
  <c r="AA85" i="32"/>
  <c r="X102" i="32"/>
  <c r="Y102" i="32"/>
  <c r="X91" i="32"/>
  <c r="Y91" i="32"/>
  <c r="Z91" i="32"/>
  <c r="X36" i="32"/>
  <c r="Y36" i="32"/>
  <c r="P97" i="32"/>
  <c r="P98" i="32"/>
  <c r="P99" i="32"/>
  <c r="P100" i="32"/>
  <c r="P101" i="32"/>
  <c r="P96" i="32"/>
  <c r="P102" i="32" s="1"/>
  <c r="I97" i="32"/>
  <c r="I98" i="32"/>
  <c r="I99" i="32"/>
  <c r="I100" i="32"/>
  <c r="I101" i="32"/>
  <c r="I96" i="32"/>
  <c r="F102" i="32"/>
  <c r="G102" i="32"/>
  <c r="P86" i="32"/>
  <c r="P87" i="32"/>
  <c r="P88" i="32"/>
  <c r="P89" i="32"/>
  <c r="P90" i="32"/>
  <c r="P85" i="32"/>
  <c r="I86" i="32"/>
  <c r="I87" i="32"/>
  <c r="I88" i="32"/>
  <c r="I89" i="32"/>
  <c r="I90" i="32"/>
  <c r="I85" i="32"/>
  <c r="G91" i="32"/>
  <c r="H91" i="32"/>
  <c r="AA74" i="32"/>
  <c r="P75" i="32"/>
  <c r="P76" i="32"/>
  <c r="P77" i="32"/>
  <c r="P78" i="32"/>
  <c r="P79" i="32"/>
  <c r="P74" i="32"/>
  <c r="I75" i="32"/>
  <c r="I76" i="32"/>
  <c r="I77" i="32"/>
  <c r="I78" i="32"/>
  <c r="I79" i="32"/>
  <c r="I74" i="32"/>
  <c r="G80" i="32"/>
  <c r="H80" i="32"/>
  <c r="AA75" i="32"/>
  <c r="AA76" i="32"/>
  <c r="AA77" i="32"/>
  <c r="AA78" i="32"/>
  <c r="AA79" i="32"/>
  <c r="X80" i="32"/>
  <c r="Y80" i="32"/>
  <c r="Z80" i="32"/>
  <c r="AA64" i="32"/>
  <c r="AA65" i="32"/>
  <c r="AA66" i="32"/>
  <c r="AA67" i="32"/>
  <c r="AA68" i="32"/>
  <c r="AA63" i="32"/>
  <c r="X69" i="32"/>
  <c r="Y69" i="32"/>
  <c r="Z69" i="32"/>
  <c r="P64" i="32"/>
  <c r="P65" i="32"/>
  <c r="P66" i="32"/>
  <c r="P67" i="32"/>
  <c r="P68" i="32"/>
  <c r="P63" i="32"/>
  <c r="I64" i="32"/>
  <c r="I65" i="32"/>
  <c r="I66" i="32"/>
  <c r="I67" i="32"/>
  <c r="I68" i="32"/>
  <c r="I63" i="32"/>
  <c r="G69" i="32"/>
  <c r="H69" i="32"/>
  <c r="AA53" i="32"/>
  <c r="AA54" i="32"/>
  <c r="AA55" i="32"/>
  <c r="AA56" i="32"/>
  <c r="AA57" i="32"/>
  <c r="AA52" i="32"/>
  <c r="X58" i="32"/>
  <c r="Y58" i="32"/>
  <c r="Z58" i="32"/>
  <c r="P53" i="32"/>
  <c r="P54" i="32"/>
  <c r="P55" i="32"/>
  <c r="P56" i="32"/>
  <c r="P57" i="32"/>
  <c r="P52" i="32"/>
  <c r="I53" i="32"/>
  <c r="I54" i="32"/>
  <c r="I55" i="32"/>
  <c r="I56" i="32"/>
  <c r="I57" i="32"/>
  <c r="I52" i="32"/>
  <c r="G58" i="32"/>
  <c r="H58" i="32"/>
  <c r="X47" i="32"/>
  <c r="Y47" i="32"/>
  <c r="N47" i="32"/>
  <c r="O47" i="32"/>
  <c r="J42" i="32"/>
  <c r="J43" i="32"/>
  <c r="J44" i="32"/>
  <c r="J45" i="32"/>
  <c r="J46" i="32"/>
  <c r="J41" i="32"/>
  <c r="G47" i="32"/>
  <c r="N36" i="32"/>
  <c r="O36" i="32"/>
  <c r="J31" i="32"/>
  <c r="J32" i="32"/>
  <c r="J33" i="32"/>
  <c r="J34" i="32"/>
  <c r="J35" i="32"/>
  <c r="J30" i="32"/>
  <c r="R30" i="32"/>
  <c r="G36" i="32"/>
  <c r="AB19" i="32"/>
  <c r="X25" i="32"/>
  <c r="Y25" i="32"/>
  <c r="Z25" i="32"/>
  <c r="AA25" i="32"/>
  <c r="N25" i="32"/>
  <c r="O25" i="32"/>
  <c r="P25" i="32"/>
  <c r="R19" i="32"/>
  <c r="I25" i="32"/>
  <c r="G25" i="32"/>
  <c r="H25" i="32"/>
  <c r="J24" i="32"/>
  <c r="J23" i="32"/>
  <c r="J22" i="32"/>
  <c r="J21" i="32"/>
  <c r="J20" i="32"/>
  <c r="J19" i="32"/>
  <c r="X14" i="32"/>
  <c r="Y14" i="32"/>
  <c r="Z14" i="32"/>
  <c r="AA14" i="32"/>
  <c r="AB8" i="32"/>
  <c r="N14" i="32"/>
  <c r="O14" i="32"/>
  <c r="P14" i="32"/>
  <c r="Q14" i="32"/>
  <c r="R8" i="32"/>
  <c r="I14" i="32"/>
  <c r="G14" i="32"/>
  <c r="H14" i="32"/>
  <c r="J13" i="32"/>
  <c r="J11" i="32"/>
  <c r="J10" i="32"/>
  <c r="J9" i="32"/>
  <c r="J8" i="32"/>
  <c r="W25" i="32"/>
  <c r="V25" i="32"/>
  <c r="U25" i="32"/>
  <c r="Q25" i="32"/>
  <c r="M25" i="32"/>
  <c r="L25" i="32"/>
  <c r="K25" i="32"/>
  <c r="F25" i="32"/>
  <c r="E25" i="32"/>
  <c r="D25" i="32"/>
  <c r="C25" i="32"/>
  <c r="AB24" i="32"/>
  <c r="R24" i="32"/>
  <c r="AB23" i="32"/>
  <c r="R23" i="32"/>
  <c r="AB22" i="32"/>
  <c r="R22" i="32"/>
  <c r="AB21" i="32"/>
  <c r="R21" i="32"/>
  <c r="AB20" i="32"/>
  <c r="R20" i="32"/>
  <c r="L102" i="32"/>
  <c r="K102" i="32"/>
  <c r="J102" i="32"/>
  <c r="L91" i="32"/>
  <c r="K91" i="32"/>
  <c r="J91" i="32"/>
  <c r="J80" i="32"/>
  <c r="L80" i="32"/>
  <c r="K80" i="32"/>
  <c r="M80" i="32"/>
  <c r="W69" i="32"/>
  <c r="V69" i="32"/>
  <c r="U69" i="32"/>
  <c r="O69" i="32"/>
  <c r="N69" i="32"/>
  <c r="M69" i="32"/>
  <c r="L69" i="32"/>
  <c r="K69" i="32"/>
  <c r="J69" i="32"/>
  <c r="E69" i="32"/>
  <c r="D69" i="32"/>
  <c r="C69" i="32"/>
  <c r="L58" i="32"/>
  <c r="K58" i="32"/>
  <c r="J58" i="32"/>
  <c r="W102" i="32"/>
  <c r="V102" i="32"/>
  <c r="U102" i="32"/>
  <c r="N102" i="32"/>
  <c r="M102" i="32"/>
  <c r="E102" i="32"/>
  <c r="D102" i="32"/>
  <c r="C102" i="32"/>
  <c r="W91" i="32"/>
  <c r="V91" i="32"/>
  <c r="U91" i="32"/>
  <c r="O91" i="32"/>
  <c r="N91" i="32"/>
  <c r="M91" i="32"/>
  <c r="E91" i="32"/>
  <c r="D91" i="32"/>
  <c r="C91" i="32"/>
  <c r="W80" i="32"/>
  <c r="V80" i="32"/>
  <c r="U80" i="32"/>
  <c r="O80" i="32"/>
  <c r="N80" i="32"/>
  <c r="E80" i="32"/>
  <c r="D80" i="32"/>
  <c r="C80" i="32"/>
  <c r="W58" i="32"/>
  <c r="V58" i="32"/>
  <c r="U58" i="32"/>
  <c r="O58" i="32"/>
  <c r="N58" i="32"/>
  <c r="M58" i="32"/>
  <c r="E58" i="32"/>
  <c r="D58" i="32"/>
  <c r="C58" i="32"/>
  <c r="W47" i="32"/>
  <c r="V47" i="32"/>
  <c r="U47" i="32"/>
  <c r="M47" i="32"/>
  <c r="L47" i="32"/>
  <c r="K47" i="32"/>
  <c r="F47" i="32"/>
  <c r="E47" i="32"/>
  <c r="D47" i="32"/>
  <c r="C47" i="32"/>
  <c r="AB46" i="32"/>
  <c r="R46" i="32"/>
  <c r="AB45" i="32"/>
  <c r="R45" i="32"/>
  <c r="AB44" i="32"/>
  <c r="R44" i="32"/>
  <c r="AB43" i="32"/>
  <c r="R43" i="32"/>
  <c r="AB42" i="32"/>
  <c r="R42" i="32"/>
  <c r="AB41" i="32"/>
  <c r="R41" i="32"/>
  <c r="W36" i="32"/>
  <c r="V36" i="32"/>
  <c r="U36" i="32"/>
  <c r="M36" i="32"/>
  <c r="L36" i="32"/>
  <c r="K36" i="32"/>
  <c r="F36" i="32"/>
  <c r="E36" i="32"/>
  <c r="D36" i="32"/>
  <c r="C36" i="32"/>
  <c r="AB35" i="32"/>
  <c r="R35" i="32"/>
  <c r="AB34" i="32"/>
  <c r="R34" i="32"/>
  <c r="AB33" i="32"/>
  <c r="R33" i="32"/>
  <c r="AB32" i="32"/>
  <c r="R32" i="32"/>
  <c r="AB31" i="32"/>
  <c r="R31" i="32"/>
  <c r="AB30" i="32"/>
  <c r="W14" i="32"/>
  <c r="V14" i="32"/>
  <c r="U14" i="32"/>
  <c r="M14" i="32"/>
  <c r="L14" i="32"/>
  <c r="K14" i="32"/>
  <c r="F14" i="32"/>
  <c r="E14" i="32"/>
  <c r="D14" i="32"/>
  <c r="C14" i="32"/>
  <c r="AB13" i="32"/>
  <c r="R13" i="32"/>
  <c r="AB12" i="32"/>
  <c r="R12" i="32"/>
  <c r="AB11" i="32"/>
  <c r="R11" i="32"/>
  <c r="AB10" i="32"/>
  <c r="R10" i="32"/>
  <c r="AB9" i="32"/>
  <c r="R9" i="32"/>
  <c r="L1" i="32"/>
  <c r="I58" i="32" l="1"/>
  <c r="I69" i="32"/>
  <c r="I80" i="32"/>
  <c r="I91" i="32"/>
  <c r="I102" i="32"/>
  <c r="AB25" i="32"/>
  <c r="J25" i="32"/>
  <c r="R25" i="32"/>
  <c r="AA69" i="32"/>
  <c r="P69" i="32"/>
  <c r="F69" i="32"/>
  <c r="P58" i="32"/>
  <c r="R47" i="32"/>
  <c r="J47" i="32"/>
  <c r="AB36" i="32"/>
  <c r="AB47" i="32"/>
  <c r="AA102" i="32"/>
  <c r="J36" i="32"/>
  <c r="F58" i="32"/>
  <c r="R14" i="32"/>
  <c r="P91" i="32"/>
  <c r="AA91" i="32"/>
  <c r="P80" i="32"/>
  <c r="F91" i="32"/>
  <c r="AB14" i="32"/>
  <c r="AA58" i="32"/>
  <c r="F80" i="32"/>
  <c r="J14" i="32"/>
  <c r="AA80" i="32"/>
  <c r="R36" i="32"/>
  <c r="K1" i="29" l="1"/>
  <c r="H51" i="20" l="1"/>
  <c r="C21" i="13"/>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K19" i="20" s="1"/>
  <c r="O20" i="22"/>
  <c r="P20" i="22"/>
  <c r="O21" i="22"/>
  <c r="P21" i="22"/>
  <c r="O22" i="22"/>
  <c r="P22" i="22"/>
  <c r="O23" i="22"/>
  <c r="P23" i="22"/>
  <c r="O24" i="22"/>
  <c r="P24" i="22"/>
  <c r="P19" i="22"/>
  <c r="O19" i="22"/>
  <c r="O9" i="22"/>
  <c r="P9" i="22"/>
  <c r="O10" i="22"/>
  <c r="P10" i="22"/>
  <c r="O11" i="22"/>
  <c r="P11" i="22"/>
  <c r="O12" i="22"/>
  <c r="P12" i="22"/>
  <c r="O13" i="22"/>
  <c r="P13" i="22"/>
  <c r="P8" i="22"/>
  <c r="O8" i="22"/>
  <c r="H9" i="22"/>
  <c r="H31" i="22" s="1"/>
  <c r="I9" i="22"/>
  <c r="I31" i="22" s="1"/>
  <c r="H10" i="22"/>
  <c r="H32" i="22" s="1"/>
  <c r="I10" i="22"/>
  <c r="I32" i="22" s="1"/>
  <c r="H11" i="22"/>
  <c r="H33" i="22" s="1"/>
  <c r="I11" i="22"/>
  <c r="I33" i="22" s="1"/>
  <c r="H12" i="22"/>
  <c r="H34" i="22" s="1"/>
  <c r="I12" i="22"/>
  <c r="I34" i="22" s="1"/>
  <c r="H13" i="22"/>
  <c r="H35" i="22" s="1"/>
  <c r="I13" i="22"/>
  <c r="I35" i="22" s="1"/>
  <c r="I8" i="22"/>
  <c r="I30" i="22" s="1"/>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M13" i="29" s="1"/>
  <c r="L13" i="26"/>
  <c r="L13" i="29" s="1"/>
  <c r="K13" i="26"/>
  <c r="K13" i="29" s="1"/>
  <c r="J13" i="26"/>
  <c r="J13" i="29" s="1"/>
  <c r="F13" i="26"/>
  <c r="E13" i="26"/>
  <c r="E13" i="29" s="1"/>
  <c r="D13" i="26"/>
  <c r="C13" i="26"/>
  <c r="C13" i="29" s="1"/>
  <c r="C35" i="26"/>
  <c r="AF12" i="26"/>
  <c r="AD12" i="26"/>
  <c r="Y12" i="26"/>
  <c r="Y34" i="26" s="1"/>
  <c r="X12" i="26"/>
  <c r="X34" i="26" s="1"/>
  <c r="W12" i="26"/>
  <c r="W34" i="26"/>
  <c r="M12" i="26"/>
  <c r="M12" i="29" s="1"/>
  <c r="L12" i="26"/>
  <c r="L12" i="29" s="1"/>
  <c r="K12" i="26"/>
  <c r="K12" i="29" s="1"/>
  <c r="J12" i="26"/>
  <c r="J12" i="29" s="1"/>
  <c r="F12" i="26"/>
  <c r="E12" i="26"/>
  <c r="E12" i="29" s="1"/>
  <c r="D12" i="26"/>
  <c r="D12" i="29" s="1"/>
  <c r="C12" i="26"/>
  <c r="C12" i="29" s="1"/>
  <c r="AF11" i="26"/>
  <c r="AE11" i="26"/>
  <c r="AD11" i="26"/>
  <c r="Y11" i="26"/>
  <c r="Y33" i="26" s="1"/>
  <c r="X11" i="26"/>
  <c r="X33" i="26" s="1"/>
  <c r="W11" i="26"/>
  <c r="W33" i="26" s="1"/>
  <c r="M11" i="26"/>
  <c r="M11" i="29" s="1"/>
  <c r="L11" i="26"/>
  <c r="L11" i="29" s="1"/>
  <c r="K11" i="26"/>
  <c r="K11" i="29" s="1"/>
  <c r="J11" i="26"/>
  <c r="J11" i="29" s="1"/>
  <c r="F11" i="26"/>
  <c r="F11" i="29" s="1"/>
  <c r="E11" i="26"/>
  <c r="E11" i="29" s="1"/>
  <c r="D11" i="26"/>
  <c r="C11" i="26"/>
  <c r="C11" i="29" s="1"/>
  <c r="AF10" i="26"/>
  <c r="AD10" i="26"/>
  <c r="Y10" i="26"/>
  <c r="Y32" i="26" s="1"/>
  <c r="X10" i="26"/>
  <c r="X32" i="26" s="1"/>
  <c r="W10" i="26"/>
  <c r="W32" i="26" s="1"/>
  <c r="M10" i="26"/>
  <c r="M10" i="29" s="1"/>
  <c r="L10" i="26"/>
  <c r="L10" i="29" s="1"/>
  <c r="K10" i="26"/>
  <c r="K10" i="29" s="1"/>
  <c r="J10" i="26"/>
  <c r="F10" i="26"/>
  <c r="E10" i="26"/>
  <c r="D10" i="26"/>
  <c r="C10" i="26"/>
  <c r="C10" i="29" s="1"/>
  <c r="C32" i="26"/>
  <c r="AF9" i="26"/>
  <c r="AE9" i="26"/>
  <c r="AD9" i="26"/>
  <c r="Y9" i="26"/>
  <c r="X9" i="26"/>
  <c r="X31" i="26" s="1"/>
  <c r="W9" i="26"/>
  <c r="M9" i="26"/>
  <c r="M9" i="29" s="1"/>
  <c r="L9" i="26"/>
  <c r="K9" i="26"/>
  <c r="K9" i="29" s="1"/>
  <c r="J9" i="26"/>
  <c r="J9" i="29" s="1"/>
  <c r="F9" i="26"/>
  <c r="E9" i="26"/>
  <c r="E9" i="29" s="1"/>
  <c r="D9" i="26"/>
  <c r="C9" i="26"/>
  <c r="C9" i="29" s="1"/>
  <c r="AF8" i="26"/>
  <c r="AD8" i="26"/>
  <c r="Y8" i="26"/>
  <c r="Y30" i="26" s="1"/>
  <c r="X8" i="26"/>
  <c r="X30" i="26" s="1"/>
  <c r="W8" i="26"/>
  <c r="W30" i="26" s="1"/>
  <c r="M8" i="26"/>
  <c r="M8" i="29" s="1"/>
  <c r="L8" i="26"/>
  <c r="L8" i="29" s="1"/>
  <c r="K8" i="26"/>
  <c r="K8" i="29" s="1"/>
  <c r="J8" i="26"/>
  <c r="J8" i="29" s="1"/>
  <c r="F8" i="26"/>
  <c r="F8" i="29" s="1"/>
  <c r="E8" i="26"/>
  <c r="E8" i="29" s="1"/>
  <c r="D8" i="26"/>
  <c r="D8" i="29" s="1"/>
  <c r="C8" i="26"/>
  <c r="C8" i="29" s="1"/>
  <c r="K1" i="26"/>
  <c r="H47" i="20"/>
  <c r="I47" i="20"/>
  <c r="J47" i="20" s="1"/>
  <c r="L47" i="20" s="1"/>
  <c r="I40" i="20"/>
  <c r="H40" i="20"/>
  <c r="E17" i="20"/>
  <c r="E15" i="20"/>
  <c r="H56" i="25"/>
  <c r="I53" i="25" s="1"/>
  <c r="G56" i="25"/>
  <c r="D56" i="25"/>
  <c r="E54" i="25" s="1"/>
  <c r="C56" i="25"/>
  <c r="H47" i="25"/>
  <c r="I46" i="25" s="1"/>
  <c r="G47" i="25"/>
  <c r="D47" i="25"/>
  <c r="E44" i="25" s="1"/>
  <c r="C47" i="25"/>
  <c r="H38" i="25"/>
  <c r="I34" i="25" s="1"/>
  <c r="G38" i="25"/>
  <c r="D38" i="25"/>
  <c r="E34" i="25" s="1"/>
  <c r="C38" i="25"/>
  <c r="H29" i="25"/>
  <c r="I25" i="25" s="1"/>
  <c r="I27" i="25"/>
  <c r="G29" i="25"/>
  <c r="D29" i="25"/>
  <c r="E26" i="25" s="1"/>
  <c r="C29" i="25"/>
  <c r="H20" i="25"/>
  <c r="I17" i="25" s="1"/>
  <c r="G20" i="25"/>
  <c r="D20" i="25"/>
  <c r="E16" i="25" s="1"/>
  <c r="C20" i="25"/>
  <c r="D11" i="25"/>
  <c r="E10" i="25" s="1"/>
  <c r="F1" i="25"/>
  <c r="C11" i="25"/>
  <c r="H11" i="25"/>
  <c r="I9" i="25" s="1"/>
  <c r="G11" i="25"/>
  <c r="E46" i="25"/>
  <c r="I26" i="25"/>
  <c r="I28" i="25"/>
  <c r="I10" i="25"/>
  <c r="G23" i="13"/>
  <c r="G24" i="13"/>
  <c r="G25" i="13"/>
  <c r="G26" i="13"/>
  <c r="G27" i="13"/>
  <c r="G28" i="13"/>
  <c r="G29" i="13"/>
  <c r="G30" i="13"/>
  <c r="G31" i="13"/>
  <c r="G22" i="13"/>
  <c r="G8" i="13"/>
  <c r="G9" i="13"/>
  <c r="G10" i="13"/>
  <c r="G11" i="13"/>
  <c r="G13" i="13"/>
  <c r="G14" i="13"/>
  <c r="G15" i="13"/>
  <c r="G16" i="13"/>
  <c r="G7" i="1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A11" i="17" s="1"/>
  <c r="A12" i="17" s="1"/>
  <c r="A13" i="17" s="1"/>
  <c r="A14" i="17" s="1"/>
  <c r="A15" i="17" s="1"/>
  <c r="A16" i="17" s="1"/>
  <c r="A17" i="17" s="1"/>
  <c r="A18" i="17" s="1"/>
  <c r="A19" i="17" s="1"/>
  <c r="A20" i="17" s="1"/>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I42" i="20"/>
  <c r="H43" i="20"/>
  <c r="I43" i="20"/>
  <c r="H44" i="20"/>
  <c r="I44" i="20"/>
  <c r="H45" i="20"/>
  <c r="I45" i="20"/>
  <c r="J45" i="20" s="1"/>
  <c r="H46" i="20"/>
  <c r="I46" i="20"/>
  <c r="H48" i="20"/>
  <c r="I48" i="20"/>
  <c r="H49" i="20"/>
  <c r="I49" i="20"/>
  <c r="H50" i="20"/>
  <c r="I50" i="20"/>
  <c r="I39" i="20"/>
  <c r="J39" i="20" s="1"/>
  <c r="H39" i="20"/>
  <c r="I19" i="20"/>
  <c r="H19" i="20"/>
  <c r="J42" i="20"/>
  <c r="K42" i="20" s="1"/>
  <c r="D19" i="20"/>
  <c r="C19" i="20"/>
  <c r="A8" i="2"/>
  <c r="A9" i="2"/>
  <c r="A10" i="2"/>
  <c r="A11" i="2"/>
  <c r="A12" i="2" s="1"/>
  <c r="A13" i="2" s="1"/>
  <c r="A14" i="2" s="1"/>
  <c r="A15" i="2" s="1"/>
  <c r="A16" i="2" s="1"/>
  <c r="A17" i="2" s="1"/>
  <c r="N11" i="29" l="1"/>
  <c r="C30" i="26"/>
  <c r="E34" i="26"/>
  <c r="G9" i="26"/>
  <c r="G31" i="26" s="1"/>
  <c r="C31" i="26"/>
  <c r="I8" i="25"/>
  <c r="N8" i="26"/>
  <c r="N8" i="22" s="1"/>
  <c r="I7" i="25"/>
  <c r="I11" i="25" s="1"/>
  <c r="N8" i="29"/>
  <c r="E9" i="25"/>
  <c r="E30" i="26"/>
  <c r="E17" i="25"/>
  <c r="E20" i="25" s="1"/>
  <c r="E18" i="25"/>
  <c r="E31" i="26"/>
  <c r="E19" i="25"/>
  <c r="E28" i="25"/>
  <c r="E36" i="25"/>
  <c r="F33" i="26"/>
  <c r="E35" i="25"/>
  <c r="I52" i="25"/>
  <c r="I45" i="25"/>
  <c r="I55" i="25"/>
  <c r="I54" i="25"/>
  <c r="I56" i="25" s="1"/>
  <c r="M14" i="29"/>
  <c r="N13" i="29"/>
  <c r="I44" i="25"/>
  <c r="I43" i="25"/>
  <c r="N12" i="29"/>
  <c r="N11" i="26"/>
  <c r="N11" i="22" s="1"/>
  <c r="N33" i="22" s="1"/>
  <c r="N10" i="26"/>
  <c r="J10" i="29"/>
  <c r="N10" i="29" s="1"/>
  <c r="K14" i="29"/>
  <c r="I29" i="25"/>
  <c r="I18" i="25"/>
  <c r="L14" i="26"/>
  <c r="L9" i="29"/>
  <c r="L14" i="29" s="1"/>
  <c r="M14" i="26"/>
  <c r="D35" i="26"/>
  <c r="D13" i="29"/>
  <c r="F35" i="26"/>
  <c r="F13" i="29"/>
  <c r="E35" i="26"/>
  <c r="E45" i="25"/>
  <c r="C34" i="26"/>
  <c r="F34" i="26"/>
  <c r="F12" i="29"/>
  <c r="G12" i="29" s="1"/>
  <c r="E43" i="25"/>
  <c r="E47" i="25" s="1"/>
  <c r="E33" i="26"/>
  <c r="D33" i="26"/>
  <c r="D11" i="29"/>
  <c r="G11" i="29" s="1"/>
  <c r="E14" i="26"/>
  <c r="E10" i="29"/>
  <c r="E14" i="29" s="1"/>
  <c r="F32" i="26"/>
  <c r="F10" i="29"/>
  <c r="E25" i="25"/>
  <c r="G10" i="26"/>
  <c r="G10" i="22" s="1"/>
  <c r="G32" i="22" s="1"/>
  <c r="D32" i="26"/>
  <c r="D10" i="29"/>
  <c r="E27" i="25"/>
  <c r="E32" i="26"/>
  <c r="F31" i="26"/>
  <c r="F9" i="29"/>
  <c r="D31" i="26"/>
  <c r="D9" i="29"/>
  <c r="E8" i="25"/>
  <c r="C14" i="29"/>
  <c r="G8" i="29"/>
  <c r="E7" i="25"/>
  <c r="D30" i="26"/>
  <c r="L80" i="20"/>
  <c r="N77" i="20"/>
  <c r="M77" i="20"/>
  <c r="N80" i="20"/>
  <c r="M80" i="20"/>
  <c r="O25" i="22"/>
  <c r="AD31" i="26"/>
  <c r="E77" i="20"/>
  <c r="D18" i="28"/>
  <c r="G32" i="13"/>
  <c r="E32" i="13" s="1"/>
  <c r="AF25" i="26"/>
  <c r="AD30" i="26"/>
  <c r="AD35" i="26"/>
  <c r="AF35" i="26" s="1"/>
  <c r="AF30" i="26"/>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E46" i="20"/>
  <c r="K39" i="20"/>
  <c r="L39" i="20"/>
  <c r="L44" i="20"/>
  <c r="K44" i="20"/>
  <c r="K45" i="20"/>
  <c r="L45" i="20"/>
  <c r="P71" i="20"/>
  <c r="J50" i="20"/>
  <c r="L50" i="20" s="1"/>
  <c r="J48" i="20"/>
  <c r="K48" i="20" s="1"/>
  <c r="J43" i="20"/>
  <c r="K43" i="20" s="1"/>
  <c r="J41" i="20"/>
  <c r="P61" i="20"/>
  <c r="K47" i="20"/>
  <c r="J49" i="20"/>
  <c r="J46" i="20"/>
  <c r="E19" i="20"/>
  <c r="L19" i="20"/>
  <c r="J81" i="20"/>
  <c r="J40" i="20"/>
  <c r="L40" i="20" s="1"/>
  <c r="G17" i="13"/>
  <c r="E17" i="13" s="1"/>
  <c r="K50" i="20"/>
  <c r="N9" i="26"/>
  <c r="K14" i="26"/>
  <c r="N32" i="26"/>
  <c r="N10" i="22"/>
  <c r="N32" i="22" s="1"/>
  <c r="K41" i="20"/>
  <c r="L41" i="20"/>
  <c r="K40" i="20"/>
  <c r="F14" i="26"/>
  <c r="F30" i="26"/>
  <c r="N25" i="22"/>
  <c r="P25" i="22"/>
  <c r="L42" i="20"/>
  <c r="E39" i="20"/>
  <c r="E80" i="20"/>
  <c r="G32" i="26"/>
  <c r="J14" i="26"/>
  <c r="G11" i="26"/>
  <c r="C33" i="26"/>
  <c r="C14" i="26"/>
  <c r="AD32" i="26"/>
  <c r="AD25" i="26"/>
  <c r="J35" i="20"/>
  <c r="N30" i="26"/>
  <c r="E79" i="20"/>
  <c r="D81" i="20"/>
  <c r="L71" i="20"/>
  <c r="L78" i="20"/>
  <c r="O71" i="20"/>
  <c r="N71" i="20"/>
  <c r="N12" i="26"/>
  <c r="H61" i="20"/>
  <c r="F61" i="20"/>
  <c r="E61" i="20"/>
  <c r="O61" i="20"/>
  <c r="L76" i="20"/>
  <c r="L61" i="20"/>
  <c r="G9" i="22"/>
  <c r="G31" i="22" s="1"/>
  <c r="D34" i="26"/>
  <c r="G12" i="26"/>
  <c r="D51" i="20"/>
  <c r="Y31" i="26"/>
  <c r="Y14" i="26"/>
  <c r="N13" i="26"/>
  <c r="AA36" i="26"/>
  <c r="Z36" i="26"/>
  <c r="AF31" i="26"/>
  <c r="I61" i="20"/>
  <c r="M71" i="20"/>
  <c r="I16" i="25"/>
  <c r="I19" i="25"/>
  <c r="G8" i="26"/>
  <c r="D14" i="26"/>
  <c r="AE25" i="26"/>
  <c r="N61" i="20"/>
  <c r="M61" i="20"/>
  <c r="C81" i="20"/>
  <c r="E75" i="20"/>
  <c r="L75" i="20"/>
  <c r="M75" i="20" s="1"/>
  <c r="K81" i="20"/>
  <c r="L35" i="20"/>
  <c r="E37" i="25"/>
  <c r="E38" i="25" s="1"/>
  <c r="I35" i="25"/>
  <c r="I37" i="25"/>
  <c r="I36" i="25"/>
  <c r="I38" i="25" s="1"/>
  <c r="E53" i="25"/>
  <c r="E52" i="25"/>
  <c r="E55" i="25"/>
  <c r="G13" i="26"/>
  <c r="W31" i="26"/>
  <c r="W36" i="26" s="1"/>
  <c r="W14" i="26"/>
  <c r="AB36" i="26"/>
  <c r="T36" i="26"/>
  <c r="AE30" i="26"/>
  <c r="F19" i="20"/>
  <c r="K35" i="20"/>
  <c r="E11" i="25" l="1"/>
  <c r="I47" i="25"/>
  <c r="C36" i="26"/>
  <c r="G13" i="29"/>
  <c r="N33" i="26"/>
  <c r="O33" i="26" s="1"/>
  <c r="J14" i="29"/>
  <c r="I20" i="25"/>
  <c r="N9" i="29"/>
  <c r="E56" i="25"/>
  <c r="E36" i="26"/>
  <c r="D14" i="29"/>
  <c r="G10" i="29"/>
  <c r="F14" i="29"/>
  <c r="E29" i="25"/>
  <c r="G9" i="29"/>
  <c r="D36" i="26"/>
  <c r="F36" i="26"/>
  <c r="O80" i="20"/>
  <c r="P80" i="20" s="1"/>
  <c r="N78" i="20"/>
  <c r="M78" i="20"/>
  <c r="N79" i="20"/>
  <c r="M79" i="20"/>
  <c r="N76" i="20"/>
  <c r="M76" i="20"/>
  <c r="AE35" i="26"/>
  <c r="AE33" i="26"/>
  <c r="AF34" i="26"/>
  <c r="AE34" i="26"/>
  <c r="Y36" i="26"/>
  <c r="X36" i="26"/>
  <c r="O78" i="20"/>
  <c r="P78" i="20" s="1"/>
  <c r="L43" i="20"/>
  <c r="L48" i="20"/>
  <c r="L46" i="20"/>
  <c r="L51" i="20" s="1"/>
  <c r="K46" i="20"/>
  <c r="J51" i="20"/>
  <c r="K49" i="20"/>
  <c r="K51" i="20" s="1"/>
  <c r="L49" i="20"/>
  <c r="G35" i="26"/>
  <c r="G13" i="22"/>
  <c r="G35" i="22" s="1"/>
  <c r="N13" i="22"/>
  <c r="N35" i="22" s="1"/>
  <c r="N35" i="26"/>
  <c r="O33" i="22"/>
  <c r="P33" i="22"/>
  <c r="N75" i="20"/>
  <c r="O75" i="20" s="1"/>
  <c r="M81" i="20"/>
  <c r="L81" i="20"/>
  <c r="N12" i="22"/>
  <c r="N34" i="22" s="1"/>
  <c r="N34" i="26"/>
  <c r="N30" i="22"/>
  <c r="G33" i="26"/>
  <c r="G11" i="22"/>
  <c r="G33" i="22" s="1"/>
  <c r="F14" i="28"/>
  <c r="G51" i="20"/>
  <c r="E51" i="20"/>
  <c r="F51" i="20"/>
  <c r="P32" i="22"/>
  <c r="O32" i="22"/>
  <c r="O14" i="26"/>
  <c r="P14" i="26"/>
  <c r="C16" i="2" s="1"/>
  <c r="N31" i="26"/>
  <c r="N9" i="22"/>
  <c r="N31" i="22" s="1"/>
  <c r="N14" i="26"/>
  <c r="G81" i="20"/>
  <c r="I81" i="20"/>
  <c r="H81" i="20"/>
  <c r="F81" i="20"/>
  <c r="H14" i="26"/>
  <c r="G8" i="22"/>
  <c r="G14" i="26"/>
  <c r="I14" i="26"/>
  <c r="C15" i="2" s="1"/>
  <c r="G30" i="26"/>
  <c r="G34" i="26"/>
  <c r="G12" i="22"/>
  <c r="G34" i="22" s="1"/>
  <c r="E81" i="20"/>
  <c r="P30" i="26"/>
  <c r="G12" i="28" s="1"/>
  <c r="O30" i="26"/>
  <c r="AE32" i="26"/>
  <c r="AF32" i="26"/>
  <c r="AD36" i="26"/>
  <c r="O32" i="26"/>
  <c r="P32" i="26"/>
  <c r="G14" i="28" s="1"/>
  <c r="P33" i="26" l="1"/>
  <c r="G15" i="28" s="1"/>
  <c r="O14" i="29"/>
  <c r="N14" i="29"/>
  <c r="P8" i="29" s="1"/>
  <c r="H14" i="29"/>
  <c r="G14" i="29"/>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P12" i="29" l="1"/>
  <c r="P13" i="29"/>
  <c r="P10" i="29"/>
  <c r="P11" i="29"/>
  <c r="P9" i="29"/>
  <c r="I12" i="29"/>
  <c r="I13" i="29"/>
  <c r="I8" i="29"/>
  <c r="I11" i="29"/>
  <c r="I10" i="29"/>
  <c r="I9" i="29"/>
  <c r="O81" i="20"/>
  <c r="P81" i="20" s="1"/>
  <c r="P36" i="26"/>
  <c r="G18" i="28"/>
  <c r="C9" i="28" s="1"/>
  <c r="C14" i="2" s="1"/>
  <c r="O36" i="26"/>
  <c r="P36" i="22"/>
  <c r="I36" i="22"/>
  <c r="G36" i="22"/>
  <c r="H36" i="22"/>
  <c r="O36" i="22"/>
  <c r="F18" i="28"/>
  <c r="C8" i="28" s="1"/>
  <c r="P14" i="29" l="1"/>
  <c r="I14" i="29"/>
</calcChain>
</file>

<file path=xl/sharedStrings.xml><?xml version="1.0" encoding="utf-8"?>
<sst xmlns="http://schemas.openxmlformats.org/spreadsheetml/2006/main" count="1344" uniqueCount="300">
  <si>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</si>
  <si>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</si>
  <si>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</si>
  <si>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</si>
  <si>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</si>
  <si>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</si>
  <si>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</si>
  <si>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</si>
  <si>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</si>
  <si>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</si>
  <si>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</si>
  <si>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</si>
  <si>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</si>
  <si>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</si>
  <si>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</si>
  <si>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</si>
  <si>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</si>
  <si>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</si>
  <si>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</si>
  <si>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</si>
  <si>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</si>
  <si>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</si>
  <si>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</si>
  <si>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</si>
  <si>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</si>
  <si>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</si>
  <si>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</si>
  <si>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</si>
  <si>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</si>
  <si>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</si>
  <si>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</si>
  <si>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</si>
  <si>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</si>
  <si>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</si>
  <si>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</si>
  <si>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</si>
  <si>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</si>
  <si>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</si>
  <si>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</si>
  <si>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</si>
  <si>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</si>
  <si>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</si>
  <si>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</si>
  <si>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</si>
  <si>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</si>
  <si>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</si>
  <si>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</si>
  <si>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</si>
  <si>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</si>
  <si>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</si>
  <si>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</si>
  <si>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</si>
  <si>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</si>
  <si>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</si>
  <si>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</si>
  <si>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</si>
  <si>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</si>
  <si>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</si>
  <si>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</si>
  <si>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</si>
  <si>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</si>
  <si>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</si>
  <si>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</si>
  <si>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</si>
  <si>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</si>
  <si>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</si>
  <si>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</si>
  <si>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</si>
  <si>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</si>
  <si>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</si>
  <si>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</si>
  <si>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</si>
  <si>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</si>
  <si>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</si>
  <si>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</si>
  <si>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</si>
  <si>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</si>
  <si>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</si>
  <si>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</si>
  <si>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</si>
  <si>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</si>
  <si>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</si>
  <si>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</si>
  <si>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</si>
  <si>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</si>
  <si>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</si>
  <si>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</si>
  <si>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</si>
  <si>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</si>
  <si>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</si>
  <si>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</si>
  <si>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No</t>
  </si>
  <si>
    <t>Monthly Rate Change Effective</t>
  </si>
  <si>
    <t>Grandfathered  Plans</t>
  </si>
  <si>
    <t>0-9.99%</t>
  </si>
  <si>
    <t>10%-14.99%</t>
  </si>
  <si>
    <t>15%-19.99%</t>
  </si>
  <si>
    <t>All Plans Combined</t>
  </si>
  <si>
    <t>933XXX</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</si>
  <si>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</si>
  <si>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</si>
  <si>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</si>
  <si>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</si>
  <si>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</si>
  <si>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</si>
  <si>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</si>
  <si>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</si>
  <si>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</si>
  <si>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</si>
  <si>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</si>
  <si>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</si>
  <si>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</si>
  <si>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</si>
  <si>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</si>
  <si>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</si>
  <si>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</si>
  <si>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</si>
  <si>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</si>
  <si>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</si>
  <si>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</si>
  <si>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</si>
  <si>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</si>
  <si>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</si>
  <si>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</si>
  <si>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</si>
  <si>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</si>
  <si>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</si>
  <si>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</si>
  <si>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</si>
  <si>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</si>
  <si>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</si>
  <si>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</si>
  <si>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</si>
  <si>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</si>
  <si>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</si>
  <si>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</si>
  <si>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</si>
  <si>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</si>
  <si>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</si>
  <si>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</si>
  <si>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</si>
  <si>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</si>
  <si>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</si>
  <si>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</si>
  <si>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</si>
  <si>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</si>
  <si>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</si>
  <si>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</si>
  <si>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</si>
  <si>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</si>
  <si>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</si>
  <si>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</si>
  <si>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</si>
  <si>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</si>
  <si>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</si>
  <si>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</si>
  <si>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</si>
  <si>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</si>
  <si>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</si>
  <si>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</si>
  <si>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</si>
  <si>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</si>
  <si>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</si>
  <si>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</si>
  <si>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</si>
  <si>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</si>
  <si>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</si>
  <si>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</si>
  <si>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</si>
  <si>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</si>
  <si>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</si>
  <si>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</si>
  <si>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</si>
  <si>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</si>
  <si>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</si>
  <si>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</si>
  <si>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</si>
  <si>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</si>
  <si>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</si>
  <si>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</si>
  <si>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</si>
  <si>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</si>
  <si>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</si>
  <si>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</si>
  <si>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</si>
  <si>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</si>
  <si>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</si>
  <si>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</si>
  <si>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</si>
  <si>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</si>
  <si>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</si>
  <si>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</si>
  <si>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</si>
  <si>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</si>
  <si>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</si>
  <si>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</si>
  <si>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</si>
  <si>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</si>
  <si>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</si>
  <si>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</si>
  <si>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</si>
  <si>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</si>
  <si>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</si>
  <si>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</si>
  <si>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</si>
  <si>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</si>
  <si>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</si>
  <si>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</si>
  <si>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</si>
  <si>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</si>
  <si>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</si>
  <si>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</si>
  <si>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</si>
  <si>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</si>
  <si>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</si>
  <si>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</si>
  <si>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</si>
  <si>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</si>
  <si>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</si>
  <si>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</si>
  <si>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</si>
  <si>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</si>
  <si>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</si>
  <si>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</si>
  <si>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</si>
  <si>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</si>
  <si>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</si>
  <si>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</si>
  <si>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</si>
  <si>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</si>
  <si>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</si>
  <si>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</si>
  <si>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</si>
  <si>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</si>
  <si>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</si>
  <si>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</si>
  <si>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</si>
  <si>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</si>
  <si>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</si>
  <si>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</si>
  <si>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</si>
  <si>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</si>
  <si>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</si>
  <si>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</si>
  <si>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</si>
  <si>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</si>
  <si>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</si>
  <si>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</si>
  <si>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</si>
  <si>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</si>
  <si>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Plan Type:  For-profit or Not-for-profit or Nonprofit company</t>
  </si>
  <si>
    <t xml:space="preserve">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 </t>
  </si>
  <si>
    <t>Weighted Average Actuarial Value By Product Type</t>
  </si>
  <si>
    <t>30%+</t>
  </si>
  <si>
    <t>$40+</t>
  </si>
  <si>
    <t xml:space="preserve">Copayment for Primary Doctor Visits </t>
  </si>
  <si>
    <t xml:space="preserve">Copayment for Specialist Visits </t>
  </si>
  <si>
    <t>$60+</t>
  </si>
  <si>
    <t>$6000+</t>
  </si>
  <si>
    <t>$6,000+</t>
  </si>
  <si>
    <t>2025</t>
  </si>
  <si>
    <t>$1 to $499</t>
  </si>
  <si>
    <t>$500 to $999</t>
  </si>
  <si>
    <t>$1000 to $1999</t>
  </si>
  <si>
    <t>$2000 to $2999</t>
  </si>
  <si>
    <t>$3000 to $3999</t>
  </si>
  <si>
    <t>$4000+</t>
  </si>
  <si>
    <t>$1 to $999</t>
  </si>
  <si>
    <t>$4000 to $5999</t>
  </si>
  <si>
    <t>1%-10%</t>
  </si>
  <si>
    <t>11%-20%</t>
  </si>
  <si>
    <t>21%-30%</t>
  </si>
  <si>
    <t>$1-$10</t>
  </si>
  <si>
    <t>$11-$20</t>
  </si>
  <si>
    <t>$21-$30</t>
  </si>
  <si>
    <t>$31-$40</t>
  </si>
  <si>
    <t>$1-$15</t>
  </si>
  <si>
    <t>$16-$30</t>
  </si>
  <si>
    <t>$31-$45</t>
  </si>
  <si>
    <t>$46-$60</t>
  </si>
  <si>
    <t>$0-$15</t>
  </si>
  <si>
    <t>$61-$75</t>
  </si>
  <si>
    <t>$76+</t>
  </si>
  <si>
    <t>$0-$1999</t>
  </si>
  <si>
    <t>$2000-$2999</t>
  </si>
  <si>
    <t>$3000-$3999</t>
  </si>
  <si>
    <t>$4000-$4999</t>
  </si>
  <si>
    <t>$5000-$5999</t>
  </si>
  <si>
    <t>$0-$3,999</t>
  </si>
  <si>
    <t>$4,000-$5,999</t>
  </si>
  <si>
    <t>$6,000-$9,999</t>
  </si>
  <si>
    <t>$10,000-$14,999</t>
  </si>
  <si>
    <t>Coinsurance Percentage (Specialty Drugs)</t>
  </si>
  <si>
    <t xml:space="preserve">Others </t>
  </si>
  <si>
    <t xml:space="preserve">Summary of Weighted Average Actuarial Value By Product Type </t>
  </si>
  <si>
    <t xml:space="preserve">(5c) Enrollment </t>
  </si>
  <si>
    <t>Tab (5c). Enrollment</t>
  </si>
  <si>
    <t>Family Out Of Pocket Maximum (Medical + Rx Combined In-network Only)</t>
  </si>
  <si>
    <t xml:space="preserve">Family Deductibles (Medical + Rx Combined) </t>
  </si>
  <si>
    <t xml:space="preserve">Individual Deductibles (Medical + Rx Combined)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</si>
</sst>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425">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4" fillId="4" borderId="10" xfId="0" applyFont="1" applyFill="1" applyBorder="1" applyAlignment="1">
      <alignment vertical="center"/>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167" fontId="3" fillId="4" borderId="10" xfId="6" applyNumberFormat="1" applyFont="1" applyFill="1" applyBorder="1" applyAlignment="1" applyProtection="1">
      <alignment vertical="center"/>
      <protection locked="0"/>
    </xf>
    <xf numFmtId="0" fontId="11" fillId="4" borderId="0" xfId="3" applyFont="1" applyFill="1" applyBorder="1" applyAlignment="1" applyProtection="1">
      <alignment vertical="center"/>
    </xf>
    <xf numFmtId="0" fontId="11" fillId="4" borderId="0" xfId="3" applyFont="1" applyFill="1" applyBorder="1" applyAlignment="1" applyProtection="1">
      <alignment vertical="center" wrapText="1"/>
    </xf>
    <xf numFmtId="0" fontId="19" fillId="4" borderId="0" xfId="0" applyFont="1" applyFill="1" applyAlignment="1">
      <alignment vertical="center"/>
    </xf>
    <xf numFmtId="10" fontId="3" fillId="11" borderId="6" xfId="6" applyNumberFormat="1" applyFont="1" applyFill="1" applyBorder="1" applyAlignment="1" applyProtection="1">
      <alignment horizontal="right" vertical="center"/>
    </xf>
    <xf numFmtId="10" fontId="3" fillId="11" borderId="12" xfId="6" applyNumberFormat="1" applyFont="1" applyFill="1" applyBorder="1" applyAlignment="1" applyProtection="1">
      <alignment horizontal="right" vertical="center"/>
    </xf>
    <xf numFmtId="165" fontId="3" fillId="5" borderId="10" xfId="1" applyNumberFormat="1" applyFont="1" applyFill="1" applyBorder="1" applyAlignment="1" applyProtection="1">
      <alignment vertical="center"/>
    </xf>
    <xf numFmtId="165" fontId="3" fillId="5" borderId="11" xfId="1" applyNumberFormat="1" applyFont="1" applyFill="1" applyBorder="1" applyAlignment="1" applyProtection="1">
      <alignment vertical="center"/>
    </xf>
    <xf numFmtId="167" fontId="3" fillId="5" borderId="11" xfId="6" applyNumberFormat="1" applyFont="1" applyFill="1" applyBorder="1" applyAlignment="1" applyProtection="1">
      <alignment vertical="center"/>
    </xf>
    <xf numFmtId="10" fontId="3" fillId="5" borderId="11" xfId="6" applyNumberFormat="1" applyFont="1" applyFill="1" applyBorder="1" applyAlignment="1" applyProtection="1">
      <alignment vertical="center"/>
    </xf>
    <xf numFmtId="6" fontId="15" fillId="4" borderId="10" xfId="0" applyNumberFormat="1" applyFont="1" applyFill="1" applyBorder="1" applyAlignment="1">
      <alignment horizontal="center" vertical="center" wrapText="1"/>
    </xf>
    <xf numFmtId="0" fontId="15" fillId="4" borderId="10" xfId="0" applyFont="1" applyFill="1" applyBorder="1" applyAlignment="1">
      <alignment horizontal="center" vertical="center" wrapText="1"/>
    </xf>
    <xf numFmtId="9" fontId="15" fillId="4" borderId="10" xfId="0" applyNumberFormat="1" applyFont="1" applyFill="1" applyBorder="1" applyAlignment="1">
      <alignment horizontal="center" vertical="center" wrapText="1"/>
    </xf>
    <xf numFmtId="0" fontId="5" fillId="12" borderId="10" xfId="0" applyFont="1" applyFill="1" applyBorder="1" applyAlignment="1">
      <alignment horizontal="center" vertical="center" wrapText="1"/>
    </xf>
    <xf numFmtId="0" fontId="3" fillId="12" borderId="30" xfId="0" applyFont="1" applyFill="1" applyBorder="1" applyAlignment="1">
      <alignment horizontal="center" vertical="center"/>
    </xf>
    <xf numFmtId="3" fontId="3" fillId="12" borderId="10" xfId="0" applyNumberFormat="1" applyFont="1" applyFill="1" applyBorder="1" applyAlignment="1" applyProtection="1">
      <alignment vertical="center"/>
      <protection locked="0"/>
    </xf>
    <xf numFmtId="3" fontId="3" fillId="12" borderId="20" xfId="0" applyNumberFormat="1" applyFont="1" applyFill="1" applyBorder="1" applyAlignment="1" applyProtection="1">
      <alignment vertical="center"/>
      <protection locked="0"/>
    </xf>
    <xf numFmtId="165" fontId="3" fillId="12" borderId="11" xfId="1" applyNumberFormat="1" applyFont="1" applyFill="1" applyBorder="1" applyAlignment="1">
      <alignment vertical="center"/>
    </xf>
    <xf numFmtId="0" fontId="5" fillId="12" borderId="19" xfId="0" applyFont="1" applyFill="1" applyBorder="1" applyAlignment="1">
      <alignment horizontal="center" vertical="center" wrapText="1"/>
    </xf>
    <xf numFmtId="165" fontId="3" fillId="12" borderId="31" xfId="1" applyNumberFormat="1" applyFont="1" applyFill="1" applyBorder="1" applyAlignment="1">
      <alignment vertical="center"/>
    </xf>
    <xf numFmtId="165" fontId="3" fillId="12" borderId="10" xfId="1" applyNumberFormat="1" applyFont="1" applyFill="1" applyBorder="1" applyAlignment="1">
      <alignment vertical="center"/>
    </xf>
    <xf numFmtId="165" fontId="3" fillId="12" borderId="20" xfId="1" applyNumberFormat="1" applyFont="1" applyFill="1" applyBorder="1" applyAlignment="1">
      <alignment vertical="center"/>
    </xf>
    <xf numFmtId="0" fontId="3" fillId="12" borderId="30" xfId="0" applyFont="1" applyFill="1" applyBorder="1" applyAlignment="1">
      <alignment vertical="center"/>
    </xf>
    <xf numFmtId="0" fontId="15" fillId="5" borderId="2" xfId="0" applyFont="1" applyFill="1" applyBorder="1" applyAlignment="1">
      <alignment vertical="center"/>
    </xf>
    <xf numFmtId="0" fontId="14" fillId="4" borderId="5" xfId="0" applyFont="1" applyFill="1" applyBorder="1" applyAlignment="1">
      <alignment vertical="center"/>
    </xf>
    <xf numFmtId="0" fontId="14" fillId="4" borderId="5" xfId="0" applyFont="1" applyFill="1" applyBorder="1" applyAlignment="1">
      <alignment vertical="center" wrapText="1"/>
    </xf>
    <xf numFmtId="0" fontId="14" fillId="4" borderId="24" xfId="0" applyFont="1" applyFill="1" applyBorder="1" applyAlignment="1">
      <alignment vertical="center"/>
    </xf>
    <xf numFmtId="0" fontId="15" fillId="5" borderId="57" xfId="0" applyFont="1" applyFill="1" applyBorder="1" applyAlignment="1">
      <alignment horizontal="center" vertical="center"/>
    </xf>
    <xf numFmtId="0" fontId="7" fillId="4" borderId="58" xfId="3" applyFont="1" applyFill="1" applyBorder="1" applyAlignment="1" applyProtection="1">
      <alignment horizontal="center" vertical="center"/>
    </xf>
    <xf numFmtId="0" fontId="7" fillId="4" borderId="59" xfId="3" applyFont="1" applyFill="1" applyBorder="1" applyAlignment="1" applyProtection="1">
      <alignment horizontal="center" vertical="center"/>
    </xf>
    <xf numFmtId="0" fontId="7" fillId="4" borderId="60" xfId="3" applyFont="1" applyFill="1" applyBorder="1" applyAlignment="1" applyProtection="1">
      <alignment horizontal="center" vertical="center"/>
    </xf>
    <xf numFmtId="10" fontId="5" fillId="5" borderId="11" xfId="1" applyNumberFormat="1" applyFont="1" applyFill="1" applyBorder="1" applyAlignment="1">
      <alignment vertical="center"/>
    </xf>
    <xf numFmtId="10" fontId="5" fillId="5" borderId="12" xfId="6" applyNumberFormat="1" applyFont="1" applyFill="1" applyBorder="1" applyAlignment="1">
      <alignment vertical="center"/>
    </xf>
    <xf numFmtId="0" fontId="5" fillId="10" borderId="38" xfId="0" applyFont="1" applyFill="1" applyBorder="1" applyAlignment="1">
      <alignment horizontal="center" vertical="center"/>
    </xf>
    <xf numFmtId="0" fontId="5" fillId="10" borderId="37" xfId="0" applyFont="1" applyFill="1" applyBorder="1" applyAlignment="1">
      <alignment horizontal="center" vertical="center"/>
    </xf>
    <xf numFmtId="0" fontId="5" fillId="10" borderId="39" xfId="0" applyFont="1" applyFill="1" applyBorder="1" applyAlignment="1">
      <alignment horizontal="center" vertical="center"/>
    </xf>
    <xf numFmtId="0" fontId="5" fillId="10" borderId="2" xfId="0" applyFont="1" applyFill="1" applyBorder="1" applyAlignment="1">
      <alignment horizontal="center" vertic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xf numFmtId="0" fontId="3" fillId="4" borderId="19" xfId="0" applyFont="1" applyFill="1" applyBorder="1" applyAlignment="1">
      <alignment vertical="center"/>
    </xf>
    <xf numFmtId="0" fontId="3" fillId="4" borderId="30" xfId="0" applyFont="1" applyFill="1" applyBorder="1" applyAlignment="1">
      <alignment vertical="center"/>
    </xf>
    <xf numFmtId="0" fontId="5" fillId="4" borderId="13" xfId="0" applyFont="1" applyFill="1" applyBorder="1" applyAlignment="1">
      <alignment horizontal="center" vertical="center" wrapText="1"/>
    </xf>
    <xf numFmtId="9" fontId="5" fillId="4" borderId="20" xfId="0" applyNumberFormat="1" applyFont="1" applyFill="1" applyBorder="1" applyAlignment="1">
      <alignment horizontal="center" vertical="center" wrapText="1"/>
    </xf>
    <xf numFmtId="0" fontId="5" fillId="4" borderId="20" xfId="0" applyFont="1" applyFill="1" applyBorder="1" applyAlignment="1">
      <alignment horizontal="center" vertical="center" wrapText="1"/>
    </xf>
    <xf numFmtId="3" fontId="3" fillId="0" borderId="40" xfId="0" applyNumberFormat="1" applyFont="1" applyBorder="1" applyAlignment="1" applyProtection="1">
      <alignment vertical="center"/>
      <protection locked="0"/>
    </xf>
    <xf numFmtId="0" fontId="3" fillId="4" borderId="10" xfId="0" applyFont="1" applyFill="1" applyBorder="1" applyAlignment="1">
      <alignment horizontal="center" vertical="center"/>
    </xf>
    <xf numFmtId="0" fontId="3" fillId="4" borderId="30" xfId="0" applyFont="1" applyFill="1" applyBorder="1" applyAlignment="1">
      <alignment horizontal="left" vertical="center"/>
    </xf>
    <xf numFmtId="9" fontId="15" fillId="4" borderId="20" xfId="0" applyNumberFormat="1"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5" borderId="20" xfId="0" applyFont="1" applyFill="1" applyBorder="1" applyAlignment="1">
      <alignment horizontal="center" vertical="center" wrapText="1"/>
    </xf>
    <xf numFmtId="165" fontId="3" fillId="5" borderId="40" xfId="1" applyNumberFormat="1" applyFont="1" applyFill="1" applyBorder="1" applyAlignment="1">
      <alignment vertical="center"/>
    </xf>
    <xf numFmtId="0" fontId="3" fillId="4" borderId="0" xfId="0" applyFont="1" applyFill="1" applyBorder="1" applyAlignment="1">
      <alignment horizontal="center" vertical="center"/>
    </xf>
    <xf numFmtId="0" fontId="10" fillId="12" borderId="0" xfId="0" applyFont="1" applyFill="1" applyBorder="1" applyAlignment="1">
      <alignment vertical="center"/>
    </xf>
    <xf numFmtId="0" fontId="3" fillId="12" borderId="0" xfId="0" applyFont="1" applyFill="1" applyBorder="1" applyAlignment="1">
      <alignment horizontal="center" vertical="center"/>
    </xf>
    <xf numFmtId="6" fontId="15" fillId="4" borderId="20" xfId="0" applyNumberFormat="1" applyFont="1" applyFill="1" applyBorder="1" applyAlignment="1">
      <alignment horizontal="center" vertical="center" wrapText="1"/>
    </xf>
    <xf numFmtId="0" fontId="10" fillId="0" borderId="19" xfId="0" applyFont="1" applyBorder="1" applyAlignment="1">
      <alignment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7"/>
  <sheetViews>
    <sheetView zoomScale="75" zoomScaleNormal="75" zoomScalePageLayoutView="50" workbookViewId="0">
      <selection activeCell="G7" sqref="G7"/>
    </sheetView>
  </sheetViews>
  <sheetFormatPr defaultColWidth="9.140625" defaultRowHeight="15" x14ac:dyDescent="0.25"/>
  <cols>
    <col min="1" max="1" width="9.140625" style="21"/>
    <col min="2" max="2" width="85.7109375" style="21" customWidth="1"/>
    <col min="3" max="3" width="24.7109375" style="21" customWidth="1"/>
    <col min="4" max="4" width="68.7109375" style="21" customWidth="1"/>
    <col min="5" max="16384" width="9.140625" style="21"/>
  </cols>
  <sheetData>
    <row r="2" spans="1:4" ht="15.75" x14ac:dyDescent="0.25">
      <c r="A2" s="43" t="s">
        <v>159</v>
      </c>
    </row>
    <row r="3" spans="1:4" ht="15.75" thickBot="1" x14ac:dyDescent="0.3"/>
    <row r="4" spans="1:4" ht="30" customHeight="1" x14ac:dyDescent="0.25">
      <c r="A4" s="379" t="s">
        <v>67</v>
      </c>
      <c r="B4" s="375" t="s">
        <v>69</v>
      </c>
      <c r="C4" s="11" t="s">
        <v>50</v>
      </c>
      <c r="D4" s="12" t="s">
        <v>73</v>
      </c>
    </row>
    <row r="5" spans="1:4" ht="30" customHeight="1" x14ac:dyDescent="0.25">
      <c r="A5" s="380">
        <v>1</v>
      </c>
      <c r="B5" s="376" t="s">
        <v>107</v>
      </c>
      <c r="C5" s="13" t="s">
        <v>74</v>
      </c>
      <c r="D5" s="14" t="s">
        <v>75</v>
      </c>
    </row>
    <row r="6" spans="1:4" ht="30" customHeight="1" x14ac:dyDescent="0.25">
      <c r="A6" s="380">
        <v>2</v>
      </c>
      <c r="B6" s="376" t="s">
        <v>108</v>
      </c>
      <c r="C6" s="13" t="s">
        <v>74</v>
      </c>
      <c r="D6" s="14" t="s">
        <v>240</v>
      </c>
    </row>
    <row r="7" spans="1:4" ht="30" customHeight="1" x14ac:dyDescent="0.25">
      <c r="A7" s="380">
        <v>3</v>
      </c>
      <c r="B7" s="377" t="s">
        <v>184</v>
      </c>
      <c r="C7" s="13" t="s">
        <v>74</v>
      </c>
      <c r="D7" s="14" t="s">
        <v>240</v>
      </c>
    </row>
    <row r="8" spans="1:4" ht="30" customHeight="1" x14ac:dyDescent="0.25">
      <c r="A8" s="380">
        <v>4</v>
      </c>
      <c r="B8" s="377" t="s">
        <v>109</v>
      </c>
      <c r="C8" s="13" t="s">
        <v>99</v>
      </c>
      <c r="D8" s="14" t="s">
        <v>240</v>
      </c>
    </row>
    <row r="9" spans="1:4" ht="30" customHeight="1" x14ac:dyDescent="0.25">
      <c r="A9" s="380">
        <v>5</v>
      </c>
      <c r="B9" s="376" t="s">
        <v>104</v>
      </c>
      <c r="C9" s="13" t="s">
        <v>99</v>
      </c>
      <c r="D9" s="14" t="s">
        <v>240</v>
      </c>
    </row>
    <row r="10" spans="1:4" ht="30" customHeight="1" x14ac:dyDescent="0.25">
      <c r="A10" s="380">
        <f t="shared" ref="A10:A19" si="0">A9+1</f>
        <v>6</v>
      </c>
      <c r="B10" s="376" t="s">
        <v>105</v>
      </c>
      <c r="C10" s="13" t="s">
        <v>185</v>
      </c>
      <c r="D10" s="14" t="s">
        <v>241</v>
      </c>
    </row>
    <row r="11" spans="1:4" ht="30" customHeight="1" x14ac:dyDescent="0.25">
      <c r="A11" s="380">
        <f t="shared" si="0"/>
        <v>7</v>
      </c>
      <c r="B11" s="376" t="s">
        <v>106</v>
      </c>
      <c r="C11" s="13" t="s">
        <v>185</v>
      </c>
      <c r="D11" s="14" t="s">
        <v>241</v>
      </c>
    </row>
    <row r="12" spans="1:4" ht="30" customHeight="1" x14ac:dyDescent="0.25">
      <c r="A12" s="380">
        <f t="shared" si="0"/>
        <v>8</v>
      </c>
      <c r="B12" s="376" t="s">
        <v>110</v>
      </c>
      <c r="C12" s="13" t="s">
        <v>185</v>
      </c>
      <c r="D12" s="14" t="s">
        <v>241</v>
      </c>
    </row>
    <row r="13" spans="1:4" ht="30" customHeight="1" x14ac:dyDescent="0.25">
      <c r="A13" s="380">
        <f t="shared" si="0"/>
        <v>9</v>
      </c>
      <c r="B13" s="377" t="s">
        <v>111</v>
      </c>
      <c r="C13" s="13" t="s">
        <v>185</v>
      </c>
      <c r="D13" s="14" t="s">
        <v>241</v>
      </c>
    </row>
    <row r="14" spans="1:4" ht="30" customHeight="1" x14ac:dyDescent="0.25">
      <c r="A14" s="380">
        <f t="shared" si="0"/>
        <v>10</v>
      </c>
      <c r="B14" s="377" t="s">
        <v>112</v>
      </c>
      <c r="C14" s="13" t="s">
        <v>185</v>
      </c>
      <c r="D14" s="14" t="s">
        <v>241</v>
      </c>
    </row>
    <row r="15" spans="1:4" ht="30" customHeight="1" x14ac:dyDescent="0.25">
      <c r="A15" s="380">
        <f t="shared" si="0"/>
        <v>11</v>
      </c>
      <c r="B15" s="377" t="s">
        <v>182</v>
      </c>
      <c r="C15" s="13" t="s">
        <v>183</v>
      </c>
      <c r="D15" s="14" t="s">
        <v>241</v>
      </c>
    </row>
    <row r="16" spans="1:4" ht="30" customHeight="1" x14ac:dyDescent="0.25">
      <c r="A16" s="380">
        <f t="shared" si="0"/>
        <v>12</v>
      </c>
      <c r="B16" s="377" t="s">
        <v>186</v>
      </c>
      <c r="C16" s="13" t="s">
        <v>70</v>
      </c>
      <c r="D16" s="14" t="s">
        <v>242</v>
      </c>
    </row>
    <row r="17" spans="1:4" ht="30" customHeight="1" x14ac:dyDescent="0.25">
      <c r="A17" s="380">
        <f t="shared" si="0"/>
        <v>13</v>
      </c>
      <c r="B17" s="377" t="s">
        <v>200</v>
      </c>
      <c r="C17" s="13" t="s">
        <v>71</v>
      </c>
      <c r="D17" s="14" t="s">
        <v>243</v>
      </c>
    </row>
    <row r="18" spans="1:4" ht="30" customHeight="1" x14ac:dyDescent="0.25">
      <c r="A18" s="380">
        <f t="shared" si="0"/>
        <v>14</v>
      </c>
      <c r="B18" s="377" t="s">
        <v>187</v>
      </c>
      <c r="C18" s="44" t="s">
        <v>194</v>
      </c>
      <c r="D18" s="14" t="s">
        <v>244</v>
      </c>
    </row>
    <row r="19" spans="1:4" ht="30" customHeight="1" x14ac:dyDescent="0.25">
      <c r="A19" s="380">
        <f t="shared" si="0"/>
        <v>15</v>
      </c>
      <c r="B19" s="376" t="s">
        <v>113</v>
      </c>
      <c r="C19" s="44" t="s">
        <v>194</v>
      </c>
      <c r="D19" s="14" t="s">
        <v>245</v>
      </c>
    </row>
    <row r="20" spans="1:4" ht="30" customHeight="1" x14ac:dyDescent="0.25">
      <c r="A20" s="381">
        <f>A19+1</f>
        <v>16</v>
      </c>
      <c r="B20" s="378" t="s">
        <v>192</v>
      </c>
      <c r="C20" s="44" t="s">
        <v>193</v>
      </c>
      <c r="D20" s="14" t="s">
        <v>244</v>
      </c>
    </row>
    <row r="21" spans="1:4" ht="30" customHeight="1" x14ac:dyDescent="0.25">
      <c r="A21" s="381">
        <f t="shared" ref="A21:A23" si="1">A20+1</f>
        <v>17</v>
      </c>
      <c r="B21" s="378" t="s">
        <v>294</v>
      </c>
      <c r="C21" s="44" t="s">
        <v>295</v>
      </c>
      <c r="D21" s="14" t="s">
        <v>244</v>
      </c>
    </row>
    <row r="22" spans="1:4" ht="30" customHeight="1" x14ac:dyDescent="0.25">
      <c r="A22" s="381">
        <f t="shared" si="1"/>
        <v>18</v>
      </c>
      <c r="B22" s="376" t="s">
        <v>114</v>
      </c>
      <c r="C22" s="44" t="s">
        <v>72</v>
      </c>
      <c r="D22" s="14" t="s">
        <v>246</v>
      </c>
    </row>
    <row r="23" spans="1:4" ht="33.75" customHeight="1" thickBot="1" x14ac:dyDescent="0.3">
      <c r="A23" s="382">
        <f t="shared" si="1"/>
        <v>19</v>
      </c>
      <c r="B23" s="297" t="s">
        <v>218</v>
      </c>
      <c r="C23" s="233" t="s">
        <v>219</v>
      </c>
      <c r="D23" s="234" t="s">
        <v>220</v>
      </c>
    </row>
    <row r="24" spans="1:4" x14ac:dyDescent="0.25">
      <c r="A24" s="232"/>
      <c r="D24" s="15"/>
    </row>
    <row r="25" spans="1:4" x14ac:dyDescent="0.25">
      <c r="B25" s="45" t="s">
        <v>103</v>
      </c>
    </row>
    <row r="27" spans="1:4" x14ac:dyDescent="0.25">
      <c r="C27" s="8"/>
      <c r="D27" s="15"/>
    </row>
  </sheetData>
  <sheetProtection algorithmName="SHA-512" hashValue="hTcDaBzU8e72zc8+iekaYVNK03rgxoGVsYnIcXJCjyUf6JkrpPa4riIqiqh1nbqKuiylIM2aURWmsilfzwIEZw==" saltValue="pxDRzhyjyaTD6WRpN6rP4A=="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5"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0" location="'(5b) Enrollment'!A1" display="'(5b) Enrollment'!A1" xr:uid="{00000000-0004-0000-0000-000011000000}"/>
    <hyperlink ref="A21:A23" location="'(5b) Enrollment'!A1" display="'(5b) Enrollment'!A1" xr:uid="{12D4A4C3-8834-4D63-9D27-EA84AE8652EA}"/>
    <hyperlink ref="A21" location="'(5c) Enrollment'!A1" display="'(5c) Enrollment'!A1" xr:uid="{3AD81330-3A0D-4FA0-AB29-1C30B79326F9}"/>
    <hyperlink ref="A22" location="'(6) Trend'!A1" display="'(6) Trend'!A1" xr:uid="{A894E980-C9FF-45FF-AC05-A41A31BD03E0}"/>
    <hyperlink ref="A23" location="'(7) CA Aggregate Form'!A1" display="'(7) CA Aggregate Form'!A1" xr:uid="{A12C8F49-7F7D-4C85-AC90-A563D3FF9D5D}"/>
  </hyperlinks>
  <pageMargins left="0.7" right="0.7" top="0.75" bottom="0.75" header="0.3" footer="0.3"/>
  <pageSetup scale="65" fitToHeight="0" orientation="landscape" r:id="rId1"/>
  <headerFooter>
    <oddFooter>&amp;L&amp;"Arial,Regular"&amp;12&amp;A
Version Date: June 2,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zoomScale="75" zoomScaleNormal="75" workbookViewId="0">
      <selection activeCell="E13" sqref="E13"/>
    </sheetView>
  </sheetViews>
  <sheetFormatPr defaultColWidth="11.42578125" defaultRowHeight="15" x14ac:dyDescent="0.25"/>
  <cols>
    <col min="1" max="1" width="8.140625" style="46" customWidth="1"/>
    <col min="2" max="2" width="95.7109375" style="46" customWidth="1"/>
    <col min="3" max="3" width="24.7109375" style="46" customWidth="1"/>
    <col min="4" max="4" width="30.5703125" style="46" customWidth="1"/>
    <col min="5" max="16384" width="11.42578125" style="46"/>
  </cols>
  <sheetData>
    <row r="2" spans="1:4" ht="15.75" x14ac:dyDescent="0.25">
      <c r="A2" s="47" t="s">
        <v>44</v>
      </c>
      <c r="B2" s="47"/>
    </row>
    <row r="3" spans="1:4" ht="15.75" x14ac:dyDescent="0.25">
      <c r="A3" s="47" t="s">
        <v>45</v>
      </c>
      <c r="B3" s="47"/>
    </row>
    <row r="4" spans="1:4" ht="15.75" x14ac:dyDescent="0.25">
      <c r="A4" s="47" t="s">
        <v>160</v>
      </c>
      <c r="B4" s="47"/>
    </row>
    <row r="5" spans="1:4" ht="15.75" x14ac:dyDescent="0.25">
      <c r="A5" s="59" t="s">
        <v>161</v>
      </c>
      <c r="B5" s="47"/>
    </row>
    <row r="6" spans="1:4" ht="15.75" thickBot="1" x14ac:dyDescent="0.3"/>
    <row r="7" spans="1:4" ht="30" customHeight="1" x14ac:dyDescent="0.25">
      <c r="A7" s="1">
        <v>1</v>
      </c>
      <c r="B7" s="2" t="s">
        <v>46</v>
      </c>
      <c r="C7" s="3" t="s">
        <v>98</v>
      </c>
    </row>
    <row r="8" spans="1:4" ht="30" customHeight="1" x14ac:dyDescent="0.25">
      <c r="A8" s="4">
        <f>A7+1</f>
        <v>2</v>
      </c>
      <c r="B8" s="5" t="s">
        <v>101</v>
      </c>
      <c r="C8" s="351"/>
    </row>
    <row r="9" spans="1:4" ht="30" customHeight="1" x14ac:dyDescent="0.25">
      <c r="A9" s="4">
        <f>A8+1</f>
        <v>3</v>
      </c>
      <c r="B9" s="5" t="s">
        <v>66</v>
      </c>
      <c r="C9" s="19">
        <v>45931</v>
      </c>
    </row>
    <row r="10" spans="1:4" ht="30" customHeight="1" x14ac:dyDescent="0.25">
      <c r="A10" s="4">
        <f>A9+1</f>
        <v>4</v>
      </c>
      <c r="B10" s="5" t="s">
        <v>68</v>
      </c>
      <c r="C10" s="6" t="s">
        <v>260</v>
      </c>
    </row>
    <row r="11" spans="1:4" ht="30" customHeight="1" x14ac:dyDescent="0.25">
      <c r="A11" s="4">
        <f t="shared" ref="A11:A17" si="0">A10+1</f>
        <v>5</v>
      </c>
      <c r="B11" s="5" t="s">
        <v>47</v>
      </c>
      <c r="C11" s="6"/>
    </row>
    <row r="12" spans="1:4" ht="30" customHeight="1" x14ac:dyDescent="0.25">
      <c r="A12" s="4">
        <f>A11+1</f>
        <v>6</v>
      </c>
      <c r="B12" s="5" t="s">
        <v>250</v>
      </c>
      <c r="C12" s="6" t="s">
        <v>49</v>
      </c>
    </row>
    <row r="13" spans="1:4" ht="30" customHeight="1" x14ac:dyDescent="0.25">
      <c r="A13" s="4">
        <f t="shared" si="0"/>
        <v>7</v>
      </c>
      <c r="B13" s="5" t="s">
        <v>119</v>
      </c>
      <c r="C13" s="20" t="s">
        <v>48</v>
      </c>
    </row>
    <row r="14" spans="1:4" ht="30" customHeight="1" x14ac:dyDescent="0.25">
      <c r="A14" s="4">
        <f t="shared" si="0"/>
        <v>8</v>
      </c>
      <c r="B14" s="5" t="s">
        <v>100</v>
      </c>
      <c r="C14" s="356" t="str">
        <f>'(7) CA Aggregate Form'!C9</f>
        <v/>
      </c>
    </row>
    <row r="15" spans="1:4" ht="30" customHeight="1" x14ac:dyDescent="0.25">
      <c r="A15" s="4">
        <f t="shared" si="0"/>
        <v>9</v>
      </c>
      <c r="B15" s="7" t="s">
        <v>247</v>
      </c>
      <c r="C15" s="356">
        <f>IFERROR('(5a) Enrollment'!I14, 0%)</f>
        <v>0</v>
      </c>
    </row>
    <row r="16" spans="1:4" ht="30" customHeight="1" x14ac:dyDescent="0.25">
      <c r="A16" s="4">
        <f t="shared" si="0"/>
        <v>10</v>
      </c>
      <c r="B16" s="7" t="s">
        <v>248</v>
      </c>
      <c r="C16" s="356">
        <f>IFERROR('(5a) Enrollment'!P14, 0%)</f>
        <v>0</v>
      </c>
      <c r="D16" s="8"/>
    </row>
    <row r="17" spans="1:4" ht="30" customHeight="1" thickBot="1" x14ac:dyDescent="0.3">
      <c r="A17" s="9">
        <f t="shared" si="0"/>
        <v>11</v>
      </c>
      <c r="B17" s="10" t="s">
        <v>249</v>
      </c>
      <c r="C17" s="357">
        <f>IFERROR('(5a) Enrollment'!P25, 0%)</f>
        <v>0</v>
      </c>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sheetProtection algorithmName="SHA-512" hashValue="IleKfZ+QQK6m8sJuCZCJOjexqKNEOt1l3LYtBkd8r9Gwn9bDY8VF1u4UGR5nkHwZhgx5Pmag0VcEzU1HAfuP8A==" saltValue="gKRTyZB2i6R5O7OuUFjH3A=="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June 2,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topLeftCell="A6" zoomScale="75" zoomScaleNormal="75" zoomScalePageLayoutView="50" workbookViewId="0">
      <selection activeCell="G61" sqref="G61"/>
    </sheetView>
  </sheetViews>
  <sheetFormatPr defaultColWidth="9.140625" defaultRowHeight="15" x14ac:dyDescent="0.2"/>
  <cols>
    <col min="1" max="1" width="1.7109375" style="21" customWidth="1"/>
    <col min="2" max="16" width="28.7109375" style="21" customWidth="1"/>
    <col min="17" max="17" width="28.7109375" style="181" customWidth="1"/>
    <col min="18" max="18" width="17.28515625" style="181" bestFit="1" customWidth="1"/>
    <col min="19" max="19" width="23.42578125" style="181" customWidth="1"/>
    <col min="20" max="20" width="24.85546875" style="181" bestFit="1" customWidth="1"/>
    <col min="21" max="21" width="26.85546875" style="181" bestFit="1" customWidth="1"/>
    <col min="22" max="22" width="26.85546875" style="181" customWidth="1"/>
    <col min="23" max="23" width="27" style="181" customWidth="1"/>
    <col min="24" max="24" width="18" style="181" customWidth="1"/>
    <col min="25" max="25" width="22.85546875" style="181" customWidth="1"/>
    <col min="26" max="26" width="28.85546875" style="181" customWidth="1"/>
    <col min="27" max="27" width="26.5703125" style="181" customWidth="1"/>
    <col min="28" max="28" width="23.28515625" style="181" customWidth="1"/>
    <col min="29" max="53" width="2.85546875" style="181" customWidth="1"/>
    <col min="54" max="16384" width="9.140625" style="181"/>
  </cols>
  <sheetData>
    <row r="1" spans="1:16" ht="50.1" customHeight="1" x14ac:dyDescent="0.2">
      <c r="B1" s="112"/>
      <c r="C1" s="113"/>
      <c r="D1" s="113"/>
      <c r="E1" s="113"/>
      <c r="F1" s="113"/>
      <c r="G1" s="114" t="str">
        <f>CONCATENATE("The Report Summarizes Rate Activity for the 12 month ending Reporting Year ",General_Info!$C$10)</f>
        <v>The Report Summarizes Rate Activity for the 12 month ending Reporting Year 2025</v>
      </c>
      <c r="H1" s="113"/>
      <c r="I1" s="113"/>
      <c r="J1" s="113"/>
      <c r="K1" s="113"/>
      <c r="L1" s="113"/>
      <c r="M1" s="181"/>
      <c r="N1" s="181"/>
      <c r="O1" s="181"/>
      <c r="P1" s="181"/>
    </row>
    <row r="2" spans="1:16" ht="27.75" customHeight="1" x14ac:dyDescent="0.2">
      <c r="B2" s="35" t="s">
        <v>203</v>
      </c>
      <c r="C2" s="34"/>
      <c r="D2" s="34"/>
      <c r="E2" s="34"/>
      <c r="F2" s="34"/>
      <c r="G2" s="34"/>
      <c r="H2" s="34"/>
      <c r="I2" s="34"/>
      <c r="J2" s="34"/>
      <c r="K2" s="34"/>
      <c r="L2" s="34"/>
    </row>
    <row r="3" spans="1:16" ht="27.75" customHeight="1" x14ac:dyDescent="0.2">
      <c r="B3" s="35"/>
      <c r="C3" s="34"/>
      <c r="D3" s="34"/>
      <c r="E3" s="34"/>
      <c r="F3" s="34"/>
      <c r="G3" s="34"/>
      <c r="H3" s="34"/>
      <c r="I3" s="34"/>
      <c r="J3" s="34"/>
      <c r="K3" s="34"/>
      <c r="L3" s="34"/>
    </row>
    <row r="4" spans="1:16" ht="17.25" customHeight="1" thickBot="1" x14ac:dyDescent="0.25">
      <c r="G4" s="23"/>
      <c r="L4" s="181"/>
      <c r="N4" s="181"/>
      <c r="O4" s="181"/>
      <c r="P4" s="181"/>
    </row>
    <row r="5" spans="1:16" s="182" customFormat="1" ht="48" customHeight="1" x14ac:dyDescent="0.2">
      <c r="A5" s="115"/>
      <c r="B5" s="126" t="s">
        <v>42</v>
      </c>
      <c r="C5" s="129"/>
      <c r="D5" s="127"/>
      <c r="E5" s="127" t="s">
        <v>43</v>
      </c>
      <c r="F5" s="127"/>
      <c r="G5" s="128"/>
      <c r="H5" s="129"/>
      <c r="I5" s="127"/>
      <c r="J5" s="127" t="s">
        <v>191</v>
      </c>
      <c r="K5" s="127"/>
      <c r="L5" s="130"/>
      <c r="M5" s="115"/>
    </row>
    <row r="6" spans="1:16" s="182" customFormat="1" ht="95.1" customHeight="1" x14ac:dyDescent="0.2">
      <c r="A6" s="115"/>
      <c r="B6" s="144" t="s">
        <v>19</v>
      </c>
      <c r="C6" s="145" t="s">
        <v>175</v>
      </c>
      <c r="D6" s="145" t="s">
        <v>176</v>
      </c>
      <c r="E6" s="145" t="s">
        <v>172</v>
      </c>
      <c r="F6" s="145" t="s">
        <v>174</v>
      </c>
      <c r="G6" s="145" t="s">
        <v>173</v>
      </c>
      <c r="H6" s="132" t="s">
        <v>175</v>
      </c>
      <c r="I6" s="132" t="s">
        <v>176</v>
      </c>
      <c r="J6" s="132" t="s">
        <v>172</v>
      </c>
      <c r="K6" s="132" t="s">
        <v>174</v>
      </c>
      <c r="L6" s="133" t="s">
        <v>173</v>
      </c>
      <c r="M6" s="115"/>
    </row>
    <row r="7" spans="1:16" s="182" customFormat="1" ht="18" customHeight="1" x14ac:dyDescent="0.2">
      <c r="A7" s="115"/>
      <c r="B7" s="146" t="s">
        <v>20</v>
      </c>
      <c r="C7" s="267"/>
      <c r="D7" s="267"/>
      <c r="E7" s="147">
        <f>D7+C7</f>
        <v>0</v>
      </c>
      <c r="F7" s="268"/>
      <c r="G7" s="269"/>
      <c r="H7" s="267"/>
      <c r="I7" s="267"/>
      <c r="J7" s="147">
        <f>I7+H7</f>
        <v>0</v>
      </c>
      <c r="K7" s="268"/>
      <c r="L7" s="270"/>
      <c r="M7" s="115"/>
    </row>
    <row r="8" spans="1:16" s="182" customFormat="1" ht="18" customHeight="1" x14ac:dyDescent="0.2">
      <c r="A8" s="115"/>
      <c r="B8" s="146" t="s">
        <v>86</v>
      </c>
      <c r="C8" s="267"/>
      <c r="D8" s="267"/>
      <c r="E8" s="147">
        <f t="shared" ref="E8:E18" si="0">D8+C8</f>
        <v>0</v>
      </c>
      <c r="F8" s="268"/>
      <c r="G8" s="269"/>
      <c r="H8" s="267"/>
      <c r="I8" s="267"/>
      <c r="J8" s="147">
        <f>I8+H8</f>
        <v>0</v>
      </c>
      <c r="K8" s="268"/>
      <c r="L8" s="270"/>
      <c r="M8" s="115"/>
    </row>
    <row r="9" spans="1:16" s="182" customFormat="1" ht="18" customHeight="1" x14ac:dyDescent="0.2">
      <c r="A9" s="115"/>
      <c r="B9" s="146" t="s">
        <v>21</v>
      </c>
      <c r="C9" s="267"/>
      <c r="D9" s="267"/>
      <c r="E9" s="147">
        <f t="shared" si="0"/>
        <v>0</v>
      </c>
      <c r="F9" s="268"/>
      <c r="G9" s="269"/>
      <c r="H9" s="267"/>
      <c r="I9" s="267"/>
      <c r="J9" s="147">
        <f t="shared" ref="J9:J18" si="1">I9+H9</f>
        <v>0</v>
      </c>
      <c r="K9" s="268"/>
      <c r="L9" s="270"/>
      <c r="M9" s="115"/>
    </row>
    <row r="10" spans="1:16" s="182" customFormat="1" ht="18" customHeight="1" x14ac:dyDescent="0.2">
      <c r="A10" s="115"/>
      <c r="B10" s="146" t="s">
        <v>22</v>
      </c>
      <c r="C10" s="267"/>
      <c r="D10" s="267"/>
      <c r="E10" s="147">
        <f t="shared" si="0"/>
        <v>0</v>
      </c>
      <c r="F10" s="268"/>
      <c r="G10" s="269"/>
      <c r="H10" s="267"/>
      <c r="I10" s="267"/>
      <c r="J10" s="147">
        <f t="shared" si="1"/>
        <v>0</v>
      </c>
      <c r="K10" s="268"/>
      <c r="L10" s="270"/>
      <c r="M10" s="115"/>
    </row>
    <row r="11" spans="1:16" s="182" customFormat="1" ht="18" customHeight="1" x14ac:dyDescent="0.2">
      <c r="A11" s="115"/>
      <c r="B11" s="146" t="s">
        <v>23</v>
      </c>
      <c r="C11" s="267"/>
      <c r="D11" s="267"/>
      <c r="E11" s="147">
        <f t="shared" si="0"/>
        <v>0</v>
      </c>
      <c r="F11" s="268"/>
      <c r="G11" s="269"/>
      <c r="H11" s="267"/>
      <c r="I11" s="267"/>
      <c r="J11" s="147">
        <f t="shared" si="1"/>
        <v>0</v>
      </c>
      <c r="K11" s="268"/>
      <c r="L11" s="270"/>
      <c r="M11" s="115"/>
    </row>
    <row r="12" spans="1:16" s="182" customFormat="1" ht="18" customHeight="1" x14ac:dyDescent="0.2">
      <c r="A12" s="115"/>
      <c r="B12" s="146" t="s">
        <v>24</v>
      </c>
      <c r="C12" s="267"/>
      <c r="D12" s="267"/>
      <c r="E12" s="147">
        <f t="shared" si="0"/>
        <v>0</v>
      </c>
      <c r="F12" s="268"/>
      <c r="G12" s="269"/>
      <c r="H12" s="267"/>
      <c r="I12" s="267"/>
      <c r="J12" s="147">
        <f t="shared" si="1"/>
        <v>0</v>
      </c>
      <c r="K12" s="268"/>
      <c r="L12" s="270"/>
      <c r="M12" s="115"/>
    </row>
    <row r="13" spans="1:16" s="182" customFormat="1" ht="18" customHeight="1" x14ac:dyDescent="0.2">
      <c r="A13" s="115"/>
      <c r="B13" s="146" t="s">
        <v>25</v>
      </c>
      <c r="C13" s="267"/>
      <c r="D13" s="267"/>
      <c r="E13" s="147">
        <f>D13+C13</f>
        <v>0</v>
      </c>
      <c r="F13" s="268"/>
      <c r="G13" s="269"/>
      <c r="H13" s="267"/>
      <c r="I13" s="267"/>
      <c r="J13" s="147">
        <f t="shared" si="1"/>
        <v>0</v>
      </c>
      <c r="K13" s="268"/>
      <c r="L13" s="270"/>
      <c r="M13" s="115"/>
    </row>
    <row r="14" spans="1:16" s="182" customFormat="1" ht="18" customHeight="1" x14ac:dyDescent="0.2">
      <c r="A14" s="115"/>
      <c r="B14" s="146" t="s">
        <v>26</v>
      </c>
      <c r="C14" s="267"/>
      <c r="D14" s="267"/>
      <c r="E14" s="147">
        <f>D14+C14</f>
        <v>0</v>
      </c>
      <c r="F14" s="268"/>
      <c r="G14" s="269"/>
      <c r="H14" s="267"/>
      <c r="I14" s="267"/>
      <c r="J14" s="147">
        <f t="shared" si="1"/>
        <v>0</v>
      </c>
      <c r="K14" s="268"/>
      <c r="L14" s="270"/>
      <c r="M14" s="115"/>
    </row>
    <row r="15" spans="1:16" s="182" customFormat="1" ht="18" customHeight="1" x14ac:dyDescent="0.2">
      <c r="A15" s="115"/>
      <c r="B15" s="146" t="s">
        <v>30</v>
      </c>
      <c r="C15" s="267"/>
      <c r="D15" s="267"/>
      <c r="E15" s="147">
        <f>C15+D15</f>
        <v>0</v>
      </c>
      <c r="F15" s="268"/>
      <c r="G15" s="269"/>
      <c r="H15" s="267"/>
      <c r="I15" s="267"/>
      <c r="J15" s="147">
        <f t="shared" si="1"/>
        <v>0</v>
      </c>
      <c r="K15" s="268"/>
      <c r="L15" s="270"/>
      <c r="M15" s="115"/>
    </row>
    <row r="16" spans="1:16" s="182" customFormat="1" ht="18" customHeight="1" x14ac:dyDescent="0.2">
      <c r="A16" s="115"/>
      <c r="B16" s="146" t="s">
        <v>27</v>
      </c>
      <c r="C16" s="267"/>
      <c r="D16" s="267"/>
      <c r="E16" s="147">
        <f t="shared" si="0"/>
        <v>0</v>
      </c>
      <c r="F16" s="268"/>
      <c r="G16" s="269"/>
      <c r="H16" s="267"/>
      <c r="I16" s="267"/>
      <c r="J16" s="147">
        <f t="shared" si="1"/>
        <v>0</v>
      </c>
      <c r="K16" s="268"/>
      <c r="L16" s="270"/>
      <c r="M16" s="115"/>
    </row>
    <row r="17" spans="1:13" s="182" customFormat="1" ht="18" customHeight="1" x14ac:dyDescent="0.2">
      <c r="A17" s="115"/>
      <c r="B17" s="146" t="s">
        <v>28</v>
      </c>
      <c r="C17" s="267"/>
      <c r="D17" s="267"/>
      <c r="E17" s="147">
        <f>C17+D17</f>
        <v>0</v>
      </c>
      <c r="F17" s="268"/>
      <c r="G17" s="269"/>
      <c r="H17" s="267"/>
      <c r="I17" s="267"/>
      <c r="J17" s="147">
        <f t="shared" si="1"/>
        <v>0</v>
      </c>
      <c r="K17" s="268"/>
      <c r="L17" s="270"/>
      <c r="M17" s="115"/>
    </row>
    <row r="18" spans="1:13" s="182" customFormat="1" ht="18" customHeight="1" x14ac:dyDescent="0.2">
      <c r="A18" s="115"/>
      <c r="B18" s="146" t="s">
        <v>29</v>
      </c>
      <c r="C18" s="267"/>
      <c r="D18" s="267"/>
      <c r="E18" s="147">
        <f t="shared" si="0"/>
        <v>0</v>
      </c>
      <c r="F18" s="268"/>
      <c r="G18" s="269"/>
      <c r="H18" s="267"/>
      <c r="I18" s="267"/>
      <c r="J18" s="147">
        <f t="shared" si="1"/>
        <v>0</v>
      </c>
      <c r="K18" s="268"/>
      <c r="L18" s="270"/>
      <c r="M18" s="115"/>
    </row>
    <row r="19" spans="1:13" s="182" customFormat="1" ht="18" customHeight="1" thickBot="1" x14ac:dyDescent="0.25">
      <c r="A19" s="115"/>
      <c r="B19" s="148" t="s">
        <v>14</v>
      </c>
      <c r="C19" s="343">
        <f>SUM(C7:C18)</f>
        <v>0</v>
      </c>
      <c r="D19" s="343">
        <f>SUM(D7:D18)</f>
        <v>0</v>
      </c>
      <c r="E19" s="343">
        <f>SUM(E7:E18)</f>
        <v>0</v>
      </c>
      <c r="F19" s="149" t="e">
        <f>SUMPRODUCT(E7:E18,F7:F18)/SUM(E7:E18)</f>
        <v>#DIV/0!</v>
      </c>
      <c r="G19" s="383" t="e">
        <f>SUMPRODUCT(E7:E18,G7:G18)/SUM(E7:E18)</f>
        <v>#DIV/0!</v>
      </c>
      <c r="H19" s="343">
        <f>SUM(H7:H18)</f>
        <v>0</v>
      </c>
      <c r="I19" s="343">
        <f>SUM(I7:I18)</f>
        <v>0</v>
      </c>
      <c r="J19" s="343">
        <f>SUM(J7:J18)</f>
        <v>0</v>
      </c>
      <c r="K19" s="221" t="e">
        <f>SUMPRODUCT(J7:J18,K7:K18)/SUM(J7:J18)</f>
        <v>#DIV/0!</v>
      </c>
      <c r="L19" s="384" t="e">
        <f>SUMPRODUCT(J7:J18,L7:L18)/SUM(J7:J18)</f>
        <v>#DIV/0!</v>
      </c>
      <c r="M19" s="115"/>
    </row>
    <row r="20" spans="1:13" s="182" customFormat="1" ht="8.1" customHeight="1" thickBot="1" x14ac:dyDescent="0.25">
      <c r="A20" s="115"/>
      <c r="B20" s="150"/>
      <c r="C20" s="115"/>
      <c r="D20" s="115"/>
      <c r="E20" s="115"/>
      <c r="F20" s="151"/>
      <c r="G20" s="115"/>
      <c r="H20" s="115"/>
      <c r="I20" s="115"/>
      <c r="J20" s="115"/>
      <c r="K20" s="115"/>
      <c r="M20" s="115"/>
    </row>
    <row r="21" spans="1:13" s="182" customFormat="1" ht="48" customHeight="1" x14ac:dyDescent="0.2">
      <c r="A21" s="115"/>
      <c r="B21" s="152" t="s">
        <v>93</v>
      </c>
      <c r="C21" s="129"/>
      <c r="D21" s="127"/>
      <c r="E21" s="127" t="s">
        <v>43</v>
      </c>
      <c r="F21" s="127"/>
      <c r="G21" s="128"/>
      <c r="H21" s="129"/>
      <c r="I21" s="127"/>
      <c r="J21" s="127" t="s">
        <v>191</v>
      </c>
      <c r="K21" s="127"/>
      <c r="L21" s="130"/>
      <c r="M21" s="115"/>
    </row>
    <row r="22" spans="1:13" s="182" customFormat="1" ht="95.1" customHeight="1" x14ac:dyDescent="0.2">
      <c r="A22" s="115"/>
      <c r="B22" s="144" t="s">
        <v>19</v>
      </c>
      <c r="C22" s="132" t="s">
        <v>175</v>
      </c>
      <c r="D22" s="132" t="s">
        <v>176</v>
      </c>
      <c r="E22" s="132" t="s">
        <v>172</v>
      </c>
      <c r="F22" s="132" t="s">
        <v>174</v>
      </c>
      <c r="G22" s="132" t="s">
        <v>173</v>
      </c>
      <c r="H22" s="132" t="s">
        <v>175</v>
      </c>
      <c r="I22" s="132" t="s">
        <v>176</v>
      </c>
      <c r="J22" s="132" t="s">
        <v>172</v>
      </c>
      <c r="K22" s="132" t="s">
        <v>174</v>
      </c>
      <c r="L22" s="133" t="s">
        <v>173</v>
      </c>
      <c r="M22" s="115"/>
    </row>
    <row r="23" spans="1:13" s="182" customFormat="1" ht="18" customHeight="1" x14ac:dyDescent="0.2">
      <c r="A23" s="115"/>
      <c r="B23" s="146" t="s">
        <v>20</v>
      </c>
      <c r="C23" s="78"/>
      <c r="D23" s="79"/>
      <c r="E23" s="79"/>
      <c r="F23" s="79"/>
      <c r="G23" s="80"/>
      <c r="H23" s="267"/>
      <c r="I23" s="267"/>
      <c r="J23" s="147">
        <f>H23+I23</f>
        <v>0</v>
      </c>
      <c r="K23" s="268"/>
      <c r="L23" s="270"/>
      <c r="M23" s="115"/>
    </row>
    <row r="24" spans="1:13" s="182" customFormat="1" ht="18" customHeight="1" x14ac:dyDescent="0.2">
      <c r="A24" s="115"/>
      <c r="B24" s="146" t="s">
        <v>86</v>
      </c>
      <c r="C24" s="81"/>
      <c r="D24" s="82"/>
      <c r="E24" s="82"/>
      <c r="F24" s="82"/>
      <c r="G24" s="83"/>
      <c r="H24" s="267"/>
      <c r="I24" s="267"/>
      <c r="J24" s="147">
        <f t="shared" ref="J24:J34" si="2">H24+I24</f>
        <v>0</v>
      </c>
      <c r="K24" s="268"/>
      <c r="L24" s="270"/>
      <c r="M24" s="115"/>
    </row>
    <row r="25" spans="1:13" s="182" customFormat="1" ht="18" customHeight="1" x14ac:dyDescent="0.2">
      <c r="A25" s="115"/>
      <c r="B25" s="146" t="s">
        <v>21</v>
      </c>
      <c r="C25" s="81"/>
      <c r="D25" s="82"/>
      <c r="E25" s="82"/>
      <c r="F25" s="82"/>
      <c r="G25" s="83"/>
      <c r="H25" s="267"/>
      <c r="I25" s="267"/>
      <c r="J25" s="147">
        <f t="shared" si="2"/>
        <v>0</v>
      </c>
      <c r="K25" s="268"/>
      <c r="L25" s="270"/>
      <c r="M25" s="115"/>
    </row>
    <row r="26" spans="1:13" s="182" customFormat="1" ht="18" customHeight="1" x14ac:dyDescent="0.2">
      <c r="A26" s="115"/>
      <c r="B26" s="146" t="s">
        <v>22</v>
      </c>
      <c r="C26" s="81"/>
      <c r="D26" s="82"/>
      <c r="E26" s="82"/>
      <c r="F26" s="82"/>
      <c r="G26" s="83"/>
      <c r="H26" s="267"/>
      <c r="I26" s="267"/>
      <c r="J26" s="147">
        <f t="shared" si="2"/>
        <v>0</v>
      </c>
      <c r="K26" s="268"/>
      <c r="L26" s="270"/>
      <c r="M26" s="115"/>
    </row>
    <row r="27" spans="1:13" s="182" customFormat="1" ht="18" customHeight="1" x14ac:dyDescent="0.2">
      <c r="A27" s="115"/>
      <c r="B27" s="146" t="s">
        <v>23</v>
      </c>
      <c r="C27" s="81"/>
      <c r="D27" s="82"/>
      <c r="E27" s="82"/>
      <c r="F27" s="82"/>
      <c r="G27" s="83"/>
      <c r="H27" s="267"/>
      <c r="I27" s="267"/>
      <c r="J27" s="147">
        <f t="shared" si="2"/>
        <v>0</v>
      </c>
      <c r="K27" s="268"/>
      <c r="L27" s="270"/>
      <c r="M27" s="115"/>
    </row>
    <row r="28" spans="1:13" s="182" customFormat="1" ht="18" customHeight="1" x14ac:dyDescent="0.2">
      <c r="A28" s="115"/>
      <c r="B28" s="146" t="s">
        <v>24</v>
      </c>
      <c r="C28" s="81"/>
      <c r="D28" s="82"/>
      <c r="E28" s="82"/>
      <c r="F28" s="82"/>
      <c r="G28" s="83"/>
      <c r="H28" s="267"/>
      <c r="I28" s="267"/>
      <c r="J28" s="147">
        <f t="shared" si="2"/>
        <v>0</v>
      </c>
      <c r="K28" s="268"/>
      <c r="L28" s="270"/>
      <c r="M28" s="115"/>
    </row>
    <row r="29" spans="1:13" s="182" customFormat="1" ht="18" customHeight="1" x14ac:dyDescent="0.2">
      <c r="A29" s="115"/>
      <c r="B29" s="146" t="s">
        <v>25</v>
      </c>
      <c r="C29" s="81"/>
      <c r="D29" s="82"/>
      <c r="E29" s="82"/>
      <c r="F29" s="82"/>
      <c r="G29" s="83"/>
      <c r="H29" s="267"/>
      <c r="I29" s="267"/>
      <c r="J29" s="147">
        <f t="shared" si="2"/>
        <v>0</v>
      </c>
      <c r="K29" s="268"/>
      <c r="L29" s="270"/>
      <c r="M29" s="115"/>
    </row>
    <row r="30" spans="1:13" s="182" customFormat="1" ht="18" customHeight="1" x14ac:dyDescent="0.2">
      <c r="A30" s="115"/>
      <c r="B30" s="146" t="s">
        <v>26</v>
      </c>
      <c r="C30" s="81"/>
      <c r="D30" s="82"/>
      <c r="E30" s="82"/>
      <c r="F30" s="82"/>
      <c r="G30" s="83"/>
      <c r="H30" s="267"/>
      <c r="I30" s="267"/>
      <c r="J30" s="147">
        <f t="shared" si="2"/>
        <v>0</v>
      </c>
      <c r="K30" s="268"/>
      <c r="L30" s="270"/>
      <c r="M30" s="115"/>
    </row>
    <row r="31" spans="1:13" s="182" customFormat="1" ht="18" customHeight="1" x14ac:dyDescent="0.2">
      <c r="A31" s="115"/>
      <c r="B31" s="146" t="s">
        <v>30</v>
      </c>
      <c r="C31" s="81"/>
      <c r="D31" s="82"/>
      <c r="E31" s="82"/>
      <c r="F31" s="82"/>
      <c r="G31" s="83"/>
      <c r="H31" s="267"/>
      <c r="I31" s="267"/>
      <c r="J31" s="147">
        <f t="shared" si="2"/>
        <v>0</v>
      </c>
      <c r="K31" s="268"/>
      <c r="L31" s="270"/>
      <c r="M31" s="115"/>
    </row>
    <row r="32" spans="1:13" s="182" customFormat="1" ht="18" customHeight="1" x14ac:dyDescent="0.2">
      <c r="A32" s="115"/>
      <c r="B32" s="146" t="s">
        <v>27</v>
      </c>
      <c r="C32" s="81"/>
      <c r="D32" s="82"/>
      <c r="E32" s="82"/>
      <c r="F32" s="82"/>
      <c r="G32" s="83"/>
      <c r="H32" s="267"/>
      <c r="I32" s="267"/>
      <c r="J32" s="147">
        <f t="shared" si="2"/>
        <v>0</v>
      </c>
      <c r="K32" s="268"/>
      <c r="L32" s="270"/>
      <c r="M32" s="115"/>
    </row>
    <row r="33" spans="1:16" s="182" customFormat="1" ht="18" customHeight="1" x14ac:dyDescent="0.2">
      <c r="A33" s="115"/>
      <c r="B33" s="146" t="s">
        <v>28</v>
      </c>
      <c r="C33" s="81"/>
      <c r="D33" s="82"/>
      <c r="E33" s="82"/>
      <c r="F33" s="82"/>
      <c r="G33" s="83"/>
      <c r="H33" s="267"/>
      <c r="I33" s="267"/>
      <c r="J33" s="147">
        <f t="shared" si="2"/>
        <v>0</v>
      </c>
      <c r="K33" s="268"/>
      <c r="L33" s="270"/>
      <c r="M33" s="115"/>
    </row>
    <row r="34" spans="1:16" s="182" customFormat="1" ht="18" customHeight="1" x14ac:dyDescent="0.2">
      <c r="A34" s="115"/>
      <c r="B34" s="146" t="s">
        <v>29</v>
      </c>
      <c r="C34" s="81"/>
      <c r="D34" s="82"/>
      <c r="E34" s="82"/>
      <c r="F34" s="82"/>
      <c r="G34" s="83"/>
      <c r="H34" s="267"/>
      <c r="I34" s="267"/>
      <c r="J34" s="147">
        <f t="shared" si="2"/>
        <v>0</v>
      </c>
      <c r="K34" s="268"/>
      <c r="L34" s="270"/>
      <c r="M34" s="115"/>
    </row>
    <row r="35" spans="1:16" s="182" customFormat="1" ht="18" customHeight="1" thickBot="1" x14ac:dyDescent="0.25">
      <c r="A35" s="115"/>
      <c r="B35" s="148" t="s">
        <v>14</v>
      </c>
      <c r="C35" s="84"/>
      <c r="D35" s="85"/>
      <c r="E35" s="85"/>
      <c r="F35" s="85"/>
      <c r="G35" s="86"/>
      <c r="H35" s="343">
        <f>SUM(H23:H34)</f>
        <v>0</v>
      </c>
      <c r="I35" s="343">
        <f>SUM(I23:I34)</f>
        <v>0</v>
      </c>
      <c r="J35" s="343">
        <f>H35+I35</f>
        <v>0</v>
      </c>
      <c r="K35" s="149" t="e">
        <f>SUMPRODUCT(J23:J34,K23:K34)/SUM(J23:J34)</f>
        <v>#DIV/0!</v>
      </c>
      <c r="L35" s="384" t="e">
        <f>SUMPRODUCT(J23:J34,L23:L34)/SUM(J23:J34)</f>
        <v>#DIV/0!</v>
      </c>
      <c r="M35" s="115"/>
    </row>
    <row r="36" spans="1:16" s="182" customFormat="1" ht="8.1" customHeight="1" thickBot="1" x14ac:dyDescent="0.25">
      <c r="A36" s="115"/>
      <c r="B36" s="150"/>
      <c r="C36" s="115"/>
      <c r="D36" s="115"/>
      <c r="E36" s="115"/>
      <c r="F36" s="115"/>
      <c r="G36" s="115"/>
      <c r="H36" s="115"/>
      <c r="I36" s="115"/>
      <c r="J36" s="115"/>
      <c r="K36" s="115"/>
      <c r="M36" s="115"/>
    </row>
    <row r="37" spans="1:16" s="182" customFormat="1" ht="48" customHeight="1" x14ac:dyDescent="0.2">
      <c r="A37" s="115"/>
      <c r="B37" s="152" t="s">
        <v>97</v>
      </c>
      <c r="C37" s="129"/>
      <c r="D37" s="127"/>
      <c r="E37" s="127" t="s">
        <v>43</v>
      </c>
      <c r="F37" s="127"/>
      <c r="G37" s="127"/>
      <c r="H37" s="129"/>
      <c r="I37" s="127"/>
      <c r="J37" s="127" t="s">
        <v>191</v>
      </c>
      <c r="K37" s="127"/>
      <c r="L37" s="130"/>
      <c r="M37" s="115"/>
    </row>
    <row r="38" spans="1:16" s="182" customFormat="1" ht="95.1" customHeight="1" x14ac:dyDescent="0.2">
      <c r="A38" s="115"/>
      <c r="B38" s="144" t="s">
        <v>92</v>
      </c>
      <c r="C38" s="132" t="s">
        <v>175</v>
      </c>
      <c r="D38" s="132" t="s">
        <v>176</v>
      </c>
      <c r="E38" s="132" t="s">
        <v>172</v>
      </c>
      <c r="F38" s="132" t="s">
        <v>174</v>
      </c>
      <c r="G38" s="132" t="s">
        <v>173</v>
      </c>
      <c r="H38" s="145" t="s">
        <v>175</v>
      </c>
      <c r="I38" s="145" t="s">
        <v>176</v>
      </c>
      <c r="J38" s="145" t="s">
        <v>172</v>
      </c>
      <c r="K38" s="145" t="s">
        <v>174</v>
      </c>
      <c r="L38" s="153" t="s">
        <v>173</v>
      </c>
      <c r="M38" s="115"/>
    </row>
    <row r="39" spans="1:16" s="182" customFormat="1" ht="18" customHeight="1" x14ac:dyDescent="0.2">
      <c r="A39" s="115"/>
      <c r="B39" s="146" t="s">
        <v>20</v>
      </c>
      <c r="C39" s="147">
        <f t="shared" ref="C39:D50" si="3">C7</f>
        <v>0</v>
      </c>
      <c r="D39" s="147">
        <f t="shared" si="3"/>
        <v>0</v>
      </c>
      <c r="E39" s="147">
        <f>D39+C39</f>
        <v>0</v>
      </c>
      <c r="F39" s="154">
        <f t="shared" ref="F39:G50" si="4">F7</f>
        <v>0</v>
      </c>
      <c r="G39" s="155">
        <f t="shared" si="4"/>
        <v>0</v>
      </c>
      <c r="H39" s="147">
        <f t="shared" ref="H39:I51" si="5">H23+H7</f>
        <v>0</v>
      </c>
      <c r="I39" s="147">
        <f t="shared" si="5"/>
        <v>0</v>
      </c>
      <c r="J39" s="147">
        <f>I39+H39</f>
        <v>0</v>
      </c>
      <c r="K39" s="156">
        <f>IF(J39=0,0,K7*(J7/J39)+K23*(J23/J39))</f>
        <v>0</v>
      </c>
      <c r="L39" s="157">
        <f>IF(J39=0,0,L7*(J7/J39)+L23*(J23/J39))</f>
        <v>0</v>
      </c>
      <c r="M39" s="115"/>
    </row>
    <row r="40" spans="1:16" s="182" customFormat="1" ht="18" customHeight="1" x14ac:dyDescent="0.2">
      <c r="A40" s="115"/>
      <c r="B40" s="146" t="s">
        <v>86</v>
      </c>
      <c r="C40" s="147">
        <f t="shared" si="3"/>
        <v>0</v>
      </c>
      <c r="D40" s="147">
        <f t="shared" si="3"/>
        <v>0</v>
      </c>
      <c r="E40" s="147">
        <f t="shared" ref="E40:E50" si="6">D40+C40</f>
        <v>0</v>
      </c>
      <c r="F40" s="154">
        <f t="shared" si="4"/>
        <v>0</v>
      </c>
      <c r="G40" s="155">
        <f t="shared" si="4"/>
        <v>0</v>
      </c>
      <c r="H40" s="147">
        <f t="shared" si="5"/>
        <v>0</v>
      </c>
      <c r="I40" s="147">
        <f t="shared" si="5"/>
        <v>0</v>
      </c>
      <c r="J40" s="147">
        <f t="shared" ref="J40:J50" si="7">I40+H40</f>
        <v>0</v>
      </c>
      <c r="K40" s="156">
        <f t="shared" ref="K40:K50" si="8">IF(J40=0,0,K8*(J8/J40)+K24*(J24/J40))</f>
        <v>0</v>
      </c>
      <c r="L40" s="157">
        <f t="shared" ref="L40:L50" si="9">IF(J40=0,0,L8*(J8/J40)+L24*(J24/J40))</f>
        <v>0</v>
      </c>
      <c r="M40" s="115"/>
    </row>
    <row r="41" spans="1:16" s="182" customFormat="1" ht="18" customHeight="1" x14ac:dyDescent="0.2">
      <c r="A41" s="115"/>
      <c r="B41" s="146" t="s">
        <v>21</v>
      </c>
      <c r="C41" s="147">
        <f t="shared" si="3"/>
        <v>0</v>
      </c>
      <c r="D41" s="147">
        <f t="shared" si="3"/>
        <v>0</v>
      </c>
      <c r="E41" s="147">
        <f t="shared" si="6"/>
        <v>0</v>
      </c>
      <c r="F41" s="154">
        <f t="shared" si="4"/>
        <v>0</v>
      </c>
      <c r="G41" s="155">
        <f t="shared" si="4"/>
        <v>0</v>
      </c>
      <c r="H41" s="147">
        <f t="shared" si="5"/>
        <v>0</v>
      </c>
      <c r="I41" s="147">
        <f t="shared" si="5"/>
        <v>0</v>
      </c>
      <c r="J41" s="147">
        <f t="shared" si="7"/>
        <v>0</v>
      </c>
      <c r="K41" s="156">
        <f t="shared" si="8"/>
        <v>0</v>
      </c>
      <c r="L41" s="157">
        <f t="shared" si="9"/>
        <v>0</v>
      </c>
      <c r="M41" s="115"/>
    </row>
    <row r="42" spans="1:16" s="182" customFormat="1" ht="18" customHeight="1" x14ac:dyDescent="0.2">
      <c r="A42" s="115"/>
      <c r="B42" s="146" t="s">
        <v>22</v>
      </c>
      <c r="C42" s="147">
        <f t="shared" si="3"/>
        <v>0</v>
      </c>
      <c r="D42" s="147">
        <f t="shared" si="3"/>
        <v>0</v>
      </c>
      <c r="E42" s="147">
        <f t="shared" si="6"/>
        <v>0</v>
      </c>
      <c r="F42" s="154">
        <f t="shared" si="4"/>
        <v>0</v>
      </c>
      <c r="G42" s="155">
        <f t="shared" si="4"/>
        <v>0</v>
      </c>
      <c r="H42" s="147">
        <f t="shared" si="5"/>
        <v>0</v>
      </c>
      <c r="I42" s="147">
        <f t="shared" si="5"/>
        <v>0</v>
      </c>
      <c r="J42" s="147">
        <f t="shared" si="7"/>
        <v>0</v>
      </c>
      <c r="K42" s="156">
        <f t="shared" si="8"/>
        <v>0</v>
      </c>
      <c r="L42" s="157">
        <f t="shared" si="9"/>
        <v>0</v>
      </c>
      <c r="M42" s="115"/>
    </row>
    <row r="43" spans="1:16" s="182" customFormat="1" ht="18" customHeight="1" x14ac:dyDescent="0.2">
      <c r="A43" s="115"/>
      <c r="B43" s="146" t="s">
        <v>23</v>
      </c>
      <c r="C43" s="147">
        <f t="shared" si="3"/>
        <v>0</v>
      </c>
      <c r="D43" s="147">
        <f t="shared" si="3"/>
        <v>0</v>
      </c>
      <c r="E43" s="147">
        <f t="shared" si="6"/>
        <v>0</v>
      </c>
      <c r="F43" s="154">
        <f t="shared" si="4"/>
        <v>0</v>
      </c>
      <c r="G43" s="155">
        <f t="shared" si="4"/>
        <v>0</v>
      </c>
      <c r="H43" s="147">
        <f t="shared" si="5"/>
        <v>0</v>
      </c>
      <c r="I43" s="147">
        <f t="shared" si="5"/>
        <v>0</v>
      </c>
      <c r="J43" s="147">
        <f t="shared" si="7"/>
        <v>0</v>
      </c>
      <c r="K43" s="156">
        <f t="shared" si="8"/>
        <v>0</v>
      </c>
      <c r="L43" s="157">
        <f t="shared" si="9"/>
        <v>0</v>
      </c>
      <c r="M43" s="115"/>
    </row>
    <row r="44" spans="1:16" s="182" customFormat="1" ht="18" customHeight="1" x14ac:dyDescent="0.2">
      <c r="A44" s="115"/>
      <c r="B44" s="146" t="s">
        <v>24</v>
      </c>
      <c r="C44" s="147">
        <f t="shared" si="3"/>
        <v>0</v>
      </c>
      <c r="D44" s="147">
        <f t="shared" si="3"/>
        <v>0</v>
      </c>
      <c r="E44" s="147">
        <f t="shared" si="6"/>
        <v>0</v>
      </c>
      <c r="F44" s="154">
        <f t="shared" si="4"/>
        <v>0</v>
      </c>
      <c r="G44" s="155">
        <f t="shared" si="4"/>
        <v>0</v>
      </c>
      <c r="H44" s="147">
        <f t="shared" si="5"/>
        <v>0</v>
      </c>
      <c r="I44" s="147">
        <f t="shared" si="5"/>
        <v>0</v>
      </c>
      <c r="J44" s="147">
        <f t="shared" si="7"/>
        <v>0</v>
      </c>
      <c r="K44" s="156">
        <f t="shared" si="8"/>
        <v>0</v>
      </c>
      <c r="L44" s="157">
        <f t="shared" si="9"/>
        <v>0</v>
      </c>
      <c r="M44" s="115"/>
    </row>
    <row r="45" spans="1:16" s="182" customFormat="1" ht="18" customHeight="1" x14ac:dyDescent="0.2">
      <c r="A45" s="115"/>
      <c r="B45" s="146" t="s">
        <v>25</v>
      </c>
      <c r="C45" s="147">
        <f t="shared" si="3"/>
        <v>0</v>
      </c>
      <c r="D45" s="147">
        <f t="shared" si="3"/>
        <v>0</v>
      </c>
      <c r="E45" s="147">
        <f>D45+C45</f>
        <v>0</v>
      </c>
      <c r="F45" s="154">
        <f t="shared" si="4"/>
        <v>0</v>
      </c>
      <c r="G45" s="155">
        <f t="shared" si="4"/>
        <v>0</v>
      </c>
      <c r="H45" s="147">
        <f t="shared" si="5"/>
        <v>0</v>
      </c>
      <c r="I45" s="147">
        <f t="shared" si="5"/>
        <v>0</v>
      </c>
      <c r="J45" s="147">
        <f>I45+H45</f>
        <v>0</v>
      </c>
      <c r="K45" s="156">
        <f t="shared" si="8"/>
        <v>0</v>
      </c>
      <c r="L45" s="157">
        <f t="shared" si="9"/>
        <v>0</v>
      </c>
      <c r="M45" s="115"/>
    </row>
    <row r="46" spans="1:16" s="182" customFormat="1" ht="18" customHeight="1" x14ac:dyDescent="0.2">
      <c r="A46" s="115"/>
      <c r="B46" s="146" t="s">
        <v>26</v>
      </c>
      <c r="C46" s="147">
        <f t="shared" si="3"/>
        <v>0</v>
      </c>
      <c r="D46" s="147">
        <f t="shared" si="3"/>
        <v>0</v>
      </c>
      <c r="E46" s="147">
        <f>D46+C46</f>
        <v>0</v>
      </c>
      <c r="F46" s="154">
        <f t="shared" si="4"/>
        <v>0</v>
      </c>
      <c r="G46" s="155">
        <f t="shared" si="4"/>
        <v>0</v>
      </c>
      <c r="H46" s="147">
        <f t="shared" si="5"/>
        <v>0</v>
      </c>
      <c r="I46" s="147">
        <f t="shared" si="5"/>
        <v>0</v>
      </c>
      <c r="J46" s="147">
        <f>I46+H46</f>
        <v>0</v>
      </c>
      <c r="K46" s="156">
        <f t="shared" si="8"/>
        <v>0</v>
      </c>
      <c r="L46" s="157">
        <f t="shared" si="9"/>
        <v>0</v>
      </c>
      <c r="M46" s="115"/>
      <c r="N46" s="115"/>
      <c r="O46" s="115"/>
      <c r="P46" s="115"/>
    </row>
    <row r="47" spans="1:16" s="182" customFormat="1" ht="18" customHeight="1" x14ac:dyDescent="0.2">
      <c r="A47" s="115"/>
      <c r="B47" s="146" t="s">
        <v>30</v>
      </c>
      <c r="C47" s="147">
        <f t="shared" si="3"/>
        <v>0</v>
      </c>
      <c r="D47" s="147">
        <f t="shared" si="3"/>
        <v>0</v>
      </c>
      <c r="E47" s="147">
        <f>D47+C47</f>
        <v>0</v>
      </c>
      <c r="F47" s="154">
        <f t="shared" si="4"/>
        <v>0</v>
      </c>
      <c r="G47" s="155">
        <f t="shared" si="4"/>
        <v>0</v>
      </c>
      <c r="H47" s="147">
        <f t="shared" si="5"/>
        <v>0</v>
      </c>
      <c r="I47" s="147">
        <f t="shared" si="5"/>
        <v>0</v>
      </c>
      <c r="J47" s="147">
        <f>I47+H47</f>
        <v>0</v>
      </c>
      <c r="K47" s="156">
        <f t="shared" si="8"/>
        <v>0</v>
      </c>
      <c r="L47" s="157">
        <f t="shared" si="9"/>
        <v>0</v>
      </c>
      <c r="M47" s="115"/>
      <c r="N47" s="115"/>
      <c r="O47" s="115"/>
      <c r="P47" s="115"/>
    </row>
    <row r="48" spans="1:16" s="182" customFormat="1" ht="18" customHeight="1" x14ac:dyDescent="0.2">
      <c r="A48" s="115"/>
      <c r="B48" s="146" t="s">
        <v>27</v>
      </c>
      <c r="C48" s="147">
        <f t="shared" si="3"/>
        <v>0</v>
      </c>
      <c r="D48" s="147">
        <f t="shared" si="3"/>
        <v>0</v>
      </c>
      <c r="E48" s="147">
        <f t="shared" si="6"/>
        <v>0</v>
      </c>
      <c r="F48" s="154">
        <f t="shared" si="4"/>
        <v>0</v>
      </c>
      <c r="G48" s="155">
        <f t="shared" si="4"/>
        <v>0</v>
      </c>
      <c r="H48" s="147">
        <f t="shared" si="5"/>
        <v>0</v>
      </c>
      <c r="I48" s="147">
        <f t="shared" si="5"/>
        <v>0</v>
      </c>
      <c r="J48" s="147">
        <f t="shared" si="7"/>
        <v>0</v>
      </c>
      <c r="K48" s="156">
        <f t="shared" si="8"/>
        <v>0</v>
      </c>
      <c r="L48" s="157">
        <f t="shared" si="9"/>
        <v>0</v>
      </c>
      <c r="M48" s="115"/>
      <c r="N48" s="115"/>
      <c r="O48" s="115"/>
      <c r="P48" s="115"/>
    </row>
    <row r="49" spans="1:16" s="182" customFormat="1" ht="18" customHeight="1" x14ac:dyDescent="0.2">
      <c r="A49" s="115"/>
      <c r="B49" s="146" t="s">
        <v>28</v>
      </c>
      <c r="C49" s="147">
        <f t="shared" si="3"/>
        <v>0</v>
      </c>
      <c r="D49" s="147">
        <f t="shared" si="3"/>
        <v>0</v>
      </c>
      <c r="E49" s="147">
        <f t="shared" si="6"/>
        <v>0</v>
      </c>
      <c r="F49" s="154">
        <f t="shared" si="4"/>
        <v>0</v>
      </c>
      <c r="G49" s="155">
        <f t="shared" si="4"/>
        <v>0</v>
      </c>
      <c r="H49" s="147">
        <f t="shared" si="5"/>
        <v>0</v>
      </c>
      <c r="I49" s="147">
        <f t="shared" si="5"/>
        <v>0</v>
      </c>
      <c r="J49" s="147">
        <f t="shared" si="7"/>
        <v>0</v>
      </c>
      <c r="K49" s="156">
        <f t="shared" si="8"/>
        <v>0</v>
      </c>
      <c r="L49" s="157">
        <f t="shared" si="9"/>
        <v>0</v>
      </c>
      <c r="M49" s="115"/>
      <c r="N49" s="115"/>
      <c r="O49" s="115"/>
      <c r="P49" s="115"/>
    </row>
    <row r="50" spans="1:16" s="182" customFormat="1" ht="18" customHeight="1" x14ac:dyDescent="0.2">
      <c r="A50" s="115"/>
      <c r="B50" s="146" t="s">
        <v>29</v>
      </c>
      <c r="C50" s="147">
        <f t="shared" si="3"/>
        <v>0</v>
      </c>
      <c r="D50" s="147">
        <f t="shared" si="3"/>
        <v>0</v>
      </c>
      <c r="E50" s="147">
        <f t="shared" si="6"/>
        <v>0</v>
      </c>
      <c r="F50" s="154">
        <f t="shared" si="4"/>
        <v>0</v>
      </c>
      <c r="G50" s="155">
        <f t="shared" si="4"/>
        <v>0</v>
      </c>
      <c r="H50" s="147">
        <f t="shared" si="5"/>
        <v>0</v>
      </c>
      <c r="I50" s="147">
        <f t="shared" si="5"/>
        <v>0</v>
      </c>
      <c r="J50" s="147">
        <f t="shared" si="7"/>
        <v>0</v>
      </c>
      <c r="K50" s="156">
        <f t="shared" si="8"/>
        <v>0</v>
      </c>
      <c r="L50" s="157">
        <f t="shared" si="9"/>
        <v>0</v>
      </c>
      <c r="M50" s="115"/>
      <c r="N50" s="115"/>
      <c r="O50" s="115"/>
      <c r="P50" s="115"/>
    </row>
    <row r="51" spans="1:16" s="182" customFormat="1" ht="18" customHeight="1" thickBot="1" x14ac:dyDescent="0.25">
      <c r="A51" s="115"/>
      <c r="B51" s="148" t="s">
        <v>14</v>
      </c>
      <c r="C51" s="343">
        <f>SUM(C39:C50)</f>
        <v>0</v>
      </c>
      <c r="D51" s="343">
        <f>SUM(D39:D50)</f>
        <v>0</v>
      </c>
      <c r="E51" s="343">
        <f>SUM(E39:E50)</f>
        <v>0</v>
      </c>
      <c r="F51" s="149" t="e">
        <f>SUMPRODUCT(E39:E50,F39:F50)/SUM(E39:E50)</f>
        <v>#DIV/0!</v>
      </c>
      <c r="G51" s="158" t="e">
        <f>SUMPRODUCT(E39:E50,G39:G50)/SUM(E39:E50)</f>
        <v>#DIV/0!</v>
      </c>
      <c r="H51" s="343">
        <f>H35+H19</f>
        <v>0</v>
      </c>
      <c r="I51" s="343">
        <f t="shared" si="5"/>
        <v>0</v>
      </c>
      <c r="J51" s="343">
        <f>SUM(J39:J50)</f>
        <v>0</v>
      </c>
      <c r="K51" s="149" t="e">
        <f>SUMPRODUCT(J39:J50,K39:K50)/SUM(J39:J50)</f>
        <v>#DIV/0!</v>
      </c>
      <c r="L51" s="159" t="e">
        <f>SUMPRODUCT(J39:J50,L39:L50)/SUM(J39:J50)</f>
        <v>#DIV/0!</v>
      </c>
      <c r="M51" s="115"/>
    </row>
    <row r="52" spans="1:16" s="182" customFormat="1" ht="8.1" customHeight="1" thickBot="1" x14ac:dyDescent="0.25">
      <c r="A52" s="115"/>
      <c r="B52" s="150"/>
      <c r="C52" s="115"/>
      <c r="D52" s="115"/>
      <c r="E52" s="115"/>
      <c r="F52" s="115"/>
      <c r="G52" s="115"/>
      <c r="H52" s="115"/>
      <c r="I52" s="115"/>
      <c r="J52" s="115"/>
      <c r="K52" s="115"/>
      <c r="M52" s="115"/>
    </row>
    <row r="53" spans="1:16" s="182" customFormat="1" ht="48" customHeight="1" x14ac:dyDescent="0.2">
      <c r="A53" s="115"/>
      <c r="B53" s="152" t="s">
        <v>42</v>
      </c>
      <c r="C53" s="129"/>
      <c r="D53" s="127"/>
      <c r="E53" s="127"/>
      <c r="F53" s="127" t="s">
        <v>43</v>
      </c>
      <c r="G53" s="127"/>
      <c r="H53" s="127"/>
      <c r="I53" s="128"/>
      <c r="J53" s="129"/>
      <c r="K53" s="127"/>
      <c r="L53" s="127"/>
      <c r="M53" s="127" t="s">
        <v>191</v>
      </c>
      <c r="N53" s="127"/>
      <c r="O53" s="127"/>
      <c r="P53" s="130"/>
    </row>
    <row r="54" spans="1:16" s="182" customFormat="1" ht="95.1" customHeight="1" x14ac:dyDescent="0.2">
      <c r="A54" s="115"/>
      <c r="B54" s="144" t="s">
        <v>51</v>
      </c>
      <c r="C54" s="132" t="s">
        <v>177</v>
      </c>
      <c r="D54" s="132" t="s">
        <v>179</v>
      </c>
      <c r="E54" s="132" t="s">
        <v>134</v>
      </c>
      <c r="F54" s="132" t="s">
        <v>171</v>
      </c>
      <c r="G54" s="132" t="s">
        <v>130</v>
      </c>
      <c r="H54" s="132" t="s">
        <v>122</v>
      </c>
      <c r="I54" s="132" t="s">
        <v>124</v>
      </c>
      <c r="J54" s="132" t="s">
        <v>177</v>
      </c>
      <c r="K54" s="132" t="s">
        <v>179</v>
      </c>
      <c r="L54" s="132" t="s">
        <v>134</v>
      </c>
      <c r="M54" s="132" t="s">
        <v>171</v>
      </c>
      <c r="N54" s="132" t="s">
        <v>209</v>
      </c>
      <c r="O54" s="132" t="s">
        <v>122</v>
      </c>
      <c r="P54" s="133" t="s">
        <v>124</v>
      </c>
    </row>
    <row r="55" spans="1:16" s="182" customFormat="1" ht="18" customHeight="1" x14ac:dyDescent="0.2">
      <c r="A55" s="115"/>
      <c r="B55" s="146" t="s">
        <v>0</v>
      </c>
      <c r="C55" s="267"/>
      <c r="D55" s="267"/>
      <c r="E55" s="147">
        <f t="shared" ref="E55:E60" si="10">D55+C55</f>
        <v>0</v>
      </c>
      <c r="F55" s="268"/>
      <c r="G55" s="268"/>
      <c r="H55" s="138">
        <f t="shared" ref="H55:H60" si="11">IF(G55&lt;&gt;0,G55/F55,0)</f>
        <v>0</v>
      </c>
      <c r="I55" s="160">
        <f t="shared" ref="I55:I60" si="12">1-H55</f>
        <v>1</v>
      </c>
      <c r="J55" s="267"/>
      <c r="K55" s="267"/>
      <c r="L55" s="147">
        <f>K55+J55</f>
        <v>0</v>
      </c>
      <c r="M55" s="268"/>
      <c r="N55" s="268"/>
      <c r="O55" s="138">
        <f t="shared" ref="O55:O60" si="13">IF(N55&lt;&gt;0,N55/M55,0)</f>
        <v>0</v>
      </c>
      <c r="P55" s="160">
        <f t="shared" ref="P55:P60" si="14">1-O55</f>
        <v>1</v>
      </c>
    </row>
    <row r="56" spans="1:16" s="182" customFormat="1" ht="18" customHeight="1" x14ac:dyDescent="0.2">
      <c r="A56" s="115"/>
      <c r="B56" s="146" t="s">
        <v>1</v>
      </c>
      <c r="C56" s="267"/>
      <c r="D56" s="267"/>
      <c r="E56" s="147">
        <f t="shared" si="10"/>
        <v>0</v>
      </c>
      <c r="F56" s="268"/>
      <c r="G56" s="268"/>
      <c r="H56" s="138">
        <f t="shared" si="11"/>
        <v>0</v>
      </c>
      <c r="I56" s="160">
        <f t="shared" si="12"/>
        <v>1</v>
      </c>
      <c r="J56" s="267"/>
      <c r="K56" s="267"/>
      <c r="L56" s="147">
        <f>J56+K56</f>
        <v>0</v>
      </c>
      <c r="M56" s="268"/>
      <c r="N56" s="268"/>
      <c r="O56" s="138">
        <f t="shared" si="13"/>
        <v>0</v>
      </c>
      <c r="P56" s="160">
        <f t="shared" si="14"/>
        <v>1</v>
      </c>
    </row>
    <row r="57" spans="1:16" s="182" customFormat="1" ht="18" customHeight="1" x14ac:dyDescent="0.2">
      <c r="A57" s="115"/>
      <c r="B57" s="146" t="s">
        <v>4</v>
      </c>
      <c r="C57" s="267"/>
      <c r="D57" s="267"/>
      <c r="E57" s="147">
        <f t="shared" si="10"/>
        <v>0</v>
      </c>
      <c r="F57" s="268"/>
      <c r="G57" s="268"/>
      <c r="H57" s="138">
        <f t="shared" si="11"/>
        <v>0</v>
      </c>
      <c r="I57" s="160">
        <f t="shared" si="12"/>
        <v>1</v>
      </c>
      <c r="J57" s="267"/>
      <c r="K57" s="267"/>
      <c r="L57" s="147">
        <f>J57+K57</f>
        <v>0</v>
      </c>
      <c r="M57" s="268"/>
      <c r="N57" s="268"/>
      <c r="O57" s="138">
        <f t="shared" si="13"/>
        <v>0</v>
      </c>
      <c r="P57" s="160">
        <f t="shared" si="14"/>
        <v>1</v>
      </c>
    </row>
    <row r="58" spans="1:16" s="182" customFormat="1" ht="18" customHeight="1" x14ac:dyDescent="0.2">
      <c r="A58" s="115"/>
      <c r="B58" s="146" t="s">
        <v>2</v>
      </c>
      <c r="C58" s="267"/>
      <c r="D58" s="267"/>
      <c r="E58" s="147">
        <f t="shared" si="10"/>
        <v>0</v>
      </c>
      <c r="F58" s="268"/>
      <c r="G58" s="268"/>
      <c r="H58" s="138">
        <f t="shared" si="11"/>
        <v>0</v>
      </c>
      <c r="I58" s="160">
        <f t="shared" si="12"/>
        <v>1</v>
      </c>
      <c r="J58" s="267"/>
      <c r="K58" s="267"/>
      <c r="L58" s="147">
        <f>J58+K58</f>
        <v>0</v>
      </c>
      <c r="M58" s="268"/>
      <c r="N58" s="268"/>
      <c r="O58" s="138">
        <f t="shared" si="13"/>
        <v>0</v>
      </c>
      <c r="P58" s="160">
        <f t="shared" si="14"/>
        <v>1</v>
      </c>
    </row>
    <row r="59" spans="1:16" s="182" customFormat="1" ht="18" customHeight="1" x14ac:dyDescent="0.2">
      <c r="A59" s="115"/>
      <c r="B59" s="146" t="s">
        <v>3</v>
      </c>
      <c r="C59" s="267"/>
      <c r="D59" s="267"/>
      <c r="E59" s="147">
        <f t="shared" si="10"/>
        <v>0</v>
      </c>
      <c r="F59" s="268"/>
      <c r="G59" s="268"/>
      <c r="H59" s="138">
        <f t="shared" si="11"/>
        <v>0</v>
      </c>
      <c r="I59" s="160">
        <f t="shared" si="12"/>
        <v>1</v>
      </c>
      <c r="J59" s="267"/>
      <c r="K59" s="267"/>
      <c r="L59" s="147">
        <f>J59+K59</f>
        <v>0</v>
      </c>
      <c r="M59" s="268"/>
      <c r="N59" s="268"/>
      <c r="O59" s="138">
        <f t="shared" si="13"/>
        <v>0</v>
      </c>
      <c r="P59" s="160">
        <f t="shared" si="14"/>
        <v>1</v>
      </c>
    </row>
    <row r="60" spans="1:16" s="182" customFormat="1" ht="18" customHeight="1" x14ac:dyDescent="0.2">
      <c r="A60" s="115"/>
      <c r="B60" s="146" t="s">
        <v>125</v>
      </c>
      <c r="C60" s="267"/>
      <c r="D60" s="267"/>
      <c r="E60" s="147">
        <f t="shared" si="10"/>
        <v>0</v>
      </c>
      <c r="F60" s="268"/>
      <c r="G60" s="268"/>
      <c r="H60" s="138">
        <f t="shared" si="11"/>
        <v>0</v>
      </c>
      <c r="I60" s="160">
        <f t="shared" si="12"/>
        <v>1</v>
      </c>
      <c r="J60" s="267"/>
      <c r="K60" s="267"/>
      <c r="L60" s="147">
        <f>J60+K60</f>
        <v>0</v>
      </c>
      <c r="M60" s="268"/>
      <c r="N60" s="268"/>
      <c r="O60" s="138">
        <f t="shared" si="13"/>
        <v>0</v>
      </c>
      <c r="P60" s="160">
        <f t="shared" si="14"/>
        <v>1</v>
      </c>
    </row>
    <row r="61" spans="1:16" s="182" customFormat="1" ht="18" customHeight="1" thickBot="1" x14ac:dyDescent="0.25">
      <c r="A61" s="115"/>
      <c r="B61" s="148" t="s">
        <v>14</v>
      </c>
      <c r="C61" s="342">
        <f>SUM(C55:C60)</f>
        <v>0</v>
      </c>
      <c r="D61" s="342">
        <f>SUM(D55:D60)</f>
        <v>0</v>
      </c>
      <c r="E61" s="343">
        <f>SUM(E55:E60)</f>
        <v>0</v>
      </c>
      <c r="F61" s="149" t="e">
        <f>SUMPRODUCT(E55:E60,F55:F60)/SUM(E55:E60)</f>
        <v>#DIV/0!</v>
      </c>
      <c r="G61" s="149" t="e">
        <f>SUMPRODUCT(E55:E60,G55:G60)/SUM(E55:E60)</f>
        <v>#DIV/0!</v>
      </c>
      <c r="H61" s="162" t="e">
        <f>SUMPRODUCT(E55:E60,H55:H60)/SUM(E55:E60)</f>
        <v>#DIV/0!</v>
      </c>
      <c r="I61" s="163" t="e">
        <f>SUMPRODUCT(E55:E60,I55:I60)/SUM(E55:E60)</f>
        <v>#DIV/0!</v>
      </c>
      <c r="J61" s="342">
        <f>SUM(J55:J60)</f>
        <v>0</v>
      </c>
      <c r="K61" s="342">
        <f>SUM(K55:K60)</f>
        <v>0</v>
      </c>
      <c r="L61" s="343">
        <f>SUM(L55:L60)</f>
        <v>0</v>
      </c>
      <c r="M61" s="149" t="e">
        <f>SUMPRODUCT(L55:L60,M55:M60)/SUM(L55:L60)</f>
        <v>#DIV/0!</v>
      </c>
      <c r="N61" s="149" t="e">
        <f>SUMPRODUCT(L55:L60,N55:N60)/SUM(L55:L60)</f>
        <v>#DIV/0!</v>
      </c>
      <c r="O61" s="162" t="e">
        <f>SUMPRODUCT(L55:L60,O55:O60)/SUM(L55:L60)</f>
        <v>#DIV/0!</v>
      </c>
      <c r="P61" s="163" t="e">
        <f>SUMPRODUCT(L55:L60,P55:P60)/SUM(L55:L60)</f>
        <v>#DIV/0!</v>
      </c>
    </row>
    <row r="62" spans="1:16" s="182" customFormat="1" ht="8.1" customHeight="1" thickBot="1" x14ac:dyDescent="0.25">
      <c r="A62" s="115"/>
      <c r="B62" s="150"/>
      <c r="C62" s="115"/>
      <c r="D62" s="115"/>
      <c r="E62" s="115"/>
      <c r="F62" s="115"/>
      <c r="G62" s="115"/>
      <c r="H62" s="115"/>
      <c r="I62" s="115"/>
      <c r="J62" s="115"/>
      <c r="K62" s="115"/>
      <c r="M62" s="115"/>
    </row>
    <row r="63" spans="1:16" s="182" customFormat="1" ht="48" customHeight="1" x14ac:dyDescent="0.2">
      <c r="A63" s="115"/>
      <c r="B63" s="152" t="s">
        <v>93</v>
      </c>
      <c r="C63" s="129"/>
      <c r="D63" s="127"/>
      <c r="E63" s="127"/>
      <c r="F63" s="127" t="s">
        <v>43</v>
      </c>
      <c r="G63" s="127"/>
      <c r="H63" s="127"/>
      <c r="I63" s="128"/>
      <c r="J63" s="129"/>
      <c r="K63" s="127"/>
      <c r="L63" s="127"/>
      <c r="M63" s="127" t="s">
        <v>191</v>
      </c>
      <c r="N63" s="127"/>
      <c r="O63" s="127"/>
      <c r="P63" s="130"/>
    </row>
    <row r="64" spans="1:16" s="182" customFormat="1" ht="95.1" customHeight="1" x14ac:dyDescent="0.2">
      <c r="A64" s="115"/>
      <c r="B64" s="144" t="s">
        <v>51</v>
      </c>
      <c r="C64" s="132" t="s">
        <v>177</v>
      </c>
      <c r="D64" s="132" t="s">
        <v>179</v>
      </c>
      <c r="E64" s="132" t="s">
        <v>134</v>
      </c>
      <c r="F64" s="132" t="s">
        <v>171</v>
      </c>
      <c r="G64" s="132" t="s">
        <v>130</v>
      </c>
      <c r="H64" s="132" t="s">
        <v>122</v>
      </c>
      <c r="I64" s="132" t="s">
        <v>124</v>
      </c>
      <c r="J64" s="132" t="s">
        <v>177</v>
      </c>
      <c r="K64" s="132" t="s">
        <v>179</v>
      </c>
      <c r="L64" s="132" t="s">
        <v>134</v>
      </c>
      <c r="M64" s="132" t="s">
        <v>171</v>
      </c>
      <c r="N64" s="132" t="s">
        <v>210</v>
      </c>
      <c r="O64" s="132" t="s">
        <v>122</v>
      </c>
      <c r="P64" s="133" t="s">
        <v>124</v>
      </c>
    </row>
    <row r="65" spans="1:16" s="182" customFormat="1" ht="18" customHeight="1" x14ac:dyDescent="0.2">
      <c r="A65" s="115"/>
      <c r="B65" s="146" t="s">
        <v>0</v>
      </c>
      <c r="C65" s="78"/>
      <c r="D65" s="79"/>
      <c r="E65" s="79"/>
      <c r="F65" s="79"/>
      <c r="G65" s="79"/>
      <c r="H65" s="79"/>
      <c r="I65" s="80"/>
      <c r="J65" s="267"/>
      <c r="K65" s="267"/>
      <c r="L65" s="147">
        <f>K65+J65</f>
        <v>0</v>
      </c>
      <c r="M65" s="268"/>
      <c r="N65" s="268"/>
      <c r="O65" s="138">
        <f t="shared" ref="O65:O70" si="15">IF(N65&lt;&gt;0,N65/M65,0)</f>
        <v>0</v>
      </c>
      <c r="P65" s="160">
        <f t="shared" ref="P65:P70" si="16">1-O65</f>
        <v>1</v>
      </c>
    </row>
    <row r="66" spans="1:16" s="182" customFormat="1" ht="18" customHeight="1" x14ac:dyDescent="0.2">
      <c r="A66" s="115"/>
      <c r="B66" s="146" t="s">
        <v>1</v>
      </c>
      <c r="C66" s="81"/>
      <c r="D66" s="82"/>
      <c r="E66" s="82"/>
      <c r="F66" s="82"/>
      <c r="G66" s="82"/>
      <c r="H66" s="82"/>
      <c r="I66" s="83"/>
      <c r="J66" s="267"/>
      <c r="K66" s="267"/>
      <c r="L66" s="147">
        <f>J66+K66</f>
        <v>0</v>
      </c>
      <c r="M66" s="268"/>
      <c r="N66" s="268"/>
      <c r="O66" s="138">
        <f t="shared" si="15"/>
        <v>0</v>
      </c>
      <c r="P66" s="160">
        <f t="shared" si="16"/>
        <v>1</v>
      </c>
    </row>
    <row r="67" spans="1:16" s="182" customFormat="1" ht="18" customHeight="1" x14ac:dyDescent="0.2">
      <c r="A67" s="115"/>
      <c r="B67" s="146" t="s">
        <v>4</v>
      </c>
      <c r="C67" s="81"/>
      <c r="D67" s="82"/>
      <c r="E67" s="82"/>
      <c r="F67" s="82"/>
      <c r="G67" s="82"/>
      <c r="H67" s="82"/>
      <c r="I67" s="83"/>
      <c r="J67" s="267"/>
      <c r="K67" s="267"/>
      <c r="L67" s="147">
        <f>J67+K67</f>
        <v>0</v>
      </c>
      <c r="M67" s="268"/>
      <c r="N67" s="268"/>
      <c r="O67" s="138">
        <f t="shared" si="15"/>
        <v>0</v>
      </c>
      <c r="P67" s="160">
        <f t="shared" si="16"/>
        <v>1</v>
      </c>
    </row>
    <row r="68" spans="1:16" s="182" customFormat="1" ht="18" customHeight="1" x14ac:dyDescent="0.2">
      <c r="A68" s="115"/>
      <c r="B68" s="146" t="s">
        <v>2</v>
      </c>
      <c r="C68" s="81"/>
      <c r="D68" s="82"/>
      <c r="E68" s="82"/>
      <c r="F68" s="82"/>
      <c r="G68" s="82"/>
      <c r="H68" s="82"/>
      <c r="I68" s="83"/>
      <c r="J68" s="267"/>
      <c r="K68" s="267"/>
      <c r="L68" s="147">
        <f>J68+K68</f>
        <v>0</v>
      </c>
      <c r="M68" s="268"/>
      <c r="N68" s="268"/>
      <c r="O68" s="138">
        <f t="shared" si="15"/>
        <v>0</v>
      </c>
      <c r="P68" s="160">
        <f t="shared" si="16"/>
        <v>1</v>
      </c>
    </row>
    <row r="69" spans="1:16" s="182" customFormat="1" ht="18" customHeight="1" x14ac:dyDescent="0.2">
      <c r="A69" s="115"/>
      <c r="B69" s="146" t="s">
        <v>3</v>
      </c>
      <c r="C69" s="81"/>
      <c r="D69" s="82"/>
      <c r="E69" s="82"/>
      <c r="F69" s="82"/>
      <c r="G69" s="82"/>
      <c r="H69" s="82"/>
      <c r="I69" s="83"/>
      <c r="J69" s="267"/>
      <c r="K69" s="267"/>
      <c r="L69" s="147">
        <f>J69+K69</f>
        <v>0</v>
      </c>
      <c r="M69" s="268"/>
      <c r="N69" s="268"/>
      <c r="O69" s="138">
        <f t="shared" si="15"/>
        <v>0</v>
      </c>
      <c r="P69" s="160">
        <f t="shared" si="16"/>
        <v>1</v>
      </c>
    </row>
    <row r="70" spans="1:16" s="182" customFormat="1" ht="18" customHeight="1" x14ac:dyDescent="0.2">
      <c r="A70" s="115"/>
      <c r="B70" s="146" t="s">
        <v>125</v>
      </c>
      <c r="C70" s="81"/>
      <c r="D70" s="82"/>
      <c r="E70" s="82"/>
      <c r="F70" s="82"/>
      <c r="G70" s="82"/>
      <c r="H70" s="82"/>
      <c r="I70" s="83"/>
      <c r="J70" s="267"/>
      <c r="K70" s="267"/>
      <c r="L70" s="147">
        <f>J70+K70</f>
        <v>0</v>
      </c>
      <c r="M70" s="268"/>
      <c r="N70" s="268"/>
      <c r="O70" s="138">
        <f t="shared" si="15"/>
        <v>0</v>
      </c>
      <c r="P70" s="160">
        <f t="shared" si="16"/>
        <v>1</v>
      </c>
    </row>
    <row r="71" spans="1:16" s="182" customFormat="1" ht="18" customHeight="1" thickBot="1" x14ac:dyDescent="0.25">
      <c r="A71" s="115"/>
      <c r="B71" s="148" t="s">
        <v>14</v>
      </c>
      <c r="C71" s="84"/>
      <c r="D71" s="85"/>
      <c r="E71" s="85"/>
      <c r="F71" s="85"/>
      <c r="G71" s="85"/>
      <c r="H71" s="85"/>
      <c r="I71" s="86"/>
      <c r="J71" s="342">
        <f>SUM(J65:J70)</f>
        <v>0</v>
      </c>
      <c r="K71" s="342">
        <f>SUM(K65:K70)</f>
        <v>0</v>
      </c>
      <c r="L71" s="343">
        <f>SUM(L65:L70)</f>
        <v>0</v>
      </c>
      <c r="M71" s="149" t="e">
        <f>SUMPRODUCT(L65:L70,M65:M70)/SUM(L65:L70)</f>
        <v>#DIV/0!</v>
      </c>
      <c r="N71" s="149" t="e">
        <f>SUMPRODUCT(L65:L70,N65:N70)/SUM(L65:L70)</f>
        <v>#DIV/0!</v>
      </c>
      <c r="O71" s="162" t="e">
        <f>SUMPRODUCT(L65:L70,O65:O70)/SUM(L65:L70)</f>
        <v>#DIV/0!</v>
      </c>
      <c r="P71" s="163" t="e">
        <f>SUMPRODUCT(L65:L70,P65:P70)/SUM(L65:L70)</f>
        <v>#DIV/0!</v>
      </c>
    </row>
    <row r="72" spans="1:16" s="182" customFormat="1" ht="8.1" customHeight="1" thickBot="1" x14ac:dyDescent="0.25">
      <c r="A72" s="115"/>
      <c r="B72" s="150"/>
      <c r="C72" s="115"/>
      <c r="D72" s="115"/>
      <c r="E72" s="115"/>
      <c r="F72" s="115"/>
      <c r="G72" s="115"/>
      <c r="H72" s="115"/>
      <c r="I72" s="115"/>
      <c r="J72" s="115"/>
      <c r="K72" s="115"/>
      <c r="M72" s="115"/>
    </row>
    <row r="73" spans="1:16" s="182" customFormat="1" ht="48" customHeight="1" x14ac:dyDescent="0.2">
      <c r="A73" s="115"/>
      <c r="B73" s="152" t="s">
        <v>97</v>
      </c>
      <c r="C73" s="129"/>
      <c r="D73" s="127"/>
      <c r="E73" s="127"/>
      <c r="F73" s="127" t="s">
        <v>43</v>
      </c>
      <c r="G73" s="127"/>
      <c r="H73" s="127"/>
      <c r="I73" s="128"/>
      <c r="J73" s="129"/>
      <c r="K73" s="127"/>
      <c r="L73" s="127"/>
      <c r="M73" s="127" t="s">
        <v>191</v>
      </c>
      <c r="N73" s="127"/>
      <c r="O73" s="127"/>
      <c r="P73" s="130"/>
    </row>
    <row r="74" spans="1:16" s="182" customFormat="1" ht="95.1" customHeight="1" x14ac:dyDescent="0.2">
      <c r="A74" s="115"/>
      <c r="B74" s="144" t="s">
        <v>51</v>
      </c>
      <c r="C74" s="132" t="s">
        <v>177</v>
      </c>
      <c r="D74" s="132" t="s">
        <v>179</v>
      </c>
      <c r="E74" s="132" t="s">
        <v>134</v>
      </c>
      <c r="F74" s="132" t="s">
        <v>171</v>
      </c>
      <c r="G74" s="132" t="s">
        <v>130</v>
      </c>
      <c r="H74" s="132" t="s">
        <v>122</v>
      </c>
      <c r="I74" s="132" t="s">
        <v>124</v>
      </c>
      <c r="J74" s="132" t="s">
        <v>177</v>
      </c>
      <c r="K74" s="132" t="s">
        <v>179</v>
      </c>
      <c r="L74" s="132" t="s">
        <v>134</v>
      </c>
      <c r="M74" s="132" t="s">
        <v>171</v>
      </c>
      <c r="N74" s="132" t="s">
        <v>210</v>
      </c>
      <c r="O74" s="132" t="s">
        <v>122</v>
      </c>
      <c r="P74" s="133" t="s">
        <v>124</v>
      </c>
    </row>
    <row r="75" spans="1:16" s="182" customFormat="1" ht="18" customHeight="1" x14ac:dyDescent="0.2">
      <c r="A75" s="115"/>
      <c r="B75" s="146" t="s">
        <v>0</v>
      </c>
      <c r="C75" s="147">
        <f>C55</f>
        <v>0</v>
      </c>
      <c r="D75" s="147">
        <f>D55</f>
        <v>0</v>
      </c>
      <c r="E75" s="147">
        <f t="shared" ref="E75:E81" si="17">D75+C75</f>
        <v>0</v>
      </c>
      <c r="F75" s="154">
        <f>F55</f>
        <v>0</v>
      </c>
      <c r="G75" s="164">
        <f>G55</f>
        <v>0</v>
      </c>
      <c r="H75" s="138">
        <f t="shared" ref="H75:H80" si="18">IF(G75&lt;&gt;0,G75/F75,0)</f>
        <v>0</v>
      </c>
      <c r="I75" s="138">
        <f t="shared" ref="I75:I80" si="19">1-H75</f>
        <v>1</v>
      </c>
      <c r="J75" s="147">
        <f>J55+J65</f>
        <v>0</v>
      </c>
      <c r="K75" s="147">
        <f>K55+K65</f>
        <v>0</v>
      </c>
      <c r="L75" s="147">
        <f>K75+J75</f>
        <v>0</v>
      </c>
      <c r="M75" s="154">
        <f t="shared" ref="M75:M80" si="20">IF(L75=0,0,(M55*L55+M65*L65)/(L75))</f>
        <v>0</v>
      </c>
      <c r="N75" s="154">
        <f t="shared" ref="N75:N80" si="21">IF(L75=0,0,(N55*L55+N65*L65)/L75)</f>
        <v>0</v>
      </c>
      <c r="O75" s="138">
        <f t="shared" ref="O75:O80" si="22">IF(N75&lt;&gt;0,N75/M75,0)</f>
        <v>0</v>
      </c>
      <c r="P75" s="160">
        <f>1-O75</f>
        <v>1</v>
      </c>
    </row>
    <row r="76" spans="1:16" s="182" customFormat="1" ht="18" customHeight="1" x14ac:dyDescent="0.2">
      <c r="A76" s="115"/>
      <c r="B76" s="146" t="s">
        <v>1</v>
      </c>
      <c r="C76" s="147">
        <f t="shared" ref="C76:D80" si="23">C56</f>
        <v>0</v>
      </c>
      <c r="D76" s="147">
        <f>D56</f>
        <v>0</v>
      </c>
      <c r="E76" s="147">
        <f t="shared" si="17"/>
        <v>0</v>
      </c>
      <c r="F76" s="154">
        <f>F56</f>
        <v>0</v>
      </c>
      <c r="G76" s="164">
        <f>G56</f>
        <v>0</v>
      </c>
      <c r="H76" s="138">
        <f t="shared" si="18"/>
        <v>0</v>
      </c>
      <c r="I76" s="138">
        <f t="shared" si="19"/>
        <v>1</v>
      </c>
      <c r="J76" s="147">
        <f t="shared" ref="J76:L80" si="24">J56+J66</f>
        <v>0</v>
      </c>
      <c r="K76" s="147">
        <f t="shared" si="24"/>
        <v>0</v>
      </c>
      <c r="L76" s="147">
        <f>L56+L66</f>
        <v>0</v>
      </c>
      <c r="M76" s="154">
        <f t="shared" si="20"/>
        <v>0</v>
      </c>
      <c r="N76" s="154">
        <f t="shared" si="21"/>
        <v>0</v>
      </c>
      <c r="O76" s="138">
        <f t="shared" si="22"/>
        <v>0</v>
      </c>
      <c r="P76" s="160">
        <f t="shared" ref="P76:P81" si="25">1-O76</f>
        <v>1</v>
      </c>
    </row>
    <row r="77" spans="1:16" s="182" customFormat="1" ht="18" customHeight="1" x14ac:dyDescent="0.2">
      <c r="A77" s="115"/>
      <c r="B77" s="146" t="s">
        <v>4</v>
      </c>
      <c r="C77" s="147">
        <f t="shared" si="23"/>
        <v>0</v>
      </c>
      <c r="D77" s="147">
        <f t="shared" si="23"/>
        <v>0</v>
      </c>
      <c r="E77" s="147">
        <f t="shared" si="17"/>
        <v>0</v>
      </c>
      <c r="F77" s="154">
        <f t="shared" ref="F77:G80" si="26">F57</f>
        <v>0</v>
      </c>
      <c r="G77" s="164">
        <f t="shared" si="26"/>
        <v>0</v>
      </c>
      <c r="H77" s="138">
        <f t="shared" si="18"/>
        <v>0</v>
      </c>
      <c r="I77" s="138">
        <f t="shared" si="19"/>
        <v>1</v>
      </c>
      <c r="J77" s="147">
        <f t="shared" si="24"/>
        <v>0</v>
      </c>
      <c r="K77" s="147">
        <f t="shared" si="24"/>
        <v>0</v>
      </c>
      <c r="L77" s="147">
        <f t="shared" si="24"/>
        <v>0</v>
      </c>
      <c r="M77" s="154">
        <f t="shared" si="20"/>
        <v>0</v>
      </c>
      <c r="N77" s="154">
        <f t="shared" si="21"/>
        <v>0</v>
      </c>
      <c r="O77" s="138">
        <f t="shared" si="22"/>
        <v>0</v>
      </c>
      <c r="P77" s="160">
        <f t="shared" si="25"/>
        <v>1</v>
      </c>
    </row>
    <row r="78" spans="1:16" s="182" customFormat="1" ht="18" customHeight="1" x14ac:dyDescent="0.2">
      <c r="A78" s="115"/>
      <c r="B78" s="146" t="s">
        <v>2</v>
      </c>
      <c r="C78" s="147">
        <f t="shared" si="23"/>
        <v>0</v>
      </c>
      <c r="D78" s="147">
        <f t="shared" si="23"/>
        <v>0</v>
      </c>
      <c r="E78" s="147">
        <f t="shared" si="17"/>
        <v>0</v>
      </c>
      <c r="F78" s="154">
        <f t="shared" si="26"/>
        <v>0</v>
      </c>
      <c r="G78" s="164">
        <f t="shared" si="26"/>
        <v>0</v>
      </c>
      <c r="H78" s="138">
        <f t="shared" si="18"/>
        <v>0</v>
      </c>
      <c r="I78" s="138">
        <f t="shared" si="19"/>
        <v>1</v>
      </c>
      <c r="J78" s="147">
        <f t="shared" si="24"/>
        <v>0</v>
      </c>
      <c r="K78" s="147">
        <f t="shared" si="24"/>
        <v>0</v>
      </c>
      <c r="L78" s="147">
        <f t="shared" si="24"/>
        <v>0</v>
      </c>
      <c r="M78" s="154">
        <f t="shared" si="20"/>
        <v>0</v>
      </c>
      <c r="N78" s="154">
        <f t="shared" si="21"/>
        <v>0</v>
      </c>
      <c r="O78" s="138">
        <f t="shared" si="22"/>
        <v>0</v>
      </c>
      <c r="P78" s="160">
        <f t="shared" si="25"/>
        <v>1</v>
      </c>
    </row>
    <row r="79" spans="1:16" s="182" customFormat="1" ht="18" customHeight="1" x14ac:dyDescent="0.2">
      <c r="A79" s="115"/>
      <c r="B79" s="146" t="s">
        <v>3</v>
      </c>
      <c r="C79" s="147">
        <f t="shared" si="23"/>
        <v>0</v>
      </c>
      <c r="D79" s="147">
        <f t="shared" si="23"/>
        <v>0</v>
      </c>
      <c r="E79" s="147">
        <f t="shared" si="17"/>
        <v>0</v>
      </c>
      <c r="F79" s="154">
        <f t="shared" si="26"/>
        <v>0</v>
      </c>
      <c r="G79" s="164">
        <f t="shared" si="26"/>
        <v>0</v>
      </c>
      <c r="H79" s="138">
        <f t="shared" si="18"/>
        <v>0</v>
      </c>
      <c r="I79" s="138">
        <f t="shared" si="19"/>
        <v>1</v>
      </c>
      <c r="J79" s="147">
        <f t="shared" si="24"/>
        <v>0</v>
      </c>
      <c r="K79" s="147">
        <f t="shared" si="24"/>
        <v>0</v>
      </c>
      <c r="L79" s="147">
        <f t="shared" si="24"/>
        <v>0</v>
      </c>
      <c r="M79" s="154">
        <f t="shared" si="20"/>
        <v>0</v>
      </c>
      <c r="N79" s="154">
        <f t="shared" si="21"/>
        <v>0</v>
      </c>
      <c r="O79" s="138">
        <f t="shared" si="22"/>
        <v>0</v>
      </c>
      <c r="P79" s="160">
        <f t="shared" si="25"/>
        <v>1</v>
      </c>
    </row>
    <row r="80" spans="1:16" s="182" customFormat="1" ht="18" customHeight="1" x14ac:dyDescent="0.2">
      <c r="A80" s="115"/>
      <c r="B80" s="146" t="s">
        <v>125</v>
      </c>
      <c r="C80" s="147">
        <f t="shared" si="23"/>
        <v>0</v>
      </c>
      <c r="D80" s="147">
        <f t="shared" si="23"/>
        <v>0</v>
      </c>
      <c r="E80" s="147">
        <f t="shared" si="17"/>
        <v>0</v>
      </c>
      <c r="F80" s="154">
        <f t="shared" si="26"/>
        <v>0</v>
      </c>
      <c r="G80" s="164">
        <f t="shared" si="26"/>
        <v>0</v>
      </c>
      <c r="H80" s="138">
        <f t="shared" si="18"/>
        <v>0</v>
      </c>
      <c r="I80" s="138">
        <f t="shared" si="19"/>
        <v>1</v>
      </c>
      <c r="J80" s="147">
        <f t="shared" si="24"/>
        <v>0</v>
      </c>
      <c r="K80" s="147">
        <f t="shared" si="24"/>
        <v>0</v>
      </c>
      <c r="L80" s="147">
        <f t="shared" si="24"/>
        <v>0</v>
      </c>
      <c r="M80" s="154">
        <f t="shared" si="20"/>
        <v>0</v>
      </c>
      <c r="N80" s="154">
        <f t="shared" si="21"/>
        <v>0</v>
      </c>
      <c r="O80" s="138">
        <f t="shared" si="22"/>
        <v>0</v>
      </c>
      <c r="P80" s="160">
        <f t="shared" si="25"/>
        <v>1</v>
      </c>
    </row>
    <row r="81" spans="1:16" s="182" customFormat="1" ht="18" customHeight="1" thickBot="1" x14ac:dyDescent="0.25">
      <c r="A81" s="115"/>
      <c r="B81" s="148" t="s">
        <v>14</v>
      </c>
      <c r="C81" s="343">
        <f>SUM(C75:C80)</f>
        <v>0</v>
      </c>
      <c r="D81" s="343">
        <f>SUM(D75:D80)</f>
        <v>0</v>
      </c>
      <c r="E81" s="343">
        <f t="shared" si="17"/>
        <v>0</v>
      </c>
      <c r="F81" s="149" t="e">
        <f>SUMPRODUCT(E75:E80,F75:F80)/SUM(E75:E80)</f>
        <v>#DIV/0!</v>
      </c>
      <c r="G81" s="161" t="e">
        <f>SUMPRODUCT(E75:E80,G75:G80)/SUM(E75:E80)</f>
        <v>#DIV/0!</v>
      </c>
      <c r="H81" s="162" t="e">
        <f>SUMPRODUCT(E75:E80,H75:H80)/SUM(E75:E80)</f>
        <v>#DIV/0!</v>
      </c>
      <c r="I81" s="162" t="e">
        <f>SUMPRODUCT(I75:I80,E75:E80)/SUM(E75:E80)</f>
        <v>#DIV/0!</v>
      </c>
      <c r="J81" s="343">
        <f>SUM(J75:J80)</f>
        <v>0</v>
      </c>
      <c r="K81" s="343">
        <f>SUM(K75:K80)</f>
        <v>0</v>
      </c>
      <c r="L81" s="343">
        <f>SUM(L75:L80)</f>
        <v>0</v>
      </c>
      <c r="M81" s="149" t="e">
        <f>SUMPRODUCT(L75:L80,M75:M80)/SUM(L75:L80)</f>
        <v>#DIV/0!</v>
      </c>
      <c r="N81" s="149" t="e">
        <f>SUMPRODUCT(L75:L80,N75:N80)/SUM(L75:L80)</f>
        <v>#DIV/0!</v>
      </c>
      <c r="O81" s="162" t="e">
        <f>SUMPRODUCT(O75:O80,L75:L80)/SUM(L75:L80)</f>
        <v>#DIV/0!</v>
      </c>
      <c r="P81" s="165" t="e">
        <f t="shared" si="25"/>
        <v>#DIV/0!</v>
      </c>
    </row>
  </sheetData>
  <sheetProtection algorithmName="SHA-512" hashValue="+1SrPclM2YRT9xtuyheYuzVbRV8L77LaI9Y2rDYrY1khfFtJgcaaJX8Bd7DABdEHjrHTZ0pKkfaW+bkcHiuY+Q==" saltValue="6XhZATgGpZtTQTgsmh8ie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June 2, 2025</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43EC-C0AD-4C3D-A173-68E3A7ED0E76}">
  <sheetPr>
    <tabColor theme="9" tint="0.39997558519241921"/>
    <pageSetUpPr fitToPage="1"/>
  </sheetPr>
  <dimension ref="A1:AC103"/>
  <sheetViews>
    <sheetView showGridLines="0" tabSelected="1" topLeftCell="C5" zoomScale="75" zoomScaleNormal="75" zoomScalePageLayoutView="60" workbookViewId="0">
      <selection activeCell="K14" sqref="K14"/>
    </sheetView>
  </sheetViews>
  <sheetFormatPr defaultColWidth="9.140625" defaultRowHeight="15" x14ac:dyDescent="0.25"/>
  <cols>
    <col min="1" max="1" width="2.7109375" style="21" customWidth="1"/>
    <col min="2" max="2" width="28.7109375" style="21" customWidth="1"/>
    <col min="3" max="3" width="12.28515625" style="21" customWidth="1"/>
    <col min="4" max="4" width="13.28515625" style="21" customWidth="1"/>
    <col min="5" max="5" width="14" style="21" customWidth="1"/>
    <col min="6" max="6" width="17.28515625" style="21" customWidth="1"/>
    <col min="7" max="7" width="16" style="21" customWidth="1"/>
    <col min="8" max="8" width="14.42578125" style="21" customWidth="1"/>
    <col min="9" max="9" width="14.7109375" style="21" customWidth="1"/>
    <col min="10" max="10" width="20.7109375" style="21" customWidth="1"/>
    <col min="11" max="12" width="14.42578125" style="21" customWidth="1"/>
    <col min="13" max="13" width="15.85546875" style="21" customWidth="1"/>
    <col min="14" max="14" width="16" style="21" customWidth="1"/>
    <col min="15" max="15" width="16.5703125" style="21" customWidth="1"/>
    <col min="16" max="16" width="14.140625" style="21" customWidth="1"/>
    <col min="17" max="17" width="13" style="21" customWidth="1"/>
    <col min="18" max="18" width="19.5703125" style="21" customWidth="1"/>
    <col min="19" max="19" width="1.7109375" style="21" customWidth="1"/>
    <col min="20" max="20" width="28.7109375" style="21" customWidth="1"/>
    <col min="21" max="21" width="11" style="21" customWidth="1"/>
    <col min="22" max="22" width="13.85546875" style="21" customWidth="1"/>
    <col min="23" max="23" width="13.42578125" style="21" customWidth="1"/>
    <col min="24" max="24" width="14" style="21" customWidth="1"/>
    <col min="25" max="25" width="13.28515625" style="21" customWidth="1"/>
    <col min="26" max="26" width="14.42578125" style="21" customWidth="1"/>
    <col min="27" max="27" width="14.5703125" style="21" customWidth="1"/>
    <col min="28" max="28" width="20.7109375" style="21" customWidth="1"/>
    <col min="29" max="29" width="3.42578125" style="21" customWidth="1"/>
    <col min="30" max="30" width="15.7109375" style="179" customWidth="1"/>
    <col min="31" max="34" width="9.140625" style="179"/>
    <col min="35" max="35" width="10.5703125" style="179" customWidth="1"/>
    <col min="36" max="36" width="11.140625" style="179" customWidth="1"/>
    <col min="37" max="40" width="9.140625" style="179"/>
    <col min="41" max="41" width="10.42578125" style="179" customWidth="1"/>
    <col min="42" max="42" width="9.140625" style="179"/>
    <col min="43" max="43" width="3.140625" style="179" customWidth="1"/>
    <col min="44" max="44" width="15.5703125" style="179" customWidth="1"/>
    <col min="45" max="45" width="9.140625" style="179"/>
    <col min="46" max="49" width="11.28515625" style="179" customWidth="1"/>
    <col min="50" max="56" width="9.140625" style="179"/>
    <col min="57" max="57" width="3.140625" style="179" customWidth="1"/>
    <col min="58" max="58" width="16.28515625" style="179" customWidth="1"/>
    <col min="59" max="59" width="9.5703125" style="179" customWidth="1"/>
    <col min="60" max="63" width="11.140625" style="179" customWidth="1"/>
    <col min="64" max="16384" width="9.140625" style="179"/>
  </cols>
  <sheetData>
    <row r="1" spans="1:29" ht="50.1" customHeight="1" x14ac:dyDescent="0.25">
      <c r="B1" s="112"/>
      <c r="C1" s="113"/>
      <c r="D1" s="113"/>
      <c r="E1" s="113"/>
      <c r="F1" s="113"/>
      <c r="G1" s="113"/>
      <c r="H1" s="113"/>
      <c r="I1" s="113"/>
      <c r="J1" s="113"/>
      <c r="K1" s="113"/>
      <c r="L1" s="114" t="str">
        <f>CONCATENATE("The Report Summarizes Rate Activity for the 12 month ending Reporting Year ",General_Info!$C$10)</f>
        <v>The Report Summarizes Rate Activity for the 12 month ending Reporting Year 2025</v>
      </c>
      <c r="M1" s="113"/>
      <c r="N1" s="113"/>
      <c r="O1" s="113"/>
      <c r="P1" s="113"/>
      <c r="Q1" s="113"/>
      <c r="R1" s="113"/>
      <c r="S1" s="113"/>
      <c r="T1" s="113"/>
      <c r="U1" s="113"/>
      <c r="V1" s="113"/>
      <c r="W1" s="113"/>
      <c r="X1" s="113"/>
      <c r="Y1" s="113"/>
      <c r="Z1" s="113"/>
      <c r="AA1" s="113"/>
      <c r="AB1" s="113"/>
    </row>
    <row r="2" spans="1:29" ht="15.75" x14ac:dyDescent="0.25">
      <c r="B2" s="35" t="s">
        <v>203</v>
      </c>
      <c r="C2" s="34"/>
      <c r="D2" s="34"/>
      <c r="E2" s="34"/>
      <c r="F2" s="34"/>
      <c r="G2" s="34"/>
      <c r="H2" s="34"/>
      <c r="I2" s="34"/>
      <c r="J2" s="34"/>
      <c r="K2" s="34"/>
      <c r="L2" s="34"/>
    </row>
    <row r="3" spans="1:29" ht="18.75" customHeight="1" x14ac:dyDescent="0.25">
      <c r="B3" s="35"/>
      <c r="C3" s="34"/>
      <c r="D3" s="34"/>
      <c r="E3" s="34"/>
      <c r="F3" s="34"/>
      <c r="G3" s="34"/>
      <c r="H3" s="34"/>
      <c r="I3" s="34"/>
      <c r="J3" s="34"/>
      <c r="K3" s="34"/>
      <c r="L3" s="34"/>
    </row>
    <row r="4" spans="1:29" s="180" customFormat="1" ht="24.75" customHeight="1" thickBot="1" x14ac:dyDescent="0.3">
      <c r="A4" s="115"/>
      <c r="B4" s="115"/>
      <c r="C4" s="115"/>
      <c r="D4" s="115"/>
      <c r="E4" s="115"/>
      <c r="F4" s="115"/>
      <c r="G4" s="115"/>
      <c r="H4" s="115"/>
      <c r="I4" s="115"/>
      <c r="J4" s="115"/>
      <c r="K4" s="115"/>
      <c r="L4" s="115"/>
      <c r="M4" s="115"/>
      <c r="N4" s="115"/>
      <c r="O4" s="115"/>
      <c r="P4" s="115"/>
      <c r="Q4" s="115"/>
      <c r="R4" s="115"/>
    </row>
    <row r="5" spans="1:29" s="180" customFormat="1" ht="48" customHeight="1" x14ac:dyDescent="0.25">
      <c r="A5" s="115"/>
      <c r="B5" s="152" t="s">
        <v>42</v>
      </c>
      <c r="C5" s="385" t="s">
        <v>43</v>
      </c>
      <c r="D5" s="386"/>
      <c r="E5" s="386"/>
      <c r="F5" s="386"/>
      <c r="G5" s="386"/>
      <c r="H5" s="386"/>
      <c r="I5" s="386"/>
      <c r="J5" s="388"/>
      <c r="K5" s="385" t="s">
        <v>191</v>
      </c>
      <c r="L5" s="386"/>
      <c r="M5" s="386"/>
      <c r="N5" s="386"/>
      <c r="O5" s="386"/>
      <c r="P5" s="386"/>
      <c r="Q5" s="386"/>
      <c r="R5" s="387"/>
      <c r="S5" s="115"/>
      <c r="T5" s="152" t="s">
        <v>52</v>
      </c>
      <c r="U5" s="385" t="s">
        <v>191</v>
      </c>
      <c r="V5" s="386"/>
      <c r="W5" s="386"/>
      <c r="X5" s="386"/>
      <c r="Y5" s="386"/>
      <c r="Z5" s="386"/>
      <c r="AA5" s="386"/>
      <c r="AB5" s="387"/>
      <c r="AC5" s="115"/>
    </row>
    <row r="6" spans="1:29" s="180" customFormat="1" ht="95.1" customHeight="1" x14ac:dyDescent="0.25">
      <c r="A6" s="115"/>
      <c r="B6" s="166" t="s">
        <v>299</v>
      </c>
      <c r="C6" s="362">
        <v>0</v>
      </c>
      <c r="D6" s="363" t="s">
        <v>261</v>
      </c>
      <c r="E6" s="363" t="s">
        <v>262</v>
      </c>
      <c r="F6" s="363" t="s">
        <v>263</v>
      </c>
      <c r="G6" s="363" t="s">
        <v>264</v>
      </c>
      <c r="H6" s="363" t="s">
        <v>265</v>
      </c>
      <c r="I6" s="363" t="s">
        <v>266</v>
      </c>
      <c r="J6" s="132" t="s">
        <v>134</v>
      </c>
      <c r="K6" s="423">
        <v>0</v>
      </c>
      <c r="L6" s="417" t="s">
        <v>261</v>
      </c>
      <c r="M6" s="363" t="s">
        <v>262</v>
      </c>
      <c r="N6" s="363" t="s">
        <v>263</v>
      </c>
      <c r="O6" s="363" t="s">
        <v>264</v>
      </c>
      <c r="P6" s="363" t="s">
        <v>265</v>
      </c>
      <c r="Q6" s="363" t="s">
        <v>266</v>
      </c>
      <c r="R6" s="133" t="s">
        <v>134</v>
      </c>
      <c r="S6" s="115"/>
      <c r="T6" s="166" t="s">
        <v>299</v>
      </c>
      <c r="U6" s="362">
        <v>0</v>
      </c>
      <c r="V6" s="363" t="s">
        <v>261</v>
      </c>
      <c r="W6" s="363" t="s">
        <v>262</v>
      </c>
      <c r="X6" s="363" t="s">
        <v>263</v>
      </c>
      <c r="Y6" s="363" t="s">
        <v>264</v>
      </c>
      <c r="Z6" s="363" t="s">
        <v>265</v>
      </c>
      <c r="AA6" s="363" t="s">
        <v>266</v>
      </c>
      <c r="AB6" s="133" t="s">
        <v>134</v>
      </c>
      <c r="AC6" s="115"/>
    </row>
    <row r="7" spans="1:29" s="180" customFormat="1" ht="18" customHeight="1" x14ac:dyDescent="0.25">
      <c r="A7" s="115"/>
      <c r="B7" s="166" t="s">
        <v>51</v>
      </c>
      <c r="C7" s="115"/>
      <c r="D7" s="168"/>
      <c r="E7" s="169" t="s">
        <v>166</v>
      </c>
      <c r="F7" s="168"/>
      <c r="G7" s="168"/>
      <c r="H7" s="168"/>
      <c r="I7" s="168"/>
      <c r="J7" s="168"/>
      <c r="K7" s="408"/>
      <c r="L7" s="409"/>
      <c r="M7" s="409" t="s">
        <v>166</v>
      </c>
      <c r="N7" s="409"/>
      <c r="O7" s="409"/>
      <c r="P7" s="409"/>
      <c r="Q7" s="409"/>
      <c r="R7" s="177"/>
      <c r="S7" s="115"/>
      <c r="T7" s="166" t="s">
        <v>51</v>
      </c>
      <c r="U7" s="115"/>
      <c r="V7" s="168"/>
      <c r="W7" s="169" t="s">
        <v>166</v>
      </c>
      <c r="X7" s="168"/>
      <c r="Y7" s="168"/>
      <c r="Z7" s="168"/>
      <c r="AA7" s="168"/>
      <c r="AB7" s="171"/>
      <c r="AC7" s="115"/>
    </row>
    <row r="8" spans="1:29" s="180" customFormat="1" ht="18" customHeight="1" x14ac:dyDescent="0.25">
      <c r="A8" s="115"/>
      <c r="B8" s="172" t="s">
        <v>0</v>
      </c>
      <c r="C8" s="267"/>
      <c r="D8" s="267"/>
      <c r="E8" s="267"/>
      <c r="F8" s="267"/>
      <c r="G8" s="267"/>
      <c r="H8" s="267"/>
      <c r="I8" s="267"/>
      <c r="J8" s="147">
        <f t="shared" ref="J8:J13" si="0">SUM(C8:I8)</f>
        <v>0</v>
      </c>
      <c r="K8" s="413"/>
      <c r="L8" s="413"/>
      <c r="M8" s="267"/>
      <c r="N8" s="267"/>
      <c r="O8" s="267"/>
      <c r="P8" s="267"/>
      <c r="Q8" s="267"/>
      <c r="R8" s="173">
        <f>SUM(K8:Q8)</f>
        <v>0</v>
      </c>
      <c r="S8" s="115"/>
      <c r="T8" s="172" t="s">
        <v>0</v>
      </c>
      <c r="U8" s="267"/>
      <c r="V8" s="267"/>
      <c r="W8" s="267"/>
      <c r="X8" s="267"/>
      <c r="Y8" s="267"/>
      <c r="Z8" s="267"/>
      <c r="AA8" s="267"/>
      <c r="AB8" s="173">
        <f>SUM(U8:AA8)</f>
        <v>0</v>
      </c>
      <c r="AC8" s="115"/>
    </row>
    <row r="9" spans="1:29" s="180" customFormat="1" ht="18" customHeight="1" x14ac:dyDescent="0.25">
      <c r="A9" s="115"/>
      <c r="B9" s="172" t="s">
        <v>1</v>
      </c>
      <c r="C9" s="267"/>
      <c r="D9" s="267"/>
      <c r="E9" s="267"/>
      <c r="F9" s="267"/>
      <c r="G9" s="267"/>
      <c r="H9" s="267"/>
      <c r="I9" s="267"/>
      <c r="J9" s="147">
        <f t="shared" si="0"/>
        <v>0</v>
      </c>
      <c r="K9" s="267"/>
      <c r="L9" s="267"/>
      <c r="M9" s="267"/>
      <c r="N9" s="267"/>
      <c r="O9" s="267"/>
      <c r="P9" s="267"/>
      <c r="Q9" s="267"/>
      <c r="R9" s="173">
        <f t="shared" ref="R9:R13" si="1">SUM(K9:Q9)</f>
        <v>0</v>
      </c>
      <c r="S9" s="115"/>
      <c r="T9" s="172" t="s">
        <v>1</v>
      </c>
      <c r="U9" s="267"/>
      <c r="V9" s="267"/>
      <c r="W9" s="267"/>
      <c r="X9" s="267"/>
      <c r="Y9" s="267"/>
      <c r="Z9" s="267"/>
      <c r="AA9" s="267"/>
      <c r="AB9" s="173">
        <f t="shared" ref="AB9:AB13" si="2">SUM(U9:AA9)</f>
        <v>0</v>
      </c>
      <c r="AC9" s="115"/>
    </row>
    <row r="10" spans="1:29" s="180" customFormat="1" ht="18" customHeight="1" x14ac:dyDescent="0.25">
      <c r="A10" s="115"/>
      <c r="B10" s="172" t="s">
        <v>4</v>
      </c>
      <c r="C10" s="267"/>
      <c r="D10" s="267"/>
      <c r="E10" s="267"/>
      <c r="F10" s="267"/>
      <c r="G10" s="267"/>
      <c r="H10" s="267"/>
      <c r="I10" s="267"/>
      <c r="J10" s="147">
        <f t="shared" si="0"/>
        <v>0</v>
      </c>
      <c r="K10" s="267"/>
      <c r="L10" s="267"/>
      <c r="M10" s="267"/>
      <c r="N10" s="267"/>
      <c r="O10" s="267"/>
      <c r="P10" s="267"/>
      <c r="Q10" s="267"/>
      <c r="R10" s="173">
        <f t="shared" si="1"/>
        <v>0</v>
      </c>
      <c r="S10" s="115"/>
      <c r="T10" s="172" t="s">
        <v>4</v>
      </c>
      <c r="U10" s="267"/>
      <c r="V10" s="267"/>
      <c r="W10" s="267"/>
      <c r="X10" s="267"/>
      <c r="Y10" s="267"/>
      <c r="Z10" s="267"/>
      <c r="AA10" s="267"/>
      <c r="AB10" s="173">
        <f t="shared" si="2"/>
        <v>0</v>
      </c>
      <c r="AC10" s="115"/>
    </row>
    <row r="11" spans="1:29" s="180" customFormat="1" ht="18" customHeight="1" x14ac:dyDescent="0.25">
      <c r="A11" s="115"/>
      <c r="B11" s="172" t="s">
        <v>2</v>
      </c>
      <c r="C11" s="267"/>
      <c r="D11" s="267"/>
      <c r="E11" s="267"/>
      <c r="F11" s="267"/>
      <c r="G11" s="267"/>
      <c r="H11" s="267"/>
      <c r="I11" s="267"/>
      <c r="J11" s="147">
        <f t="shared" si="0"/>
        <v>0</v>
      </c>
      <c r="K11" s="267"/>
      <c r="L11" s="267"/>
      <c r="M11" s="267"/>
      <c r="N11" s="267"/>
      <c r="O11" s="267"/>
      <c r="P11" s="267"/>
      <c r="Q11" s="267"/>
      <c r="R11" s="173">
        <f t="shared" si="1"/>
        <v>0</v>
      </c>
      <c r="S11" s="115"/>
      <c r="T11" s="172" t="s">
        <v>2</v>
      </c>
      <c r="U11" s="267"/>
      <c r="V11" s="267"/>
      <c r="W11" s="267"/>
      <c r="X11" s="267"/>
      <c r="Y11" s="267"/>
      <c r="Z11" s="267"/>
      <c r="AA11" s="267"/>
      <c r="AB11" s="173">
        <f t="shared" si="2"/>
        <v>0</v>
      </c>
      <c r="AC11" s="115"/>
    </row>
    <row r="12" spans="1:29" s="180" customFormat="1" ht="18" customHeight="1" x14ac:dyDescent="0.25">
      <c r="A12" s="115"/>
      <c r="B12" s="172" t="s">
        <v>3</v>
      </c>
      <c r="C12" s="267"/>
      <c r="D12" s="267"/>
      <c r="E12" s="267"/>
      <c r="F12" s="267"/>
      <c r="G12" s="267"/>
      <c r="H12" s="267"/>
      <c r="I12" s="267"/>
      <c r="J12" s="147">
        <f t="shared" si="0"/>
        <v>0</v>
      </c>
      <c r="K12" s="267"/>
      <c r="L12" s="267"/>
      <c r="M12" s="267"/>
      <c r="N12" s="267"/>
      <c r="O12" s="267"/>
      <c r="P12" s="267"/>
      <c r="Q12" s="267"/>
      <c r="R12" s="173">
        <f t="shared" si="1"/>
        <v>0</v>
      </c>
      <c r="S12" s="115"/>
      <c r="T12" s="172" t="s">
        <v>3</v>
      </c>
      <c r="U12" s="267"/>
      <c r="V12" s="267"/>
      <c r="W12" s="267"/>
      <c r="X12" s="267"/>
      <c r="Y12" s="267"/>
      <c r="Z12" s="267"/>
      <c r="AA12" s="267"/>
      <c r="AB12" s="173">
        <f t="shared" si="2"/>
        <v>0</v>
      </c>
      <c r="AC12" s="115"/>
    </row>
    <row r="13" spans="1:29" s="180" customFormat="1" ht="18" customHeight="1" x14ac:dyDescent="0.25">
      <c r="A13" s="115"/>
      <c r="B13" s="174" t="s">
        <v>125</v>
      </c>
      <c r="C13" s="271"/>
      <c r="D13" s="271"/>
      <c r="E13" s="271"/>
      <c r="F13" s="271"/>
      <c r="G13" s="271"/>
      <c r="H13" s="271"/>
      <c r="I13" s="271"/>
      <c r="J13" s="147">
        <f t="shared" si="0"/>
        <v>0</v>
      </c>
      <c r="K13" s="271"/>
      <c r="L13" s="271"/>
      <c r="M13" s="271"/>
      <c r="N13" s="271"/>
      <c r="O13" s="271"/>
      <c r="P13" s="271"/>
      <c r="Q13" s="271"/>
      <c r="R13" s="173">
        <f t="shared" si="1"/>
        <v>0</v>
      </c>
      <c r="S13" s="115"/>
      <c r="T13" s="175" t="s">
        <v>125</v>
      </c>
      <c r="U13" s="271"/>
      <c r="V13" s="271"/>
      <c r="W13" s="271"/>
      <c r="X13" s="271"/>
      <c r="Y13" s="271"/>
      <c r="Z13" s="271"/>
      <c r="AA13" s="271"/>
      <c r="AB13" s="173">
        <f t="shared" si="2"/>
        <v>0</v>
      </c>
      <c r="AC13" s="115"/>
    </row>
    <row r="14" spans="1:29" s="180" customFormat="1" ht="18" customHeight="1" thickBot="1" x14ac:dyDescent="0.3">
      <c r="A14" s="115"/>
      <c r="B14" s="148" t="s">
        <v>14</v>
      </c>
      <c r="C14" s="140">
        <f t="shared" ref="C14:R14" si="3">SUM(C8:C13)</f>
        <v>0</v>
      </c>
      <c r="D14" s="140">
        <f t="shared" si="3"/>
        <v>0</v>
      </c>
      <c r="E14" s="140">
        <f t="shared" si="3"/>
        <v>0</v>
      </c>
      <c r="F14" s="140">
        <f t="shared" si="3"/>
        <v>0</v>
      </c>
      <c r="G14" s="140">
        <f t="shared" si="3"/>
        <v>0</v>
      </c>
      <c r="H14" s="140">
        <f t="shared" si="3"/>
        <v>0</v>
      </c>
      <c r="I14" s="140">
        <f>SUM(I8:I13)</f>
        <v>0</v>
      </c>
      <c r="J14" s="140">
        <f t="shared" si="3"/>
        <v>0</v>
      </c>
      <c r="K14" s="140">
        <f t="shared" si="3"/>
        <v>0</v>
      </c>
      <c r="L14" s="140">
        <f t="shared" si="3"/>
        <v>0</v>
      </c>
      <c r="M14" s="140">
        <f t="shared" si="3"/>
        <v>0</v>
      </c>
      <c r="N14" s="140">
        <f t="shared" si="3"/>
        <v>0</v>
      </c>
      <c r="O14" s="140">
        <f t="shared" si="3"/>
        <v>0</v>
      </c>
      <c r="P14" s="140">
        <f t="shared" si="3"/>
        <v>0</v>
      </c>
      <c r="Q14" s="140">
        <f t="shared" si="3"/>
        <v>0</v>
      </c>
      <c r="R14" s="176">
        <f t="shared" si="3"/>
        <v>0</v>
      </c>
      <c r="S14" s="115"/>
      <c r="T14" s="148" t="s">
        <v>14</v>
      </c>
      <c r="U14" s="140">
        <f>SUM(U8:U13)</f>
        <v>0</v>
      </c>
      <c r="V14" s="140">
        <f>SUM(V8:V13)</f>
        <v>0</v>
      </c>
      <c r="W14" s="140">
        <f>SUM(W8:W13)</f>
        <v>0</v>
      </c>
      <c r="X14" s="140">
        <f t="shared" ref="X14:AA14" si="4">SUM(X8:X13)</f>
        <v>0</v>
      </c>
      <c r="Y14" s="140">
        <f t="shared" si="4"/>
        <v>0</v>
      </c>
      <c r="Z14" s="140">
        <f t="shared" si="4"/>
        <v>0</v>
      </c>
      <c r="AA14" s="140">
        <f t="shared" si="4"/>
        <v>0</v>
      </c>
      <c r="AB14" s="176">
        <f>SUM(AB8:AB13)</f>
        <v>0</v>
      </c>
      <c r="AC14" s="115"/>
    </row>
    <row r="15" spans="1:29" s="180" customFormat="1" ht="8.1" customHeight="1" thickBot="1" x14ac:dyDescent="0.3">
      <c r="A15" s="115"/>
      <c r="B15" s="115"/>
      <c r="C15" s="115"/>
      <c r="D15" s="115"/>
      <c r="E15" s="115"/>
      <c r="F15" s="115"/>
      <c r="G15" s="115"/>
      <c r="H15" s="115"/>
      <c r="I15" s="115"/>
      <c r="J15" s="115"/>
      <c r="K15" s="115"/>
      <c r="L15" s="115"/>
      <c r="M15" s="115"/>
      <c r="N15" s="115"/>
      <c r="O15" s="115"/>
      <c r="P15" s="115"/>
      <c r="Q15" s="115"/>
      <c r="R15" s="115"/>
      <c r="AC15" s="115"/>
    </row>
    <row r="16" spans="1:29" s="180" customFormat="1" ht="48" customHeight="1" x14ac:dyDescent="0.25">
      <c r="A16" s="115"/>
      <c r="B16" s="152" t="s">
        <v>42</v>
      </c>
      <c r="C16" s="385" t="s">
        <v>43</v>
      </c>
      <c r="D16" s="386"/>
      <c r="E16" s="386"/>
      <c r="F16" s="386"/>
      <c r="G16" s="386"/>
      <c r="H16" s="386"/>
      <c r="I16" s="386"/>
      <c r="J16" s="388"/>
      <c r="K16" s="385" t="s">
        <v>191</v>
      </c>
      <c r="L16" s="386"/>
      <c r="M16" s="386"/>
      <c r="N16" s="386"/>
      <c r="O16" s="386"/>
      <c r="P16" s="386"/>
      <c r="Q16" s="386"/>
      <c r="R16" s="387"/>
      <c r="S16" s="115"/>
      <c r="T16" s="152" t="s">
        <v>52</v>
      </c>
      <c r="U16" s="385" t="s">
        <v>191</v>
      </c>
      <c r="V16" s="386"/>
      <c r="W16" s="386"/>
      <c r="X16" s="386"/>
      <c r="Y16" s="386"/>
      <c r="Z16" s="386"/>
      <c r="AA16" s="386"/>
      <c r="AB16" s="387"/>
      <c r="AC16" s="115"/>
    </row>
    <row r="17" spans="1:29" s="180" customFormat="1" ht="95.1" customHeight="1" x14ac:dyDescent="0.25">
      <c r="A17" s="115"/>
      <c r="B17" s="166" t="s">
        <v>298</v>
      </c>
      <c r="C17" s="362">
        <v>0</v>
      </c>
      <c r="D17" s="363" t="s">
        <v>267</v>
      </c>
      <c r="E17" s="363" t="s">
        <v>263</v>
      </c>
      <c r="F17" s="363" t="s">
        <v>264</v>
      </c>
      <c r="G17" s="363" t="s">
        <v>265</v>
      </c>
      <c r="H17" s="363" t="s">
        <v>268</v>
      </c>
      <c r="I17" s="363" t="s">
        <v>259</v>
      </c>
      <c r="J17" s="132" t="s">
        <v>134</v>
      </c>
      <c r="K17" s="423">
        <v>0</v>
      </c>
      <c r="L17" s="417" t="s">
        <v>267</v>
      </c>
      <c r="M17" s="363" t="s">
        <v>263</v>
      </c>
      <c r="N17" s="363" t="s">
        <v>264</v>
      </c>
      <c r="O17" s="363" t="s">
        <v>265</v>
      </c>
      <c r="P17" s="363" t="s">
        <v>268</v>
      </c>
      <c r="Q17" s="363" t="s">
        <v>259</v>
      </c>
      <c r="R17" s="133" t="s">
        <v>134</v>
      </c>
      <c r="S17" s="115"/>
      <c r="T17" s="166" t="s">
        <v>298</v>
      </c>
      <c r="U17" s="362">
        <v>0</v>
      </c>
      <c r="V17" s="363" t="s">
        <v>267</v>
      </c>
      <c r="W17" s="363" t="s">
        <v>263</v>
      </c>
      <c r="X17" s="363" t="s">
        <v>264</v>
      </c>
      <c r="Y17" s="363" t="s">
        <v>265</v>
      </c>
      <c r="Z17" s="363" t="s">
        <v>268</v>
      </c>
      <c r="AA17" s="363" t="s">
        <v>259</v>
      </c>
      <c r="AB17" s="133" t="s">
        <v>134</v>
      </c>
      <c r="AC17" s="115"/>
    </row>
    <row r="18" spans="1:29" s="180" customFormat="1" ht="18" customHeight="1" x14ac:dyDescent="0.25">
      <c r="A18" s="115"/>
      <c r="B18" s="166" t="s">
        <v>51</v>
      </c>
      <c r="C18" s="115"/>
      <c r="D18" s="168"/>
      <c r="E18" s="169" t="s">
        <v>166</v>
      </c>
      <c r="F18" s="168"/>
      <c r="G18" s="168"/>
      <c r="H18" s="168"/>
      <c r="I18" s="168"/>
      <c r="J18" s="168"/>
      <c r="K18" s="408"/>
      <c r="L18" s="409"/>
      <c r="M18" s="409" t="s">
        <v>166</v>
      </c>
      <c r="N18" s="409"/>
      <c r="O18" s="409"/>
      <c r="P18" s="409"/>
      <c r="Q18" s="409"/>
      <c r="R18" s="177"/>
      <c r="S18" s="115"/>
      <c r="T18" s="166" t="s">
        <v>51</v>
      </c>
      <c r="U18" s="115"/>
      <c r="V18" s="168"/>
      <c r="W18" s="169" t="s">
        <v>166</v>
      </c>
      <c r="X18" s="168"/>
      <c r="Y18" s="168"/>
      <c r="Z18" s="168"/>
      <c r="AA18" s="168"/>
      <c r="AB18" s="171"/>
      <c r="AC18" s="115"/>
    </row>
    <row r="19" spans="1:29" s="180" customFormat="1" ht="18" customHeight="1" x14ac:dyDescent="0.25">
      <c r="A19" s="115"/>
      <c r="B19" s="172" t="s">
        <v>0</v>
      </c>
      <c r="C19" s="267"/>
      <c r="D19" s="267"/>
      <c r="E19" s="267"/>
      <c r="F19" s="267"/>
      <c r="G19" s="267"/>
      <c r="H19" s="267"/>
      <c r="I19" s="267"/>
      <c r="J19" s="147">
        <f t="shared" ref="J19:J24" si="5">SUM(C19:I19)</f>
        <v>0</v>
      </c>
      <c r="K19" s="413"/>
      <c r="L19" s="413"/>
      <c r="M19" s="267"/>
      <c r="N19" s="267"/>
      <c r="O19" s="267"/>
      <c r="P19" s="267"/>
      <c r="Q19" s="267"/>
      <c r="R19" s="173">
        <f>SUM(K19:Q19)</f>
        <v>0</v>
      </c>
      <c r="S19" s="115"/>
      <c r="T19" s="172" t="s">
        <v>0</v>
      </c>
      <c r="U19" s="267"/>
      <c r="V19" s="267"/>
      <c r="W19" s="267"/>
      <c r="X19" s="267"/>
      <c r="Y19" s="267"/>
      <c r="Z19" s="267"/>
      <c r="AA19" s="267"/>
      <c r="AB19" s="173">
        <f>SUM(U19:AA19)</f>
        <v>0</v>
      </c>
      <c r="AC19" s="115"/>
    </row>
    <row r="20" spans="1:29" s="180" customFormat="1" ht="18" customHeight="1" x14ac:dyDescent="0.25">
      <c r="A20" s="115"/>
      <c r="B20" s="172" t="s">
        <v>1</v>
      </c>
      <c r="C20" s="267"/>
      <c r="D20" s="267"/>
      <c r="E20" s="267"/>
      <c r="F20" s="267"/>
      <c r="G20" s="267"/>
      <c r="H20" s="267"/>
      <c r="I20" s="267"/>
      <c r="J20" s="147">
        <f t="shared" si="5"/>
        <v>0</v>
      </c>
      <c r="K20" s="267"/>
      <c r="L20" s="267"/>
      <c r="M20" s="267"/>
      <c r="N20" s="267"/>
      <c r="O20" s="267"/>
      <c r="P20" s="267"/>
      <c r="Q20" s="267"/>
      <c r="R20" s="173">
        <f t="shared" ref="R20:R24" si="6">SUM(K20:Q20)</f>
        <v>0</v>
      </c>
      <c r="S20" s="115"/>
      <c r="T20" s="172" t="s">
        <v>1</v>
      </c>
      <c r="U20" s="267"/>
      <c r="V20" s="267"/>
      <c r="W20" s="267"/>
      <c r="X20" s="267"/>
      <c r="Y20" s="267"/>
      <c r="Z20" s="267"/>
      <c r="AA20" s="267"/>
      <c r="AB20" s="173">
        <f t="shared" ref="AB20:AB24" si="7">SUM(U20:AA20)</f>
        <v>0</v>
      </c>
      <c r="AC20" s="115"/>
    </row>
    <row r="21" spans="1:29" s="180" customFormat="1" ht="18" customHeight="1" x14ac:dyDescent="0.25">
      <c r="A21" s="115"/>
      <c r="B21" s="172" t="s">
        <v>4</v>
      </c>
      <c r="C21" s="267"/>
      <c r="D21" s="267"/>
      <c r="E21" s="267"/>
      <c r="F21" s="267"/>
      <c r="G21" s="267"/>
      <c r="H21" s="267"/>
      <c r="I21" s="267"/>
      <c r="J21" s="147">
        <f t="shared" si="5"/>
        <v>0</v>
      </c>
      <c r="K21" s="267"/>
      <c r="L21" s="267"/>
      <c r="M21" s="267"/>
      <c r="N21" s="267"/>
      <c r="O21" s="267"/>
      <c r="P21" s="267"/>
      <c r="Q21" s="267"/>
      <c r="R21" s="173">
        <f t="shared" si="6"/>
        <v>0</v>
      </c>
      <c r="S21" s="115"/>
      <c r="T21" s="172" t="s">
        <v>4</v>
      </c>
      <c r="U21" s="267"/>
      <c r="V21" s="267"/>
      <c r="W21" s="267"/>
      <c r="X21" s="267"/>
      <c r="Y21" s="267"/>
      <c r="Z21" s="267"/>
      <c r="AA21" s="267"/>
      <c r="AB21" s="173">
        <f t="shared" si="7"/>
        <v>0</v>
      </c>
      <c r="AC21" s="115"/>
    </row>
    <row r="22" spans="1:29" s="180" customFormat="1" ht="18" customHeight="1" x14ac:dyDescent="0.25">
      <c r="A22" s="115"/>
      <c r="B22" s="172" t="s">
        <v>2</v>
      </c>
      <c r="C22" s="267"/>
      <c r="D22" s="267"/>
      <c r="E22" s="267"/>
      <c r="F22" s="267"/>
      <c r="G22" s="267"/>
      <c r="H22" s="267"/>
      <c r="I22" s="267"/>
      <c r="J22" s="147">
        <f t="shared" si="5"/>
        <v>0</v>
      </c>
      <c r="K22" s="267"/>
      <c r="L22" s="267"/>
      <c r="M22" s="267"/>
      <c r="N22" s="267"/>
      <c r="O22" s="267"/>
      <c r="P22" s="267"/>
      <c r="Q22" s="267"/>
      <c r="R22" s="173">
        <f t="shared" si="6"/>
        <v>0</v>
      </c>
      <c r="S22" s="115"/>
      <c r="T22" s="172" t="s">
        <v>2</v>
      </c>
      <c r="U22" s="267"/>
      <c r="V22" s="267"/>
      <c r="W22" s="267"/>
      <c r="X22" s="267"/>
      <c r="Y22" s="267"/>
      <c r="Z22" s="267"/>
      <c r="AA22" s="267"/>
      <c r="AB22" s="173">
        <f t="shared" si="7"/>
        <v>0</v>
      </c>
      <c r="AC22" s="115"/>
    </row>
    <row r="23" spans="1:29" s="180" customFormat="1" ht="18" customHeight="1" x14ac:dyDescent="0.25">
      <c r="A23" s="115"/>
      <c r="B23" s="172" t="s">
        <v>3</v>
      </c>
      <c r="C23" s="267"/>
      <c r="D23" s="267"/>
      <c r="E23" s="267"/>
      <c r="F23" s="267"/>
      <c r="G23" s="267"/>
      <c r="H23" s="267"/>
      <c r="I23" s="267"/>
      <c r="J23" s="147">
        <f t="shared" si="5"/>
        <v>0</v>
      </c>
      <c r="K23" s="267"/>
      <c r="L23" s="267"/>
      <c r="M23" s="267"/>
      <c r="N23" s="267"/>
      <c r="O23" s="267"/>
      <c r="P23" s="267"/>
      <c r="Q23" s="267"/>
      <c r="R23" s="173">
        <f t="shared" si="6"/>
        <v>0</v>
      </c>
      <c r="S23" s="115"/>
      <c r="T23" s="172" t="s">
        <v>3</v>
      </c>
      <c r="U23" s="267"/>
      <c r="V23" s="267"/>
      <c r="W23" s="267"/>
      <c r="X23" s="267"/>
      <c r="Y23" s="267"/>
      <c r="Z23" s="267"/>
      <c r="AA23" s="267"/>
      <c r="AB23" s="173">
        <f t="shared" si="7"/>
        <v>0</v>
      </c>
      <c r="AC23" s="115"/>
    </row>
    <row r="24" spans="1:29" s="180" customFormat="1" ht="18" customHeight="1" x14ac:dyDescent="0.25">
      <c r="A24" s="115"/>
      <c r="B24" s="174" t="s">
        <v>125</v>
      </c>
      <c r="C24" s="271"/>
      <c r="D24" s="271"/>
      <c r="E24" s="271"/>
      <c r="F24" s="271"/>
      <c r="G24" s="271"/>
      <c r="H24" s="271"/>
      <c r="I24" s="271"/>
      <c r="J24" s="147">
        <f t="shared" si="5"/>
        <v>0</v>
      </c>
      <c r="K24" s="271"/>
      <c r="L24" s="271"/>
      <c r="M24" s="271"/>
      <c r="N24" s="271"/>
      <c r="O24" s="271"/>
      <c r="P24" s="271"/>
      <c r="Q24" s="271"/>
      <c r="R24" s="173">
        <f t="shared" si="6"/>
        <v>0</v>
      </c>
      <c r="S24" s="115"/>
      <c r="T24" s="175" t="s">
        <v>125</v>
      </c>
      <c r="U24" s="271"/>
      <c r="V24" s="271"/>
      <c r="W24" s="271"/>
      <c r="X24" s="271"/>
      <c r="Y24" s="271"/>
      <c r="Z24" s="271"/>
      <c r="AA24" s="271"/>
      <c r="AB24" s="173">
        <f t="shared" si="7"/>
        <v>0</v>
      </c>
      <c r="AC24" s="115"/>
    </row>
    <row r="25" spans="1:29" s="180" customFormat="1" ht="18" customHeight="1" thickBot="1" x14ac:dyDescent="0.3">
      <c r="A25" s="115"/>
      <c r="B25" s="148" t="s">
        <v>14</v>
      </c>
      <c r="C25" s="140">
        <f t="shared" ref="C25:H25" si="8">SUM(C19:C24)</f>
        <v>0</v>
      </c>
      <c r="D25" s="140">
        <f t="shared" si="8"/>
        <v>0</v>
      </c>
      <c r="E25" s="140">
        <f t="shared" si="8"/>
        <v>0</v>
      </c>
      <c r="F25" s="140">
        <f t="shared" si="8"/>
        <v>0</v>
      </c>
      <c r="G25" s="140">
        <f t="shared" si="8"/>
        <v>0</v>
      </c>
      <c r="H25" s="140">
        <f t="shared" si="8"/>
        <v>0</v>
      </c>
      <c r="I25" s="140">
        <f>SUM(I19:I24)</f>
        <v>0</v>
      </c>
      <c r="J25" s="140">
        <f t="shared" ref="J25:P25" si="9">SUM(J19:J24)</f>
        <v>0</v>
      </c>
      <c r="K25" s="140">
        <f t="shared" si="9"/>
        <v>0</v>
      </c>
      <c r="L25" s="140">
        <f t="shared" si="9"/>
        <v>0</v>
      </c>
      <c r="M25" s="140">
        <f t="shared" si="9"/>
        <v>0</v>
      </c>
      <c r="N25" s="140">
        <f t="shared" si="9"/>
        <v>0</v>
      </c>
      <c r="O25" s="140">
        <f t="shared" si="9"/>
        <v>0</v>
      </c>
      <c r="P25" s="140">
        <f t="shared" si="9"/>
        <v>0</v>
      </c>
      <c r="Q25" s="140">
        <f t="shared" ref="Q25:R25" si="10">SUM(Q19:Q24)</f>
        <v>0</v>
      </c>
      <c r="R25" s="176">
        <f t="shared" si="10"/>
        <v>0</v>
      </c>
      <c r="S25" s="115"/>
      <c r="T25" s="148" t="s">
        <v>14</v>
      </c>
      <c r="U25" s="140">
        <f>SUM(U19:U24)</f>
        <v>0</v>
      </c>
      <c r="V25" s="140">
        <f>SUM(V19:V24)</f>
        <v>0</v>
      </c>
      <c r="W25" s="140">
        <f>SUM(W19:W24)</f>
        <v>0</v>
      </c>
      <c r="X25" s="140">
        <f t="shared" ref="X25:AA25" si="11">SUM(X19:X24)</f>
        <v>0</v>
      </c>
      <c r="Y25" s="140">
        <f t="shared" si="11"/>
        <v>0</v>
      </c>
      <c r="Z25" s="140">
        <f t="shared" si="11"/>
        <v>0</v>
      </c>
      <c r="AA25" s="140">
        <f t="shared" si="11"/>
        <v>0</v>
      </c>
      <c r="AB25" s="176">
        <f>SUM(AB19:AB24)</f>
        <v>0</v>
      </c>
      <c r="AC25" s="115"/>
    </row>
    <row r="26" spans="1:29" s="180" customFormat="1" ht="8.1" customHeight="1" thickBot="1" x14ac:dyDescent="0.3">
      <c r="A26" s="115"/>
      <c r="B26" s="115"/>
      <c r="C26" s="115"/>
      <c r="D26" s="115"/>
      <c r="E26" s="115"/>
      <c r="F26" s="115"/>
      <c r="G26" s="115"/>
      <c r="H26" s="115"/>
      <c r="I26" s="115"/>
      <c r="J26" s="115"/>
      <c r="K26" s="115"/>
      <c r="L26" s="115"/>
      <c r="M26" s="115"/>
      <c r="N26" s="115"/>
      <c r="O26" s="115"/>
      <c r="P26" s="115"/>
      <c r="Q26" s="115"/>
      <c r="R26" s="115"/>
      <c r="AC26" s="115"/>
    </row>
    <row r="27" spans="1:29" s="180" customFormat="1" ht="48" customHeight="1" x14ac:dyDescent="0.25">
      <c r="A27" s="115"/>
      <c r="B27" s="152" t="s">
        <v>42</v>
      </c>
      <c r="C27" s="385" t="s">
        <v>43</v>
      </c>
      <c r="D27" s="386"/>
      <c r="E27" s="386"/>
      <c r="F27" s="386"/>
      <c r="G27" s="386"/>
      <c r="H27" s="386"/>
      <c r="I27" s="386"/>
      <c r="J27" s="388"/>
      <c r="K27" s="385" t="s">
        <v>191</v>
      </c>
      <c r="L27" s="386"/>
      <c r="M27" s="386"/>
      <c r="N27" s="386"/>
      <c r="O27" s="386"/>
      <c r="P27" s="386"/>
      <c r="Q27" s="386"/>
      <c r="R27" s="387"/>
      <c r="S27" s="115"/>
      <c r="T27" s="152" t="s">
        <v>52</v>
      </c>
      <c r="U27" s="385" t="s">
        <v>191</v>
      </c>
      <c r="V27" s="386"/>
      <c r="W27" s="386"/>
      <c r="X27" s="386"/>
      <c r="Y27" s="386"/>
      <c r="Z27" s="386"/>
      <c r="AA27" s="386"/>
      <c r="AB27" s="387"/>
      <c r="AC27" s="115"/>
    </row>
    <row r="28" spans="1:29" s="180" customFormat="1" ht="95.1" customHeight="1" x14ac:dyDescent="0.25">
      <c r="A28" s="115"/>
      <c r="B28" s="166" t="s">
        <v>147</v>
      </c>
      <c r="C28" s="364">
        <v>0</v>
      </c>
      <c r="D28" s="363" t="s">
        <v>269</v>
      </c>
      <c r="E28" s="363" t="s">
        <v>270</v>
      </c>
      <c r="F28" s="363" t="s">
        <v>271</v>
      </c>
      <c r="G28" s="363" t="s">
        <v>253</v>
      </c>
      <c r="H28" s="365"/>
      <c r="I28" s="365"/>
      <c r="J28" s="132" t="s">
        <v>134</v>
      </c>
      <c r="K28" s="364">
        <v>0</v>
      </c>
      <c r="L28" s="363" t="s">
        <v>269</v>
      </c>
      <c r="M28" s="363" t="s">
        <v>270</v>
      </c>
      <c r="N28" s="363" t="s">
        <v>271</v>
      </c>
      <c r="O28" s="363" t="s">
        <v>253</v>
      </c>
      <c r="P28" s="365"/>
      <c r="Q28" s="365"/>
      <c r="R28" s="133" t="s">
        <v>134</v>
      </c>
      <c r="S28" s="115"/>
      <c r="T28" s="166" t="s">
        <v>147</v>
      </c>
      <c r="U28" s="364">
        <v>0</v>
      </c>
      <c r="V28" s="363" t="s">
        <v>269</v>
      </c>
      <c r="W28" s="363" t="s">
        <v>270</v>
      </c>
      <c r="X28" s="363" t="s">
        <v>271</v>
      </c>
      <c r="Y28" s="363" t="s">
        <v>253</v>
      </c>
      <c r="Z28" s="365"/>
      <c r="AA28" s="365"/>
      <c r="AB28" s="133" t="s">
        <v>134</v>
      </c>
      <c r="AC28" s="115"/>
    </row>
    <row r="29" spans="1:29" s="180" customFormat="1" ht="18" customHeight="1" x14ac:dyDescent="0.25">
      <c r="A29" s="115"/>
      <c r="B29" s="166" t="s">
        <v>51</v>
      </c>
      <c r="C29" s="115"/>
      <c r="D29" s="168"/>
      <c r="E29" s="169" t="s">
        <v>166</v>
      </c>
      <c r="F29" s="168"/>
      <c r="G29" s="168"/>
      <c r="H29" s="366"/>
      <c r="I29" s="366"/>
      <c r="J29" s="170"/>
      <c r="K29" s="115"/>
      <c r="L29" s="168"/>
      <c r="M29" s="169" t="s">
        <v>166</v>
      </c>
      <c r="N29" s="168"/>
      <c r="O29" s="168"/>
      <c r="P29" s="366"/>
      <c r="Q29" s="366"/>
      <c r="R29" s="171"/>
      <c r="S29" s="115"/>
      <c r="T29" s="166" t="s">
        <v>51</v>
      </c>
      <c r="U29" s="115"/>
      <c r="V29" s="168"/>
      <c r="W29" s="169" t="s">
        <v>166</v>
      </c>
      <c r="X29" s="168"/>
      <c r="Y29" s="168"/>
      <c r="Z29" s="366"/>
      <c r="AA29" s="366"/>
      <c r="AB29" s="171"/>
      <c r="AC29" s="115"/>
    </row>
    <row r="30" spans="1:29" s="180" customFormat="1" ht="18" customHeight="1" x14ac:dyDescent="0.25">
      <c r="A30" s="115"/>
      <c r="B30" s="172" t="s">
        <v>0</v>
      </c>
      <c r="C30" s="267"/>
      <c r="D30" s="267"/>
      <c r="E30" s="267"/>
      <c r="F30" s="267"/>
      <c r="G30" s="267"/>
      <c r="H30" s="367"/>
      <c r="I30" s="367"/>
      <c r="J30" s="147">
        <f>SUM(C30:I30)</f>
        <v>0</v>
      </c>
      <c r="K30" s="267"/>
      <c r="L30" s="267"/>
      <c r="M30" s="267"/>
      <c r="N30" s="267"/>
      <c r="O30" s="267"/>
      <c r="P30" s="367"/>
      <c r="Q30" s="367"/>
      <c r="R30" s="173">
        <f>SUM(K30:Q30)</f>
        <v>0</v>
      </c>
      <c r="S30" s="115"/>
      <c r="T30" s="172" t="s">
        <v>0</v>
      </c>
      <c r="U30" s="267"/>
      <c r="V30" s="267"/>
      <c r="W30" s="267"/>
      <c r="X30" s="267"/>
      <c r="Y30" s="267"/>
      <c r="Z30" s="367"/>
      <c r="AA30" s="367"/>
      <c r="AB30" s="173">
        <f t="shared" ref="AB30:AB35" si="12">SUM(U30:AA30)</f>
        <v>0</v>
      </c>
      <c r="AC30" s="115"/>
    </row>
    <row r="31" spans="1:29" s="180" customFormat="1" ht="18" customHeight="1" x14ac:dyDescent="0.25">
      <c r="A31" s="115"/>
      <c r="B31" s="172" t="s">
        <v>1</v>
      </c>
      <c r="C31" s="267"/>
      <c r="D31" s="267"/>
      <c r="E31" s="267"/>
      <c r="F31" s="267"/>
      <c r="G31" s="267"/>
      <c r="H31" s="367"/>
      <c r="I31" s="367"/>
      <c r="J31" s="147">
        <f t="shared" ref="J31:J35" si="13">SUM(C31:I31)</f>
        <v>0</v>
      </c>
      <c r="K31" s="267"/>
      <c r="L31" s="267"/>
      <c r="M31" s="267"/>
      <c r="N31" s="267"/>
      <c r="O31" s="267"/>
      <c r="P31" s="367"/>
      <c r="Q31" s="367"/>
      <c r="R31" s="173">
        <f t="shared" ref="R31:R35" si="14">SUM(K31:Q31)</f>
        <v>0</v>
      </c>
      <c r="S31" s="115"/>
      <c r="T31" s="172" t="s">
        <v>1</v>
      </c>
      <c r="U31" s="267"/>
      <c r="V31" s="267"/>
      <c r="W31" s="267"/>
      <c r="X31" s="267"/>
      <c r="Y31" s="267"/>
      <c r="Z31" s="367"/>
      <c r="AA31" s="367"/>
      <c r="AB31" s="173">
        <f t="shared" si="12"/>
        <v>0</v>
      </c>
      <c r="AC31" s="115"/>
    </row>
    <row r="32" spans="1:29" s="180" customFormat="1" ht="18" customHeight="1" x14ac:dyDescent="0.25">
      <c r="A32" s="115"/>
      <c r="B32" s="172" t="s">
        <v>4</v>
      </c>
      <c r="C32" s="267"/>
      <c r="D32" s="267"/>
      <c r="E32" s="267"/>
      <c r="F32" s="267"/>
      <c r="G32" s="267"/>
      <c r="H32" s="367"/>
      <c r="I32" s="367"/>
      <c r="J32" s="147">
        <f t="shared" si="13"/>
        <v>0</v>
      </c>
      <c r="K32" s="267"/>
      <c r="L32" s="267"/>
      <c r="M32" s="267"/>
      <c r="N32" s="267"/>
      <c r="O32" s="267"/>
      <c r="P32" s="367"/>
      <c r="Q32" s="367"/>
      <c r="R32" s="173">
        <f t="shared" si="14"/>
        <v>0</v>
      </c>
      <c r="S32" s="115"/>
      <c r="T32" s="172" t="s">
        <v>4</v>
      </c>
      <c r="U32" s="267"/>
      <c r="V32" s="267"/>
      <c r="W32" s="267"/>
      <c r="X32" s="267"/>
      <c r="Y32" s="267"/>
      <c r="Z32" s="367"/>
      <c r="AA32" s="367"/>
      <c r="AB32" s="173">
        <f t="shared" si="12"/>
        <v>0</v>
      </c>
      <c r="AC32" s="115"/>
    </row>
    <row r="33" spans="1:29" s="180" customFormat="1" ht="18" customHeight="1" x14ac:dyDescent="0.25">
      <c r="A33" s="115"/>
      <c r="B33" s="172" t="s">
        <v>2</v>
      </c>
      <c r="C33" s="267"/>
      <c r="D33" s="267"/>
      <c r="E33" s="267"/>
      <c r="F33" s="267"/>
      <c r="G33" s="267"/>
      <c r="H33" s="367"/>
      <c r="I33" s="367"/>
      <c r="J33" s="147">
        <f t="shared" si="13"/>
        <v>0</v>
      </c>
      <c r="K33" s="267"/>
      <c r="L33" s="267"/>
      <c r="M33" s="267"/>
      <c r="N33" s="267"/>
      <c r="O33" s="267"/>
      <c r="P33" s="367"/>
      <c r="Q33" s="367"/>
      <c r="R33" s="173">
        <f t="shared" si="14"/>
        <v>0</v>
      </c>
      <c r="S33" s="115"/>
      <c r="T33" s="172" t="s">
        <v>2</v>
      </c>
      <c r="U33" s="267"/>
      <c r="V33" s="267"/>
      <c r="W33" s="267"/>
      <c r="X33" s="267"/>
      <c r="Y33" s="267"/>
      <c r="Z33" s="367"/>
      <c r="AA33" s="367"/>
      <c r="AB33" s="173">
        <f t="shared" si="12"/>
        <v>0</v>
      </c>
      <c r="AC33" s="115"/>
    </row>
    <row r="34" spans="1:29" s="180" customFormat="1" ht="18" customHeight="1" x14ac:dyDescent="0.25">
      <c r="A34" s="115"/>
      <c r="B34" s="172" t="s">
        <v>3</v>
      </c>
      <c r="C34" s="267"/>
      <c r="D34" s="267"/>
      <c r="E34" s="267"/>
      <c r="F34" s="267"/>
      <c r="G34" s="267"/>
      <c r="H34" s="367"/>
      <c r="I34" s="367"/>
      <c r="J34" s="147">
        <f t="shared" si="13"/>
        <v>0</v>
      </c>
      <c r="K34" s="267"/>
      <c r="L34" s="267"/>
      <c r="M34" s="267"/>
      <c r="N34" s="267"/>
      <c r="O34" s="267"/>
      <c r="P34" s="367"/>
      <c r="Q34" s="367"/>
      <c r="R34" s="173">
        <f t="shared" si="14"/>
        <v>0</v>
      </c>
      <c r="S34" s="115"/>
      <c r="T34" s="172" t="s">
        <v>3</v>
      </c>
      <c r="U34" s="267"/>
      <c r="V34" s="267"/>
      <c r="W34" s="267"/>
      <c r="X34" s="267"/>
      <c r="Y34" s="267"/>
      <c r="Z34" s="367"/>
      <c r="AA34" s="367"/>
      <c r="AB34" s="173">
        <f t="shared" si="12"/>
        <v>0</v>
      </c>
      <c r="AC34" s="115"/>
    </row>
    <row r="35" spans="1:29" s="180" customFormat="1" ht="18" customHeight="1" x14ac:dyDescent="0.25">
      <c r="A35" s="115"/>
      <c r="B35" s="175" t="s">
        <v>125</v>
      </c>
      <c r="C35" s="271"/>
      <c r="D35" s="271"/>
      <c r="E35" s="271"/>
      <c r="F35" s="271"/>
      <c r="G35" s="271"/>
      <c r="H35" s="368"/>
      <c r="I35" s="368"/>
      <c r="J35" s="147">
        <f t="shared" si="13"/>
        <v>0</v>
      </c>
      <c r="K35" s="271"/>
      <c r="L35" s="271"/>
      <c r="M35" s="271"/>
      <c r="N35" s="271"/>
      <c r="O35" s="271"/>
      <c r="P35" s="368"/>
      <c r="Q35" s="368"/>
      <c r="R35" s="173">
        <f t="shared" si="14"/>
        <v>0</v>
      </c>
      <c r="S35" s="115"/>
      <c r="T35" s="175" t="s">
        <v>125</v>
      </c>
      <c r="U35" s="271"/>
      <c r="V35" s="271"/>
      <c r="W35" s="271"/>
      <c r="X35" s="271"/>
      <c r="Y35" s="271"/>
      <c r="Z35" s="368"/>
      <c r="AA35" s="368"/>
      <c r="AB35" s="173">
        <f t="shared" si="12"/>
        <v>0</v>
      </c>
      <c r="AC35" s="115"/>
    </row>
    <row r="36" spans="1:29" s="180" customFormat="1" ht="18" customHeight="1" thickBot="1" x14ac:dyDescent="0.3">
      <c r="A36" s="115"/>
      <c r="B36" s="148" t="s">
        <v>14</v>
      </c>
      <c r="C36" s="140">
        <f t="shared" ref="C36:R36" si="15">SUM(C30:C35)</f>
        <v>0</v>
      </c>
      <c r="D36" s="140">
        <f t="shared" si="15"/>
        <v>0</v>
      </c>
      <c r="E36" s="140">
        <f t="shared" si="15"/>
        <v>0</v>
      </c>
      <c r="F36" s="140">
        <f t="shared" si="15"/>
        <v>0</v>
      </c>
      <c r="G36" s="140">
        <f t="shared" si="15"/>
        <v>0</v>
      </c>
      <c r="H36" s="369"/>
      <c r="I36" s="369"/>
      <c r="J36" s="140">
        <f t="shared" si="15"/>
        <v>0</v>
      </c>
      <c r="K36" s="140">
        <f t="shared" si="15"/>
        <v>0</v>
      </c>
      <c r="L36" s="140">
        <f t="shared" si="15"/>
        <v>0</v>
      </c>
      <c r="M36" s="140">
        <f t="shared" si="15"/>
        <v>0</v>
      </c>
      <c r="N36" s="140">
        <f t="shared" si="15"/>
        <v>0</v>
      </c>
      <c r="O36" s="140">
        <f t="shared" si="15"/>
        <v>0</v>
      </c>
      <c r="P36" s="369"/>
      <c r="Q36" s="369"/>
      <c r="R36" s="176">
        <f t="shared" si="15"/>
        <v>0</v>
      </c>
      <c r="S36" s="115"/>
      <c r="T36" s="148" t="s">
        <v>14</v>
      </c>
      <c r="U36" s="140">
        <f>SUM(U30:U35)</f>
        <v>0</v>
      </c>
      <c r="V36" s="140">
        <f>SUM(V30:V35)</f>
        <v>0</v>
      </c>
      <c r="W36" s="140">
        <f>SUM(W30:W35)</f>
        <v>0</v>
      </c>
      <c r="X36" s="140">
        <f t="shared" ref="X36:Y36" si="16">SUM(X30:X35)</f>
        <v>0</v>
      </c>
      <c r="Y36" s="140">
        <f t="shared" si="16"/>
        <v>0</v>
      </c>
      <c r="Z36" s="369"/>
      <c r="AA36" s="369"/>
      <c r="AB36" s="176">
        <f>SUM(AB30:AB35)</f>
        <v>0</v>
      </c>
      <c r="AC36" s="115"/>
    </row>
    <row r="37" spans="1:29" s="180" customFormat="1" ht="8.1" customHeight="1" thickBot="1" x14ac:dyDescent="0.3">
      <c r="A37" s="115"/>
      <c r="B37" s="115"/>
      <c r="C37" s="115"/>
      <c r="D37" s="115"/>
      <c r="E37" s="115"/>
      <c r="F37" s="115"/>
      <c r="G37" s="115"/>
      <c r="H37" s="115"/>
      <c r="I37" s="115"/>
      <c r="J37" s="115"/>
      <c r="K37" s="115"/>
      <c r="L37" s="115"/>
      <c r="M37" s="115"/>
      <c r="N37" s="115"/>
      <c r="O37" s="115"/>
      <c r="P37" s="115"/>
      <c r="Q37" s="115"/>
      <c r="R37" s="115"/>
      <c r="AC37" s="115"/>
    </row>
    <row r="38" spans="1:29" s="180" customFormat="1" ht="48" customHeight="1" x14ac:dyDescent="0.25">
      <c r="A38" s="115"/>
      <c r="B38" s="152" t="s">
        <v>42</v>
      </c>
      <c r="C38" s="385" t="s">
        <v>43</v>
      </c>
      <c r="D38" s="386"/>
      <c r="E38" s="386"/>
      <c r="F38" s="386"/>
      <c r="G38" s="386"/>
      <c r="H38" s="386"/>
      <c r="I38" s="386"/>
      <c r="J38" s="388"/>
      <c r="K38" s="385" t="s">
        <v>191</v>
      </c>
      <c r="L38" s="386"/>
      <c r="M38" s="386"/>
      <c r="N38" s="386"/>
      <c r="O38" s="386"/>
      <c r="P38" s="386"/>
      <c r="Q38" s="386"/>
      <c r="R38" s="387"/>
      <c r="S38" s="115"/>
      <c r="T38" s="152" t="s">
        <v>52</v>
      </c>
      <c r="U38" s="385" t="s">
        <v>191</v>
      </c>
      <c r="V38" s="386"/>
      <c r="W38" s="386"/>
      <c r="X38" s="386"/>
      <c r="Y38" s="386"/>
      <c r="Z38" s="386"/>
      <c r="AA38" s="386"/>
      <c r="AB38" s="387"/>
      <c r="AC38" s="115"/>
    </row>
    <row r="39" spans="1:29" s="180" customFormat="1" ht="95.1" customHeight="1" x14ac:dyDescent="0.25">
      <c r="A39" s="115"/>
      <c r="B39" s="166" t="s">
        <v>292</v>
      </c>
      <c r="C39" s="364">
        <v>0</v>
      </c>
      <c r="D39" s="363" t="s">
        <v>269</v>
      </c>
      <c r="E39" s="363" t="s">
        <v>270</v>
      </c>
      <c r="F39" s="363" t="s">
        <v>271</v>
      </c>
      <c r="G39" s="363" t="s">
        <v>253</v>
      </c>
      <c r="H39" s="365"/>
      <c r="I39" s="365"/>
      <c r="J39" s="132" t="s">
        <v>134</v>
      </c>
      <c r="K39" s="364">
        <v>0</v>
      </c>
      <c r="L39" s="363" t="s">
        <v>269</v>
      </c>
      <c r="M39" s="363" t="s">
        <v>270</v>
      </c>
      <c r="N39" s="363" t="s">
        <v>271</v>
      </c>
      <c r="O39" s="363" t="s">
        <v>253</v>
      </c>
      <c r="P39" s="365"/>
      <c r="Q39" s="365"/>
      <c r="R39" s="133" t="s">
        <v>134</v>
      </c>
      <c r="S39" s="115"/>
      <c r="T39" s="166" t="s">
        <v>292</v>
      </c>
      <c r="U39" s="364">
        <v>0</v>
      </c>
      <c r="V39" s="363" t="s">
        <v>269</v>
      </c>
      <c r="W39" s="363" t="s">
        <v>270</v>
      </c>
      <c r="X39" s="363" t="s">
        <v>271</v>
      </c>
      <c r="Y39" s="363" t="s">
        <v>253</v>
      </c>
      <c r="Z39" s="365"/>
      <c r="AA39" s="365"/>
      <c r="AB39" s="133" t="s">
        <v>134</v>
      </c>
      <c r="AC39" s="115"/>
    </row>
    <row r="40" spans="1:29" s="180" customFormat="1" ht="18" customHeight="1" x14ac:dyDescent="0.25">
      <c r="A40" s="115"/>
      <c r="B40" s="166" t="s">
        <v>51</v>
      </c>
      <c r="C40" s="115"/>
      <c r="D40" s="168"/>
      <c r="E40" s="169" t="s">
        <v>166</v>
      </c>
      <c r="F40" s="168"/>
      <c r="G40" s="168"/>
      <c r="H40" s="366"/>
      <c r="I40" s="366"/>
      <c r="J40" s="170"/>
      <c r="K40" s="115"/>
      <c r="L40" s="115"/>
      <c r="M40" s="169" t="s">
        <v>166</v>
      </c>
      <c r="N40" s="168"/>
      <c r="O40" s="168"/>
      <c r="P40" s="366"/>
      <c r="Q40" s="366"/>
      <c r="R40" s="171"/>
      <c r="S40" s="115"/>
      <c r="T40" s="166" t="s">
        <v>51</v>
      </c>
      <c r="U40" s="115"/>
      <c r="V40" s="168"/>
      <c r="W40" s="169" t="s">
        <v>166</v>
      </c>
      <c r="X40" s="168"/>
      <c r="Y40" s="168"/>
      <c r="Z40" s="366"/>
      <c r="AA40" s="366"/>
      <c r="AB40" s="171"/>
      <c r="AC40" s="115"/>
    </row>
    <row r="41" spans="1:29" s="180" customFormat="1" ht="18" customHeight="1" x14ac:dyDescent="0.25">
      <c r="A41" s="115"/>
      <c r="B41" s="172" t="s">
        <v>0</v>
      </c>
      <c r="C41" s="267"/>
      <c r="D41" s="267"/>
      <c r="E41" s="267"/>
      <c r="F41" s="267"/>
      <c r="G41" s="267"/>
      <c r="H41" s="367"/>
      <c r="I41" s="367"/>
      <c r="J41" s="147">
        <f>SUM(C41:I41)</f>
        <v>0</v>
      </c>
      <c r="K41" s="267"/>
      <c r="L41" s="267"/>
      <c r="M41" s="267"/>
      <c r="N41" s="267"/>
      <c r="O41" s="267"/>
      <c r="P41" s="367"/>
      <c r="Q41" s="367"/>
      <c r="R41" s="173">
        <f t="shared" ref="R41:R46" si="17">SUM(K41:Q41)</f>
        <v>0</v>
      </c>
      <c r="S41" s="115"/>
      <c r="T41" s="172" t="s">
        <v>0</v>
      </c>
      <c r="U41" s="267"/>
      <c r="V41" s="267"/>
      <c r="W41" s="267"/>
      <c r="X41" s="267"/>
      <c r="Y41" s="267"/>
      <c r="Z41" s="367"/>
      <c r="AA41" s="367"/>
      <c r="AB41" s="173">
        <f t="shared" ref="AB41:AB46" si="18">SUM(U41:AA41)</f>
        <v>0</v>
      </c>
      <c r="AC41" s="115"/>
    </row>
    <row r="42" spans="1:29" s="180" customFormat="1" ht="18" customHeight="1" x14ac:dyDescent="0.25">
      <c r="A42" s="115"/>
      <c r="B42" s="172" t="s">
        <v>1</v>
      </c>
      <c r="C42" s="267"/>
      <c r="D42" s="267"/>
      <c r="E42" s="267"/>
      <c r="F42" s="267"/>
      <c r="G42" s="267"/>
      <c r="H42" s="367"/>
      <c r="I42" s="367"/>
      <c r="J42" s="147">
        <f t="shared" ref="J42:J46" si="19">SUM(C42:I42)</f>
        <v>0</v>
      </c>
      <c r="K42" s="267"/>
      <c r="L42" s="267"/>
      <c r="M42" s="267"/>
      <c r="N42" s="267"/>
      <c r="O42" s="267"/>
      <c r="P42" s="367"/>
      <c r="Q42" s="367"/>
      <c r="R42" s="173">
        <f t="shared" si="17"/>
        <v>0</v>
      </c>
      <c r="S42" s="115"/>
      <c r="T42" s="172" t="s">
        <v>1</v>
      </c>
      <c r="U42" s="267"/>
      <c r="V42" s="267"/>
      <c r="W42" s="267"/>
      <c r="X42" s="267"/>
      <c r="Y42" s="267"/>
      <c r="Z42" s="367"/>
      <c r="AA42" s="367"/>
      <c r="AB42" s="173">
        <f t="shared" si="18"/>
        <v>0</v>
      </c>
      <c r="AC42" s="115"/>
    </row>
    <row r="43" spans="1:29" s="180" customFormat="1" ht="18" customHeight="1" x14ac:dyDescent="0.25">
      <c r="A43" s="115"/>
      <c r="B43" s="172" t="s">
        <v>4</v>
      </c>
      <c r="C43" s="267"/>
      <c r="D43" s="267"/>
      <c r="E43" s="267"/>
      <c r="F43" s="267"/>
      <c r="G43" s="267"/>
      <c r="H43" s="367"/>
      <c r="I43" s="367"/>
      <c r="J43" s="147">
        <f t="shared" si="19"/>
        <v>0</v>
      </c>
      <c r="K43" s="267"/>
      <c r="L43" s="267"/>
      <c r="M43" s="267"/>
      <c r="N43" s="267"/>
      <c r="O43" s="267"/>
      <c r="P43" s="367"/>
      <c r="Q43" s="367"/>
      <c r="R43" s="173">
        <f t="shared" si="17"/>
        <v>0</v>
      </c>
      <c r="S43" s="115"/>
      <c r="T43" s="172" t="s">
        <v>4</v>
      </c>
      <c r="U43" s="267"/>
      <c r="V43" s="267"/>
      <c r="W43" s="267"/>
      <c r="X43" s="267"/>
      <c r="Y43" s="267"/>
      <c r="Z43" s="367"/>
      <c r="AA43" s="367"/>
      <c r="AB43" s="173">
        <f t="shared" si="18"/>
        <v>0</v>
      </c>
      <c r="AC43" s="115"/>
    </row>
    <row r="44" spans="1:29" s="180" customFormat="1" ht="18" customHeight="1" x14ac:dyDescent="0.25">
      <c r="A44" s="115"/>
      <c r="B44" s="172" t="s">
        <v>2</v>
      </c>
      <c r="C44" s="267"/>
      <c r="D44" s="267"/>
      <c r="E44" s="267"/>
      <c r="F44" s="267"/>
      <c r="G44" s="267"/>
      <c r="H44" s="367"/>
      <c r="I44" s="367"/>
      <c r="J44" s="147">
        <f t="shared" si="19"/>
        <v>0</v>
      </c>
      <c r="K44" s="267"/>
      <c r="L44" s="267"/>
      <c r="M44" s="267"/>
      <c r="N44" s="267"/>
      <c r="O44" s="267"/>
      <c r="P44" s="367"/>
      <c r="Q44" s="367"/>
      <c r="R44" s="173">
        <f t="shared" si="17"/>
        <v>0</v>
      </c>
      <c r="S44" s="115"/>
      <c r="T44" s="172" t="s">
        <v>2</v>
      </c>
      <c r="U44" s="267"/>
      <c r="V44" s="267"/>
      <c r="W44" s="267"/>
      <c r="X44" s="267"/>
      <c r="Y44" s="267"/>
      <c r="Z44" s="367"/>
      <c r="AA44" s="367"/>
      <c r="AB44" s="173">
        <f t="shared" si="18"/>
        <v>0</v>
      </c>
      <c r="AC44" s="115"/>
    </row>
    <row r="45" spans="1:29" s="180" customFormat="1" ht="18" customHeight="1" x14ac:dyDescent="0.25">
      <c r="A45" s="115"/>
      <c r="B45" s="172" t="s">
        <v>3</v>
      </c>
      <c r="C45" s="267"/>
      <c r="D45" s="267"/>
      <c r="E45" s="267"/>
      <c r="F45" s="267"/>
      <c r="G45" s="267"/>
      <c r="H45" s="367"/>
      <c r="I45" s="367"/>
      <c r="J45" s="147">
        <f t="shared" si="19"/>
        <v>0</v>
      </c>
      <c r="K45" s="267"/>
      <c r="L45" s="267"/>
      <c r="M45" s="267"/>
      <c r="N45" s="267"/>
      <c r="O45" s="267"/>
      <c r="P45" s="367"/>
      <c r="Q45" s="367"/>
      <c r="R45" s="173">
        <f t="shared" si="17"/>
        <v>0</v>
      </c>
      <c r="S45" s="115"/>
      <c r="T45" s="172" t="s">
        <v>3</v>
      </c>
      <c r="U45" s="267"/>
      <c r="V45" s="267"/>
      <c r="W45" s="267"/>
      <c r="X45" s="267"/>
      <c r="Y45" s="267"/>
      <c r="Z45" s="367"/>
      <c r="AA45" s="367"/>
      <c r="AB45" s="173">
        <f t="shared" si="18"/>
        <v>0</v>
      </c>
      <c r="AC45" s="115"/>
    </row>
    <row r="46" spans="1:29" s="180" customFormat="1" ht="18" customHeight="1" x14ac:dyDescent="0.25">
      <c r="A46" s="115"/>
      <c r="B46" s="175" t="s">
        <v>125</v>
      </c>
      <c r="C46" s="271"/>
      <c r="D46" s="271"/>
      <c r="E46" s="271"/>
      <c r="F46" s="271"/>
      <c r="G46" s="271"/>
      <c r="H46" s="368"/>
      <c r="I46" s="368"/>
      <c r="J46" s="147">
        <f t="shared" si="19"/>
        <v>0</v>
      </c>
      <c r="K46" s="271"/>
      <c r="L46" s="271"/>
      <c r="M46" s="271"/>
      <c r="N46" s="271"/>
      <c r="O46" s="271"/>
      <c r="P46" s="368"/>
      <c r="Q46" s="368"/>
      <c r="R46" s="173">
        <f t="shared" si="17"/>
        <v>0</v>
      </c>
      <c r="S46" s="115"/>
      <c r="T46" s="175" t="s">
        <v>125</v>
      </c>
      <c r="U46" s="271"/>
      <c r="V46" s="271"/>
      <c r="W46" s="271"/>
      <c r="X46" s="271"/>
      <c r="Y46" s="271"/>
      <c r="Z46" s="368"/>
      <c r="AA46" s="368"/>
      <c r="AB46" s="173">
        <f t="shared" si="18"/>
        <v>0</v>
      </c>
      <c r="AC46" s="115"/>
    </row>
    <row r="47" spans="1:29" s="180" customFormat="1" ht="18" customHeight="1" thickBot="1" x14ac:dyDescent="0.3">
      <c r="A47" s="115"/>
      <c r="B47" s="148" t="s">
        <v>14</v>
      </c>
      <c r="C47" s="140">
        <f t="shared" ref="C47:R47" si="20">SUM(C41:C46)</f>
        <v>0</v>
      </c>
      <c r="D47" s="140">
        <f t="shared" si="20"/>
        <v>0</v>
      </c>
      <c r="E47" s="140">
        <f t="shared" si="20"/>
        <v>0</v>
      </c>
      <c r="F47" s="140">
        <f t="shared" si="20"/>
        <v>0</v>
      </c>
      <c r="G47" s="140">
        <f t="shared" si="20"/>
        <v>0</v>
      </c>
      <c r="H47" s="369"/>
      <c r="I47" s="369"/>
      <c r="J47" s="140">
        <f t="shared" si="20"/>
        <v>0</v>
      </c>
      <c r="K47" s="140">
        <f t="shared" si="20"/>
        <v>0</v>
      </c>
      <c r="L47" s="140">
        <f t="shared" si="20"/>
        <v>0</v>
      </c>
      <c r="M47" s="140">
        <f t="shared" si="20"/>
        <v>0</v>
      </c>
      <c r="N47" s="140">
        <f t="shared" si="20"/>
        <v>0</v>
      </c>
      <c r="O47" s="140">
        <f t="shared" si="20"/>
        <v>0</v>
      </c>
      <c r="P47" s="369"/>
      <c r="Q47" s="369"/>
      <c r="R47" s="176">
        <f t="shared" si="20"/>
        <v>0</v>
      </c>
      <c r="S47" s="115"/>
      <c r="T47" s="148" t="s">
        <v>14</v>
      </c>
      <c r="U47" s="140">
        <f>SUM(U41:U46)</f>
        <v>0</v>
      </c>
      <c r="V47" s="140">
        <f>SUM(V41:V46)</f>
        <v>0</v>
      </c>
      <c r="W47" s="140">
        <f>SUM(W41:W46)</f>
        <v>0</v>
      </c>
      <c r="X47" s="140">
        <f t="shared" ref="X47:Y47" si="21">SUM(X41:X46)</f>
        <v>0</v>
      </c>
      <c r="Y47" s="140">
        <f t="shared" si="21"/>
        <v>0</v>
      </c>
      <c r="Z47" s="369"/>
      <c r="AA47" s="369"/>
      <c r="AB47" s="176">
        <f>SUM(AB41:AB46)</f>
        <v>0</v>
      </c>
      <c r="AC47" s="115"/>
    </row>
    <row r="48" spans="1:29" s="180" customFormat="1" ht="8.1" customHeight="1" thickBot="1" x14ac:dyDescent="0.3">
      <c r="A48" s="115"/>
      <c r="B48" s="115"/>
      <c r="C48" s="115"/>
      <c r="D48" s="115"/>
      <c r="E48" s="115"/>
      <c r="F48" s="115"/>
      <c r="G48" s="115"/>
      <c r="H48" s="115"/>
      <c r="I48" s="115"/>
      <c r="J48" s="115"/>
      <c r="K48" s="115"/>
      <c r="L48" s="115"/>
      <c r="M48" s="115"/>
      <c r="N48" s="115"/>
      <c r="O48" s="115"/>
      <c r="P48" s="115"/>
      <c r="Q48" s="115"/>
      <c r="R48" s="115"/>
      <c r="AC48" s="115"/>
    </row>
    <row r="49" spans="1:29" s="180" customFormat="1" ht="48" customHeight="1" x14ac:dyDescent="0.25">
      <c r="A49" s="115"/>
      <c r="B49" s="152" t="s">
        <v>42</v>
      </c>
      <c r="C49" s="385" t="s">
        <v>43</v>
      </c>
      <c r="D49" s="386"/>
      <c r="E49" s="386"/>
      <c r="F49" s="386"/>
      <c r="G49" s="386"/>
      <c r="H49" s="386"/>
      <c r="I49" s="388"/>
      <c r="J49" s="385" t="s">
        <v>191</v>
      </c>
      <c r="K49" s="386"/>
      <c r="L49" s="386"/>
      <c r="M49" s="386"/>
      <c r="N49" s="386"/>
      <c r="O49" s="386"/>
      <c r="P49" s="387"/>
      <c r="Q49" s="115"/>
      <c r="S49" s="115"/>
      <c r="T49" s="152" t="s">
        <v>52</v>
      </c>
      <c r="U49" s="385" t="s">
        <v>191</v>
      </c>
      <c r="V49" s="386"/>
      <c r="W49" s="386"/>
      <c r="X49" s="386"/>
      <c r="Y49" s="386"/>
      <c r="Z49" s="386"/>
      <c r="AA49" s="387"/>
      <c r="AC49" s="115"/>
    </row>
    <row r="50" spans="1:29" s="180" customFormat="1" ht="95.1" customHeight="1" x14ac:dyDescent="0.25">
      <c r="A50" s="115"/>
      <c r="B50" s="166" t="s">
        <v>255</v>
      </c>
      <c r="C50" s="423">
        <v>0</v>
      </c>
      <c r="D50" s="364" t="s">
        <v>272</v>
      </c>
      <c r="E50" s="363" t="s">
        <v>273</v>
      </c>
      <c r="F50" s="363" t="s">
        <v>274</v>
      </c>
      <c r="G50" s="363" t="s">
        <v>275</v>
      </c>
      <c r="H50" s="363" t="s">
        <v>254</v>
      </c>
      <c r="I50" s="133" t="s">
        <v>134</v>
      </c>
      <c r="J50" s="362">
        <v>0</v>
      </c>
      <c r="K50" s="416" t="s">
        <v>272</v>
      </c>
      <c r="L50" s="417" t="s">
        <v>273</v>
      </c>
      <c r="M50" s="417" t="s">
        <v>274</v>
      </c>
      <c r="N50" s="417" t="s">
        <v>275</v>
      </c>
      <c r="O50" s="417" t="s">
        <v>254</v>
      </c>
      <c r="P50" s="133" t="s">
        <v>134</v>
      </c>
      <c r="Q50" s="115"/>
      <c r="S50" s="115"/>
      <c r="T50" s="166" t="s">
        <v>255</v>
      </c>
      <c r="U50" s="423">
        <v>0</v>
      </c>
      <c r="V50" s="364" t="s">
        <v>272</v>
      </c>
      <c r="W50" s="363" t="s">
        <v>273</v>
      </c>
      <c r="X50" s="363" t="s">
        <v>274</v>
      </c>
      <c r="Y50" s="363" t="s">
        <v>275</v>
      </c>
      <c r="Z50" s="363" t="s">
        <v>254</v>
      </c>
      <c r="AA50" s="133" t="s">
        <v>134</v>
      </c>
      <c r="AC50" s="115"/>
    </row>
    <row r="51" spans="1:29" s="180" customFormat="1" ht="18" customHeight="1" x14ac:dyDescent="0.25">
      <c r="A51" s="115"/>
      <c r="B51" s="410" t="s">
        <v>51</v>
      </c>
      <c r="C51" s="408"/>
      <c r="D51" s="409" t="s">
        <v>166</v>
      </c>
      <c r="E51" s="409"/>
      <c r="F51" s="409"/>
      <c r="G51" s="409"/>
      <c r="H51" s="409"/>
      <c r="I51" s="409"/>
      <c r="J51" s="408"/>
      <c r="K51" s="409" t="s">
        <v>166</v>
      </c>
      <c r="L51" s="409"/>
      <c r="M51" s="409"/>
      <c r="N51" s="409"/>
      <c r="O51" s="409"/>
      <c r="P51" s="177"/>
      <c r="Q51" s="115"/>
      <c r="S51" s="115"/>
      <c r="T51" s="410" t="s">
        <v>51</v>
      </c>
      <c r="U51" s="408"/>
      <c r="V51" s="409" t="s">
        <v>166</v>
      </c>
      <c r="W51" s="409"/>
      <c r="X51" s="409"/>
      <c r="Y51" s="409"/>
      <c r="Z51" s="409"/>
      <c r="AA51" s="177"/>
      <c r="AC51" s="115"/>
    </row>
    <row r="52" spans="1:29" s="180" customFormat="1" ht="18" customHeight="1" x14ac:dyDescent="0.25">
      <c r="A52" s="115"/>
      <c r="B52" s="172" t="s">
        <v>0</v>
      </c>
      <c r="C52" s="413"/>
      <c r="D52" s="267"/>
      <c r="E52" s="267"/>
      <c r="F52" s="267"/>
      <c r="G52" s="267"/>
      <c r="H52" s="267"/>
      <c r="I52" s="147">
        <f>SUM(C52:H52)</f>
        <v>0</v>
      </c>
      <c r="J52" s="267"/>
      <c r="K52" s="413"/>
      <c r="L52" s="413"/>
      <c r="M52" s="413"/>
      <c r="N52" s="413"/>
      <c r="O52" s="413"/>
      <c r="P52" s="173">
        <f>SUM(J52:O52)</f>
        <v>0</v>
      </c>
      <c r="Q52" s="115"/>
      <c r="S52" s="115"/>
      <c r="T52" s="172" t="s">
        <v>0</v>
      </c>
      <c r="U52" s="413"/>
      <c r="V52" s="267"/>
      <c r="W52" s="267"/>
      <c r="X52" s="267"/>
      <c r="Y52" s="267"/>
      <c r="Z52" s="267"/>
      <c r="AA52" s="173">
        <f>SUM(U52:Z52)</f>
        <v>0</v>
      </c>
      <c r="AC52" s="115"/>
    </row>
    <row r="53" spans="1:29" s="180" customFormat="1" ht="18" customHeight="1" x14ac:dyDescent="0.25">
      <c r="A53" s="115"/>
      <c r="B53" s="172" t="s">
        <v>1</v>
      </c>
      <c r="C53" s="267"/>
      <c r="D53" s="267"/>
      <c r="E53" s="267"/>
      <c r="F53" s="267"/>
      <c r="G53" s="267"/>
      <c r="H53" s="267"/>
      <c r="I53" s="147">
        <f t="shared" ref="I53:I57" si="22">SUM(C53:H53)</f>
        <v>0</v>
      </c>
      <c r="J53" s="267"/>
      <c r="K53" s="267"/>
      <c r="L53" s="267"/>
      <c r="M53" s="267"/>
      <c r="N53" s="267"/>
      <c r="O53" s="267"/>
      <c r="P53" s="173">
        <f t="shared" ref="P53:P57" si="23">SUM(J53:O53)</f>
        <v>0</v>
      </c>
      <c r="Q53" s="115"/>
      <c r="S53" s="115"/>
      <c r="T53" s="172" t="s">
        <v>1</v>
      </c>
      <c r="U53" s="267"/>
      <c r="V53" s="267"/>
      <c r="W53" s="267"/>
      <c r="X53" s="267"/>
      <c r="Y53" s="267"/>
      <c r="Z53" s="267"/>
      <c r="AA53" s="173">
        <f t="shared" ref="AA53:AA57" si="24">SUM(U53:Z53)</f>
        <v>0</v>
      </c>
      <c r="AC53" s="115"/>
    </row>
    <row r="54" spans="1:29" s="180" customFormat="1" ht="18" customHeight="1" x14ac:dyDescent="0.25">
      <c r="A54" s="115"/>
      <c r="B54" s="172" t="s">
        <v>4</v>
      </c>
      <c r="C54" s="267"/>
      <c r="D54" s="267"/>
      <c r="E54" s="267"/>
      <c r="F54" s="267"/>
      <c r="G54" s="267"/>
      <c r="H54" s="267"/>
      <c r="I54" s="147">
        <f t="shared" si="22"/>
        <v>0</v>
      </c>
      <c r="J54" s="267"/>
      <c r="K54" s="267"/>
      <c r="L54" s="267"/>
      <c r="M54" s="267"/>
      <c r="N54" s="267"/>
      <c r="O54" s="267"/>
      <c r="P54" s="173">
        <f t="shared" si="23"/>
        <v>0</v>
      </c>
      <c r="Q54" s="115"/>
      <c r="S54" s="115"/>
      <c r="T54" s="172" t="s">
        <v>4</v>
      </c>
      <c r="U54" s="267"/>
      <c r="V54" s="267"/>
      <c r="W54" s="267"/>
      <c r="X54" s="267"/>
      <c r="Y54" s="267"/>
      <c r="Z54" s="267"/>
      <c r="AA54" s="173">
        <f t="shared" si="24"/>
        <v>0</v>
      </c>
      <c r="AC54" s="115"/>
    </row>
    <row r="55" spans="1:29" s="180" customFormat="1" ht="18" customHeight="1" x14ac:dyDescent="0.25">
      <c r="A55" s="115"/>
      <c r="B55" s="172" t="s">
        <v>2</v>
      </c>
      <c r="C55" s="267"/>
      <c r="D55" s="267"/>
      <c r="E55" s="267"/>
      <c r="F55" s="267"/>
      <c r="G55" s="267"/>
      <c r="H55" s="267"/>
      <c r="I55" s="147">
        <f t="shared" si="22"/>
        <v>0</v>
      </c>
      <c r="J55" s="267"/>
      <c r="K55" s="267"/>
      <c r="L55" s="267"/>
      <c r="M55" s="267"/>
      <c r="N55" s="267"/>
      <c r="O55" s="267"/>
      <c r="P55" s="173">
        <f t="shared" si="23"/>
        <v>0</v>
      </c>
      <c r="Q55" s="115"/>
      <c r="S55" s="115"/>
      <c r="T55" s="172" t="s">
        <v>2</v>
      </c>
      <c r="U55" s="267"/>
      <c r="V55" s="267"/>
      <c r="W55" s="267"/>
      <c r="X55" s="267"/>
      <c r="Y55" s="267"/>
      <c r="Z55" s="267"/>
      <c r="AA55" s="173">
        <f t="shared" si="24"/>
        <v>0</v>
      </c>
      <c r="AC55" s="115"/>
    </row>
    <row r="56" spans="1:29" s="180" customFormat="1" ht="18" customHeight="1" x14ac:dyDescent="0.25">
      <c r="A56" s="115"/>
      <c r="B56" s="172" t="s">
        <v>3</v>
      </c>
      <c r="C56" s="267"/>
      <c r="D56" s="267"/>
      <c r="E56" s="267"/>
      <c r="F56" s="267"/>
      <c r="G56" s="267"/>
      <c r="H56" s="267"/>
      <c r="I56" s="147">
        <f t="shared" si="22"/>
        <v>0</v>
      </c>
      <c r="J56" s="267"/>
      <c r="K56" s="267"/>
      <c r="L56" s="267"/>
      <c r="M56" s="267"/>
      <c r="N56" s="267"/>
      <c r="O56" s="267"/>
      <c r="P56" s="173">
        <f t="shared" si="23"/>
        <v>0</v>
      </c>
      <c r="Q56" s="115"/>
      <c r="S56" s="115"/>
      <c r="T56" s="172" t="s">
        <v>3</v>
      </c>
      <c r="U56" s="267"/>
      <c r="V56" s="267"/>
      <c r="W56" s="267"/>
      <c r="X56" s="267"/>
      <c r="Y56" s="267"/>
      <c r="Z56" s="267"/>
      <c r="AA56" s="173">
        <f t="shared" si="24"/>
        <v>0</v>
      </c>
      <c r="AC56" s="115"/>
    </row>
    <row r="57" spans="1:29" s="180" customFormat="1" ht="18" customHeight="1" x14ac:dyDescent="0.25">
      <c r="A57" s="115"/>
      <c r="B57" s="175" t="s">
        <v>125</v>
      </c>
      <c r="C57" s="271"/>
      <c r="D57" s="271"/>
      <c r="E57" s="271"/>
      <c r="F57" s="271"/>
      <c r="G57" s="271"/>
      <c r="H57" s="271"/>
      <c r="I57" s="147">
        <f t="shared" si="22"/>
        <v>0</v>
      </c>
      <c r="J57" s="271"/>
      <c r="K57" s="271"/>
      <c r="L57" s="271"/>
      <c r="M57" s="271"/>
      <c r="N57" s="271"/>
      <c r="O57" s="271"/>
      <c r="P57" s="173">
        <f t="shared" si="23"/>
        <v>0</v>
      </c>
      <c r="Q57" s="115"/>
      <c r="S57" s="115"/>
      <c r="T57" s="175" t="s">
        <v>125</v>
      </c>
      <c r="U57" s="271"/>
      <c r="V57" s="271"/>
      <c r="W57" s="271"/>
      <c r="X57" s="271"/>
      <c r="Y57" s="271"/>
      <c r="Z57" s="271"/>
      <c r="AA57" s="173">
        <f t="shared" si="24"/>
        <v>0</v>
      </c>
      <c r="AC57" s="115"/>
    </row>
    <row r="58" spans="1:29" s="180" customFormat="1" ht="18" customHeight="1" thickBot="1" x14ac:dyDescent="0.3">
      <c r="A58" s="115"/>
      <c r="B58" s="148" t="s">
        <v>14</v>
      </c>
      <c r="C58" s="140">
        <f t="shared" ref="C58:H58" si="25">SUM(C52:C57)</f>
        <v>0</v>
      </c>
      <c r="D58" s="140">
        <f t="shared" si="25"/>
        <v>0</v>
      </c>
      <c r="E58" s="140">
        <f t="shared" si="25"/>
        <v>0</v>
      </c>
      <c r="F58" s="140">
        <f t="shared" si="25"/>
        <v>0</v>
      </c>
      <c r="G58" s="140">
        <f t="shared" si="25"/>
        <v>0</v>
      </c>
      <c r="H58" s="140">
        <f t="shared" si="25"/>
        <v>0</v>
      </c>
      <c r="I58" s="140">
        <f>SUM(I52:I57)</f>
        <v>0</v>
      </c>
      <c r="J58" s="140">
        <f t="shared" ref="J58:P58" si="26">SUM(J52:J57)</f>
        <v>0</v>
      </c>
      <c r="K58" s="140">
        <f t="shared" si="26"/>
        <v>0</v>
      </c>
      <c r="L58" s="140">
        <f t="shared" si="26"/>
        <v>0</v>
      </c>
      <c r="M58" s="140">
        <f t="shared" si="26"/>
        <v>0</v>
      </c>
      <c r="N58" s="140">
        <f t="shared" si="26"/>
        <v>0</v>
      </c>
      <c r="O58" s="140">
        <f t="shared" si="26"/>
        <v>0</v>
      </c>
      <c r="P58" s="176">
        <f t="shared" si="26"/>
        <v>0</v>
      </c>
      <c r="Q58" s="115"/>
      <c r="S58" s="115"/>
      <c r="T58" s="148" t="s">
        <v>14</v>
      </c>
      <c r="U58" s="140">
        <f>SUM(U52:U57)</f>
        <v>0</v>
      </c>
      <c r="V58" s="140">
        <f>SUM(V52:V57)</f>
        <v>0</v>
      </c>
      <c r="W58" s="140">
        <f>SUM(W52:W57)</f>
        <v>0</v>
      </c>
      <c r="X58" s="140">
        <f t="shared" ref="X58:Z58" si="27">SUM(X52:X57)</f>
        <v>0</v>
      </c>
      <c r="Y58" s="140">
        <f t="shared" si="27"/>
        <v>0</v>
      </c>
      <c r="Z58" s="140">
        <f t="shared" si="27"/>
        <v>0</v>
      </c>
      <c r="AA58" s="176">
        <f>SUM(AA52:AA57)</f>
        <v>0</v>
      </c>
      <c r="AC58" s="115"/>
    </row>
    <row r="59" spans="1:29" s="180" customFormat="1" ht="8.1" customHeight="1" thickBot="1" x14ac:dyDescent="0.3">
      <c r="A59" s="115"/>
      <c r="B59" s="115"/>
      <c r="C59" s="115"/>
      <c r="D59" s="115"/>
      <c r="E59" s="115"/>
      <c r="F59" s="115"/>
      <c r="G59" s="115"/>
      <c r="H59" s="115"/>
      <c r="I59" s="115"/>
      <c r="J59" s="115"/>
      <c r="K59" s="115"/>
      <c r="L59" s="115"/>
      <c r="M59" s="115"/>
      <c r="N59" s="115"/>
      <c r="O59" s="115"/>
      <c r="P59" s="115"/>
      <c r="Q59" s="115"/>
      <c r="AC59" s="115"/>
    </row>
    <row r="60" spans="1:29" s="180" customFormat="1" ht="48" customHeight="1" x14ac:dyDescent="0.25">
      <c r="A60" s="115"/>
      <c r="B60" s="152" t="s">
        <v>42</v>
      </c>
      <c r="C60" s="129"/>
      <c r="D60" s="212" t="s">
        <v>43</v>
      </c>
      <c r="E60" s="127"/>
      <c r="F60" s="128"/>
      <c r="G60" s="127"/>
      <c r="H60" s="127"/>
      <c r="I60" s="127"/>
      <c r="J60" s="385" t="s">
        <v>191</v>
      </c>
      <c r="K60" s="386"/>
      <c r="L60" s="386"/>
      <c r="M60" s="386"/>
      <c r="N60" s="386"/>
      <c r="O60" s="386"/>
      <c r="P60" s="387"/>
      <c r="Q60" s="115"/>
      <c r="S60" s="115"/>
      <c r="T60" s="152" t="s">
        <v>52</v>
      </c>
      <c r="U60" s="385" t="s">
        <v>191</v>
      </c>
      <c r="V60" s="386"/>
      <c r="W60" s="386"/>
      <c r="X60" s="386"/>
      <c r="Y60" s="386"/>
      <c r="Z60" s="386"/>
      <c r="AA60" s="387"/>
      <c r="AC60" s="115"/>
    </row>
    <row r="61" spans="1:29" s="180" customFormat="1" ht="95.1" customHeight="1" x14ac:dyDescent="0.25">
      <c r="A61" s="115"/>
      <c r="B61" s="166" t="s">
        <v>256</v>
      </c>
      <c r="C61" s="423">
        <v>0</v>
      </c>
      <c r="D61" s="364" t="s">
        <v>276</v>
      </c>
      <c r="E61" s="363" t="s">
        <v>277</v>
      </c>
      <c r="F61" s="363" t="s">
        <v>278</v>
      </c>
      <c r="G61" s="363" t="s">
        <v>279</v>
      </c>
      <c r="H61" s="363" t="s">
        <v>257</v>
      </c>
      <c r="I61" s="133" t="s">
        <v>134</v>
      </c>
      <c r="J61" s="423">
        <v>0</v>
      </c>
      <c r="K61" s="364" t="s">
        <v>276</v>
      </c>
      <c r="L61" s="363" t="s">
        <v>277</v>
      </c>
      <c r="M61" s="363" t="s">
        <v>278</v>
      </c>
      <c r="N61" s="363" t="s">
        <v>279</v>
      </c>
      <c r="O61" s="363" t="s">
        <v>257</v>
      </c>
      <c r="P61" s="133" t="s">
        <v>134</v>
      </c>
      <c r="Q61" s="115"/>
      <c r="S61" s="115"/>
      <c r="T61" s="166" t="s">
        <v>256</v>
      </c>
      <c r="U61" s="423">
        <v>0</v>
      </c>
      <c r="V61" s="364" t="s">
        <v>276</v>
      </c>
      <c r="W61" s="363" t="s">
        <v>277</v>
      </c>
      <c r="X61" s="363" t="s">
        <v>278</v>
      </c>
      <c r="Y61" s="363" t="s">
        <v>279</v>
      </c>
      <c r="Z61" s="363" t="s">
        <v>257</v>
      </c>
      <c r="AA61" s="133" t="s">
        <v>134</v>
      </c>
      <c r="AC61" s="115"/>
    </row>
    <row r="62" spans="1:29" s="180" customFormat="1" ht="18" customHeight="1" x14ac:dyDescent="0.25">
      <c r="A62" s="115"/>
      <c r="B62" s="410" t="s">
        <v>51</v>
      </c>
      <c r="C62" s="408"/>
      <c r="D62" s="409" t="s">
        <v>166</v>
      </c>
      <c r="E62" s="409"/>
      <c r="F62" s="409"/>
      <c r="G62" s="409"/>
      <c r="H62" s="409"/>
      <c r="I62" s="150"/>
      <c r="J62" s="409"/>
      <c r="K62" s="409" t="s">
        <v>166</v>
      </c>
      <c r="L62" s="409"/>
      <c r="M62" s="409"/>
      <c r="N62" s="409"/>
      <c r="O62" s="409"/>
      <c r="P62" s="177"/>
      <c r="Q62" s="115"/>
      <c r="S62" s="115"/>
      <c r="T62" s="410" t="s">
        <v>51</v>
      </c>
      <c r="U62" s="408"/>
      <c r="V62" s="409" t="s">
        <v>166</v>
      </c>
      <c r="W62" s="409"/>
      <c r="X62" s="409"/>
      <c r="Y62" s="409"/>
      <c r="Z62" s="409"/>
      <c r="AA62" s="177"/>
      <c r="AC62" s="115"/>
    </row>
    <row r="63" spans="1:29" s="180" customFormat="1" ht="18" customHeight="1" x14ac:dyDescent="0.25">
      <c r="A63" s="115"/>
      <c r="B63" s="172" t="s">
        <v>0</v>
      </c>
      <c r="C63" s="413"/>
      <c r="D63" s="267"/>
      <c r="E63" s="267"/>
      <c r="F63" s="267"/>
      <c r="G63" s="267"/>
      <c r="H63" s="267"/>
      <c r="I63" s="147">
        <f>SUM(C63:H63)</f>
        <v>0</v>
      </c>
      <c r="J63" s="413"/>
      <c r="K63" s="267"/>
      <c r="L63" s="267"/>
      <c r="M63" s="267"/>
      <c r="N63" s="267"/>
      <c r="O63" s="267"/>
      <c r="P63" s="173">
        <f>SUM(J63:O63)</f>
        <v>0</v>
      </c>
      <c r="Q63" s="115"/>
      <c r="S63" s="115"/>
      <c r="T63" s="172" t="s">
        <v>0</v>
      </c>
      <c r="U63" s="413"/>
      <c r="V63" s="267"/>
      <c r="W63" s="267"/>
      <c r="X63" s="267"/>
      <c r="Y63" s="267"/>
      <c r="Z63" s="267"/>
      <c r="AA63" s="173">
        <f>SUM(U63:Z63)</f>
        <v>0</v>
      </c>
      <c r="AC63" s="115"/>
    </row>
    <row r="64" spans="1:29" s="180" customFormat="1" ht="18" customHeight="1" x14ac:dyDescent="0.25">
      <c r="A64" s="115"/>
      <c r="B64" s="172" t="s">
        <v>1</v>
      </c>
      <c r="C64" s="267"/>
      <c r="D64" s="267"/>
      <c r="E64" s="267"/>
      <c r="F64" s="267"/>
      <c r="G64" s="267"/>
      <c r="H64" s="267"/>
      <c r="I64" s="147">
        <f t="shared" ref="I64:I68" si="28">SUM(C64:H64)</f>
        <v>0</v>
      </c>
      <c r="J64" s="267"/>
      <c r="K64" s="267"/>
      <c r="L64" s="267"/>
      <c r="M64" s="267"/>
      <c r="N64" s="267"/>
      <c r="O64" s="267"/>
      <c r="P64" s="173">
        <f t="shared" ref="P64:P68" si="29">SUM(J64:O64)</f>
        <v>0</v>
      </c>
      <c r="Q64" s="115"/>
      <c r="S64" s="115"/>
      <c r="T64" s="172" t="s">
        <v>1</v>
      </c>
      <c r="U64" s="267"/>
      <c r="V64" s="267"/>
      <c r="W64" s="267"/>
      <c r="X64" s="267"/>
      <c r="Y64" s="267"/>
      <c r="Z64" s="267"/>
      <c r="AA64" s="173">
        <f t="shared" ref="AA64:AA68" si="30">SUM(U64:Z64)</f>
        <v>0</v>
      </c>
      <c r="AC64" s="115"/>
    </row>
    <row r="65" spans="1:29" s="180" customFormat="1" ht="18" customHeight="1" x14ac:dyDescent="0.25">
      <c r="A65" s="115"/>
      <c r="B65" s="172" t="s">
        <v>4</v>
      </c>
      <c r="C65" s="267"/>
      <c r="D65" s="267"/>
      <c r="E65" s="267"/>
      <c r="F65" s="267"/>
      <c r="G65" s="267"/>
      <c r="H65" s="267"/>
      <c r="I65" s="147">
        <f t="shared" si="28"/>
        <v>0</v>
      </c>
      <c r="J65" s="267"/>
      <c r="K65" s="267"/>
      <c r="L65" s="267"/>
      <c r="M65" s="267"/>
      <c r="N65" s="267"/>
      <c r="O65" s="267"/>
      <c r="P65" s="173">
        <f t="shared" si="29"/>
        <v>0</v>
      </c>
      <c r="Q65" s="115"/>
      <c r="S65" s="115"/>
      <c r="T65" s="172" t="s">
        <v>4</v>
      </c>
      <c r="U65" s="267"/>
      <c r="V65" s="267"/>
      <c r="W65" s="267"/>
      <c r="X65" s="267"/>
      <c r="Y65" s="267"/>
      <c r="Z65" s="267"/>
      <c r="AA65" s="173">
        <f t="shared" si="30"/>
        <v>0</v>
      </c>
      <c r="AC65" s="115"/>
    </row>
    <row r="66" spans="1:29" s="180" customFormat="1" ht="18" customHeight="1" x14ac:dyDescent="0.25">
      <c r="A66" s="115"/>
      <c r="B66" s="172" t="s">
        <v>2</v>
      </c>
      <c r="C66" s="267"/>
      <c r="D66" s="267"/>
      <c r="E66" s="267"/>
      <c r="F66" s="267"/>
      <c r="G66" s="267"/>
      <c r="H66" s="267"/>
      <c r="I66" s="147">
        <f t="shared" si="28"/>
        <v>0</v>
      </c>
      <c r="J66" s="267"/>
      <c r="K66" s="267"/>
      <c r="L66" s="267"/>
      <c r="M66" s="267"/>
      <c r="N66" s="267"/>
      <c r="O66" s="267"/>
      <c r="P66" s="173">
        <f t="shared" si="29"/>
        <v>0</v>
      </c>
      <c r="Q66" s="115"/>
      <c r="S66" s="115"/>
      <c r="T66" s="172" t="s">
        <v>2</v>
      </c>
      <c r="U66" s="267"/>
      <c r="V66" s="267"/>
      <c r="W66" s="267"/>
      <c r="X66" s="267"/>
      <c r="Y66" s="267"/>
      <c r="Z66" s="267"/>
      <c r="AA66" s="173">
        <f t="shared" si="30"/>
        <v>0</v>
      </c>
      <c r="AC66" s="115"/>
    </row>
    <row r="67" spans="1:29" s="180" customFormat="1" ht="18" customHeight="1" x14ac:dyDescent="0.25">
      <c r="A67" s="115"/>
      <c r="B67" s="172" t="s">
        <v>3</v>
      </c>
      <c r="C67" s="267"/>
      <c r="D67" s="267"/>
      <c r="E67" s="267"/>
      <c r="F67" s="267"/>
      <c r="G67" s="267"/>
      <c r="H67" s="267"/>
      <c r="I67" s="147">
        <f t="shared" si="28"/>
        <v>0</v>
      </c>
      <c r="J67" s="267"/>
      <c r="K67" s="267"/>
      <c r="L67" s="267"/>
      <c r="M67" s="267"/>
      <c r="N67" s="267"/>
      <c r="O67" s="267"/>
      <c r="P67" s="173">
        <f t="shared" si="29"/>
        <v>0</v>
      </c>
      <c r="Q67" s="115"/>
      <c r="S67" s="115"/>
      <c r="T67" s="172" t="s">
        <v>3</v>
      </c>
      <c r="U67" s="267"/>
      <c r="V67" s="267"/>
      <c r="W67" s="267"/>
      <c r="X67" s="267"/>
      <c r="Y67" s="267"/>
      <c r="Z67" s="267"/>
      <c r="AA67" s="173">
        <f t="shared" si="30"/>
        <v>0</v>
      </c>
      <c r="AC67" s="115"/>
    </row>
    <row r="68" spans="1:29" s="180" customFormat="1" ht="18" customHeight="1" x14ac:dyDescent="0.25">
      <c r="A68" s="115"/>
      <c r="B68" s="175" t="s">
        <v>125</v>
      </c>
      <c r="C68" s="271"/>
      <c r="D68" s="271"/>
      <c r="E68" s="271"/>
      <c r="F68" s="271"/>
      <c r="G68" s="271"/>
      <c r="H68" s="271"/>
      <c r="I68" s="147">
        <f t="shared" si="28"/>
        <v>0</v>
      </c>
      <c r="J68" s="271"/>
      <c r="K68" s="271"/>
      <c r="L68" s="271"/>
      <c r="M68" s="271"/>
      <c r="N68" s="271"/>
      <c r="O68" s="271"/>
      <c r="P68" s="173">
        <f t="shared" si="29"/>
        <v>0</v>
      </c>
      <c r="Q68" s="115"/>
      <c r="S68" s="115"/>
      <c r="T68" s="175" t="s">
        <v>125</v>
      </c>
      <c r="U68" s="271"/>
      <c r="V68" s="271"/>
      <c r="W68" s="271"/>
      <c r="X68" s="271"/>
      <c r="Y68" s="271"/>
      <c r="Z68" s="271"/>
      <c r="AA68" s="173">
        <f t="shared" si="30"/>
        <v>0</v>
      </c>
      <c r="AC68" s="115"/>
    </row>
    <row r="69" spans="1:29" s="180" customFormat="1" ht="18" customHeight="1" thickBot="1" x14ac:dyDescent="0.3">
      <c r="A69" s="115"/>
      <c r="B69" s="148" t="s">
        <v>14</v>
      </c>
      <c r="C69" s="140">
        <f t="shared" ref="C69:H69" si="31">SUM(C63:C68)</f>
        <v>0</v>
      </c>
      <c r="D69" s="140">
        <f t="shared" si="31"/>
        <v>0</v>
      </c>
      <c r="E69" s="140">
        <f t="shared" si="31"/>
        <v>0</v>
      </c>
      <c r="F69" s="140">
        <f t="shared" si="31"/>
        <v>0</v>
      </c>
      <c r="G69" s="140">
        <f t="shared" si="31"/>
        <v>0</v>
      </c>
      <c r="H69" s="140">
        <f t="shared" si="31"/>
        <v>0</v>
      </c>
      <c r="I69" s="140">
        <f>SUM(I63:I68)</f>
        <v>0</v>
      </c>
      <c r="J69" s="140">
        <f t="shared" ref="J69:P69" si="32">SUM(J63:J68)</f>
        <v>0</v>
      </c>
      <c r="K69" s="140">
        <f t="shared" si="32"/>
        <v>0</v>
      </c>
      <c r="L69" s="140">
        <f t="shared" si="32"/>
        <v>0</v>
      </c>
      <c r="M69" s="140">
        <f t="shared" si="32"/>
        <v>0</v>
      </c>
      <c r="N69" s="140">
        <f t="shared" si="32"/>
        <v>0</v>
      </c>
      <c r="O69" s="140">
        <f t="shared" si="32"/>
        <v>0</v>
      </c>
      <c r="P69" s="176">
        <f t="shared" si="32"/>
        <v>0</v>
      </c>
      <c r="Q69" s="115"/>
      <c r="S69" s="115"/>
      <c r="T69" s="148" t="s">
        <v>14</v>
      </c>
      <c r="U69" s="140">
        <f>SUM(U63:U68)</f>
        <v>0</v>
      </c>
      <c r="V69" s="140">
        <f>SUM(V63:V68)</f>
        <v>0</v>
      </c>
      <c r="W69" s="140">
        <f>SUM(W63:W68)</f>
        <v>0</v>
      </c>
      <c r="X69" s="140">
        <f t="shared" ref="X69:Z69" si="33">SUM(X63:X68)</f>
        <v>0</v>
      </c>
      <c r="Y69" s="140">
        <f t="shared" si="33"/>
        <v>0</v>
      </c>
      <c r="Z69" s="140">
        <f t="shared" si="33"/>
        <v>0</v>
      </c>
      <c r="AA69" s="176">
        <f>SUM(AA63:AA68)</f>
        <v>0</v>
      </c>
      <c r="AC69" s="115"/>
    </row>
    <row r="70" spans="1:29" s="180" customFormat="1" ht="8.1" customHeight="1" thickBot="1" x14ac:dyDescent="0.3">
      <c r="A70" s="115"/>
      <c r="B70" s="115"/>
      <c r="C70" s="115"/>
      <c r="D70" s="115"/>
      <c r="E70" s="115"/>
      <c r="F70" s="115"/>
      <c r="G70" s="115"/>
      <c r="H70" s="115"/>
      <c r="I70" s="115"/>
      <c r="J70" s="115"/>
      <c r="K70" s="115"/>
      <c r="L70" s="115"/>
      <c r="M70" s="115"/>
      <c r="N70" s="115"/>
      <c r="O70" s="115"/>
      <c r="P70" s="115"/>
      <c r="Q70" s="115"/>
      <c r="AC70" s="115"/>
    </row>
    <row r="71" spans="1:29" s="180" customFormat="1" ht="48" customHeight="1" x14ac:dyDescent="0.25">
      <c r="A71" s="115"/>
      <c r="B71" s="152" t="s">
        <v>42</v>
      </c>
      <c r="C71" s="385" t="s">
        <v>43</v>
      </c>
      <c r="D71" s="386"/>
      <c r="E71" s="386"/>
      <c r="F71" s="386"/>
      <c r="G71" s="386"/>
      <c r="H71" s="386"/>
      <c r="I71" s="388"/>
      <c r="J71" s="385" t="s">
        <v>191</v>
      </c>
      <c r="K71" s="386"/>
      <c r="L71" s="386"/>
      <c r="M71" s="386"/>
      <c r="N71" s="386"/>
      <c r="O71" s="386"/>
      <c r="P71" s="387"/>
      <c r="Q71" s="115"/>
      <c r="S71" s="115"/>
      <c r="T71" s="152" t="s">
        <v>52</v>
      </c>
      <c r="U71" s="385" t="s">
        <v>191</v>
      </c>
      <c r="V71" s="386"/>
      <c r="W71" s="386"/>
      <c r="X71" s="386"/>
      <c r="Y71" s="386"/>
      <c r="Z71" s="386"/>
      <c r="AA71" s="387"/>
      <c r="AC71" s="115"/>
    </row>
    <row r="72" spans="1:29" s="180" customFormat="1" ht="95.1" customHeight="1" x14ac:dyDescent="0.25">
      <c r="A72" s="115"/>
      <c r="B72" s="166" t="s">
        <v>202</v>
      </c>
      <c r="C72" s="416" t="s">
        <v>280</v>
      </c>
      <c r="D72" s="417" t="s">
        <v>277</v>
      </c>
      <c r="E72" s="417" t="s">
        <v>278</v>
      </c>
      <c r="F72" s="417" t="s">
        <v>279</v>
      </c>
      <c r="G72" s="417" t="s">
        <v>281</v>
      </c>
      <c r="H72" s="417" t="s">
        <v>282</v>
      </c>
      <c r="I72" s="418" t="s">
        <v>134</v>
      </c>
      <c r="J72" s="416" t="s">
        <v>280</v>
      </c>
      <c r="K72" s="417" t="s">
        <v>277</v>
      </c>
      <c r="L72" s="417" t="s">
        <v>278</v>
      </c>
      <c r="M72" s="417" t="s">
        <v>279</v>
      </c>
      <c r="N72" s="417" t="s">
        <v>281</v>
      </c>
      <c r="O72" s="417" t="s">
        <v>282</v>
      </c>
      <c r="P72" s="133" t="s">
        <v>134</v>
      </c>
      <c r="Q72" s="115"/>
      <c r="S72" s="115"/>
      <c r="T72" s="166" t="s">
        <v>202</v>
      </c>
      <c r="U72" s="416" t="s">
        <v>280</v>
      </c>
      <c r="V72" s="363" t="s">
        <v>277</v>
      </c>
      <c r="W72" s="363" t="s">
        <v>278</v>
      </c>
      <c r="X72" s="363" t="s">
        <v>279</v>
      </c>
      <c r="Y72" s="363" t="s">
        <v>281</v>
      </c>
      <c r="Z72" s="363" t="s">
        <v>282</v>
      </c>
      <c r="AA72" s="133" t="s">
        <v>134</v>
      </c>
      <c r="AC72" s="115"/>
    </row>
    <row r="73" spans="1:29" s="180" customFormat="1" ht="18" customHeight="1" x14ac:dyDescent="0.25">
      <c r="A73" s="115"/>
      <c r="B73" s="166" t="s">
        <v>51</v>
      </c>
      <c r="C73" s="409"/>
      <c r="D73" s="409" t="s">
        <v>166</v>
      </c>
      <c r="E73" s="409"/>
      <c r="F73" s="409"/>
      <c r="G73" s="409"/>
      <c r="H73" s="409"/>
      <c r="I73" s="168"/>
      <c r="J73" s="408"/>
      <c r="K73" s="409" t="s">
        <v>166</v>
      </c>
      <c r="L73" s="409"/>
      <c r="M73" s="409"/>
      <c r="N73" s="409"/>
      <c r="O73" s="409"/>
      <c r="P73" s="177"/>
      <c r="Q73" s="115"/>
      <c r="S73" s="115"/>
      <c r="T73" s="410" t="s">
        <v>51</v>
      </c>
      <c r="U73" s="408"/>
      <c r="V73" s="409" t="s">
        <v>166</v>
      </c>
      <c r="W73" s="409"/>
      <c r="X73" s="409"/>
      <c r="Y73" s="409"/>
      <c r="Z73" s="409"/>
      <c r="AA73" s="171"/>
      <c r="AC73" s="115"/>
    </row>
    <row r="74" spans="1:29" s="180" customFormat="1" ht="18" customHeight="1" x14ac:dyDescent="0.25">
      <c r="A74" s="115"/>
      <c r="B74" s="172" t="s">
        <v>0</v>
      </c>
      <c r="C74" s="413"/>
      <c r="D74" s="413"/>
      <c r="E74" s="413"/>
      <c r="F74" s="413"/>
      <c r="G74" s="413"/>
      <c r="H74" s="413"/>
      <c r="I74" s="419">
        <f>SUM(C74:H74)</f>
        <v>0</v>
      </c>
      <c r="J74" s="413"/>
      <c r="K74" s="413"/>
      <c r="L74" s="413"/>
      <c r="M74" s="413"/>
      <c r="N74" s="413"/>
      <c r="O74" s="413"/>
      <c r="P74" s="173">
        <f>SUM(J74:O74)</f>
        <v>0</v>
      </c>
      <c r="Q74" s="115"/>
      <c r="S74" s="115"/>
      <c r="T74" s="172" t="s">
        <v>0</v>
      </c>
      <c r="U74" s="413"/>
      <c r="V74" s="267"/>
      <c r="W74" s="267"/>
      <c r="X74" s="267"/>
      <c r="Y74" s="267"/>
      <c r="Z74" s="267"/>
      <c r="AA74" s="173">
        <f>SUM(U74:Z74)</f>
        <v>0</v>
      </c>
      <c r="AC74" s="115"/>
    </row>
    <row r="75" spans="1:29" s="180" customFormat="1" ht="18" customHeight="1" x14ac:dyDescent="0.25">
      <c r="A75" s="115"/>
      <c r="B75" s="172" t="s">
        <v>1</v>
      </c>
      <c r="C75" s="267"/>
      <c r="D75" s="267"/>
      <c r="E75" s="267"/>
      <c r="F75" s="267"/>
      <c r="G75" s="267"/>
      <c r="H75" s="267"/>
      <c r="I75" s="147">
        <f t="shared" ref="I75:I79" si="34">SUM(C75:H75)</f>
        <v>0</v>
      </c>
      <c r="J75" s="267"/>
      <c r="K75" s="267"/>
      <c r="L75" s="267"/>
      <c r="M75" s="267"/>
      <c r="N75" s="267"/>
      <c r="O75" s="267"/>
      <c r="P75" s="173">
        <f t="shared" ref="P75:P79" si="35">SUM(J75:O75)</f>
        <v>0</v>
      </c>
      <c r="Q75" s="115"/>
      <c r="S75" s="115"/>
      <c r="T75" s="172" t="s">
        <v>1</v>
      </c>
      <c r="U75" s="267"/>
      <c r="V75" s="267"/>
      <c r="W75" s="267"/>
      <c r="X75" s="267"/>
      <c r="Y75" s="267"/>
      <c r="Z75" s="267"/>
      <c r="AA75" s="173">
        <f t="shared" ref="AA75:AA79" si="36">SUM(U75:Z75)</f>
        <v>0</v>
      </c>
      <c r="AC75" s="115"/>
    </row>
    <row r="76" spans="1:29" s="180" customFormat="1" ht="18" customHeight="1" x14ac:dyDescent="0.25">
      <c r="A76" s="115"/>
      <c r="B76" s="172" t="s">
        <v>4</v>
      </c>
      <c r="C76" s="267"/>
      <c r="D76" s="267"/>
      <c r="E76" s="267"/>
      <c r="F76" s="267"/>
      <c r="G76" s="267"/>
      <c r="H76" s="267"/>
      <c r="I76" s="147">
        <f t="shared" si="34"/>
        <v>0</v>
      </c>
      <c r="J76" s="267"/>
      <c r="K76" s="267"/>
      <c r="L76" s="267"/>
      <c r="M76" s="267"/>
      <c r="N76" s="267"/>
      <c r="O76" s="267"/>
      <c r="P76" s="173">
        <f t="shared" si="35"/>
        <v>0</v>
      </c>
      <c r="Q76" s="115"/>
      <c r="S76" s="115"/>
      <c r="T76" s="172" t="s">
        <v>4</v>
      </c>
      <c r="U76" s="267"/>
      <c r="V76" s="267"/>
      <c r="W76" s="267"/>
      <c r="X76" s="267"/>
      <c r="Y76" s="267"/>
      <c r="Z76" s="267"/>
      <c r="AA76" s="173">
        <f t="shared" si="36"/>
        <v>0</v>
      </c>
      <c r="AC76" s="115"/>
    </row>
    <row r="77" spans="1:29" s="180" customFormat="1" ht="18" customHeight="1" x14ac:dyDescent="0.25">
      <c r="A77" s="115"/>
      <c r="B77" s="172" t="s">
        <v>2</v>
      </c>
      <c r="C77" s="267"/>
      <c r="D77" s="267"/>
      <c r="E77" s="267"/>
      <c r="F77" s="267"/>
      <c r="G77" s="267"/>
      <c r="H77" s="267"/>
      <c r="I77" s="147">
        <f t="shared" si="34"/>
        <v>0</v>
      </c>
      <c r="J77" s="267"/>
      <c r="K77" s="267"/>
      <c r="L77" s="267"/>
      <c r="M77" s="267"/>
      <c r="N77" s="267"/>
      <c r="O77" s="267"/>
      <c r="P77" s="173">
        <f t="shared" si="35"/>
        <v>0</v>
      </c>
      <c r="Q77" s="115"/>
      <c r="S77" s="115"/>
      <c r="T77" s="172" t="s">
        <v>2</v>
      </c>
      <c r="U77" s="267"/>
      <c r="V77" s="267"/>
      <c r="W77" s="267"/>
      <c r="X77" s="267"/>
      <c r="Y77" s="267"/>
      <c r="Z77" s="267"/>
      <c r="AA77" s="173">
        <f t="shared" si="36"/>
        <v>0</v>
      </c>
      <c r="AC77" s="115"/>
    </row>
    <row r="78" spans="1:29" s="180" customFormat="1" ht="18" customHeight="1" x14ac:dyDescent="0.25">
      <c r="A78" s="115"/>
      <c r="B78" s="172" t="s">
        <v>3</v>
      </c>
      <c r="C78" s="267"/>
      <c r="D78" s="267"/>
      <c r="E78" s="267"/>
      <c r="F78" s="267"/>
      <c r="G78" s="267"/>
      <c r="H78" s="267"/>
      <c r="I78" s="147">
        <f t="shared" si="34"/>
        <v>0</v>
      </c>
      <c r="J78" s="267"/>
      <c r="K78" s="267"/>
      <c r="L78" s="267"/>
      <c r="M78" s="267"/>
      <c r="N78" s="267"/>
      <c r="O78" s="267"/>
      <c r="P78" s="173">
        <f t="shared" si="35"/>
        <v>0</v>
      </c>
      <c r="Q78" s="115"/>
      <c r="S78" s="115"/>
      <c r="T78" s="172" t="s">
        <v>3</v>
      </c>
      <c r="U78" s="267"/>
      <c r="V78" s="267"/>
      <c r="W78" s="267"/>
      <c r="X78" s="267"/>
      <c r="Y78" s="267"/>
      <c r="Z78" s="267"/>
      <c r="AA78" s="173">
        <f t="shared" si="36"/>
        <v>0</v>
      </c>
      <c r="AC78" s="115"/>
    </row>
    <row r="79" spans="1:29" s="180" customFormat="1" ht="18" customHeight="1" x14ac:dyDescent="0.25">
      <c r="A79" s="115"/>
      <c r="B79" s="175" t="s">
        <v>125</v>
      </c>
      <c r="C79" s="271"/>
      <c r="D79" s="271"/>
      <c r="E79" s="271"/>
      <c r="F79" s="271"/>
      <c r="G79" s="271"/>
      <c r="H79" s="271"/>
      <c r="I79" s="147">
        <f t="shared" si="34"/>
        <v>0</v>
      </c>
      <c r="J79" s="271"/>
      <c r="K79" s="271"/>
      <c r="L79" s="271"/>
      <c r="M79" s="271"/>
      <c r="N79" s="271"/>
      <c r="O79" s="271"/>
      <c r="P79" s="173">
        <f t="shared" si="35"/>
        <v>0</v>
      </c>
      <c r="Q79" s="115"/>
      <c r="S79" s="115"/>
      <c r="T79" s="175" t="s">
        <v>125</v>
      </c>
      <c r="U79" s="271"/>
      <c r="V79" s="271"/>
      <c r="W79" s="271"/>
      <c r="X79" s="271"/>
      <c r="Y79" s="271"/>
      <c r="Z79" s="271"/>
      <c r="AA79" s="173">
        <f t="shared" si="36"/>
        <v>0</v>
      </c>
      <c r="AC79" s="115"/>
    </row>
    <row r="80" spans="1:29" s="180" customFormat="1" ht="18" customHeight="1" thickBot="1" x14ac:dyDescent="0.3">
      <c r="A80" s="115"/>
      <c r="B80" s="148" t="s">
        <v>14</v>
      </c>
      <c r="C80" s="140">
        <f t="shared" ref="C80:H80" si="37">SUM(C74:C79)</f>
        <v>0</v>
      </c>
      <c r="D80" s="140">
        <f t="shared" si="37"/>
        <v>0</v>
      </c>
      <c r="E80" s="140">
        <f t="shared" si="37"/>
        <v>0</v>
      </c>
      <c r="F80" s="140">
        <f t="shared" si="37"/>
        <v>0</v>
      </c>
      <c r="G80" s="140">
        <f t="shared" si="37"/>
        <v>0</v>
      </c>
      <c r="H80" s="140">
        <f t="shared" si="37"/>
        <v>0</v>
      </c>
      <c r="I80" s="140">
        <f>SUM(I74:I79)</f>
        <v>0</v>
      </c>
      <c r="J80" s="140">
        <f t="shared" ref="J80:M80" si="38">SUM(J74:J79)</f>
        <v>0</v>
      </c>
      <c r="K80" s="140">
        <f t="shared" si="38"/>
        <v>0</v>
      </c>
      <c r="L80" s="140">
        <f t="shared" si="38"/>
        <v>0</v>
      </c>
      <c r="M80" s="140">
        <f t="shared" si="38"/>
        <v>0</v>
      </c>
      <c r="N80" s="140">
        <f>SUM(N74:N79)</f>
        <v>0</v>
      </c>
      <c r="O80" s="140">
        <f>SUM(O74:O79)</f>
        <v>0</v>
      </c>
      <c r="P80" s="176">
        <f>SUM(P74:P79)</f>
        <v>0</v>
      </c>
      <c r="Q80" s="115"/>
      <c r="S80" s="115"/>
      <c r="T80" s="148" t="s">
        <v>14</v>
      </c>
      <c r="U80" s="140">
        <f>SUM(U74:U79)</f>
        <v>0</v>
      </c>
      <c r="V80" s="140">
        <f>SUM(V74:V79)</f>
        <v>0</v>
      </c>
      <c r="W80" s="140">
        <f>SUM(W74:W79)</f>
        <v>0</v>
      </c>
      <c r="X80" s="140">
        <f t="shared" ref="X80:Z80" si="39">SUM(X74:X79)</f>
        <v>0</v>
      </c>
      <c r="Y80" s="140">
        <f t="shared" si="39"/>
        <v>0</v>
      </c>
      <c r="Z80" s="140">
        <f t="shared" si="39"/>
        <v>0</v>
      </c>
      <c r="AA80" s="176">
        <f>SUM(AA74:AA79)</f>
        <v>0</v>
      </c>
      <c r="AC80" s="115"/>
    </row>
    <row r="81" spans="1:29" s="180" customFormat="1" ht="8.1" customHeight="1" thickBot="1" x14ac:dyDescent="0.3">
      <c r="A81" s="115"/>
      <c r="B81" s="115"/>
      <c r="C81" s="115"/>
      <c r="D81" s="115"/>
      <c r="E81" s="115"/>
      <c r="F81" s="115"/>
      <c r="G81" s="115"/>
      <c r="H81" s="115"/>
      <c r="I81" s="115"/>
      <c r="J81" s="115"/>
      <c r="K81" s="115"/>
      <c r="L81" s="115"/>
      <c r="M81" s="115"/>
      <c r="N81" s="115"/>
      <c r="O81" s="115"/>
      <c r="P81" s="115"/>
      <c r="Q81" s="115"/>
      <c r="AC81" s="115"/>
    </row>
    <row r="82" spans="1:29" s="180" customFormat="1" ht="48" customHeight="1" x14ac:dyDescent="0.25">
      <c r="A82" s="115"/>
      <c r="B82" s="152" t="s">
        <v>42</v>
      </c>
      <c r="C82" s="129"/>
      <c r="D82" s="386" t="s">
        <v>43</v>
      </c>
      <c r="E82" s="386"/>
      <c r="F82" s="386"/>
      <c r="G82" s="386"/>
      <c r="H82" s="386"/>
      <c r="I82" s="388"/>
      <c r="J82" s="385" t="s">
        <v>191</v>
      </c>
      <c r="K82" s="386"/>
      <c r="L82" s="386"/>
      <c r="M82" s="386"/>
      <c r="N82" s="386"/>
      <c r="O82" s="386"/>
      <c r="P82" s="387"/>
      <c r="Q82" s="115"/>
      <c r="S82" s="115"/>
      <c r="T82" s="152" t="s">
        <v>52</v>
      </c>
      <c r="U82" s="385" t="s">
        <v>191</v>
      </c>
      <c r="V82" s="386"/>
      <c r="W82" s="386"/>
      <c r="X82" s="386"/>
      <c r="Y82" s="386"/>
      <c r="Z82" s="386"/>
      <c r="AA82" s="387"/>
      <c r="AC82" s="115"/>
    </row>
    <row r="83" spans="1:29" s="180" customFormat="1" ht="95.1" customHeight="1" x14ac:dyDescent="0.25">
      <c r="A83" s="115"/>
      <c r="B83" s="166" t="s">
        <v>148</v>
      </c>
      <c r="C83" s="416" t="s">
        <v>283</v>
      </c>
      <c r="D83" s="417" t="s">
        <v>284</v>
      </c>
      <c r="E83" s="417" t="s">
        <v>285</v>
      </c>
      <c r="F83" s="417" t="s">
        <v>286</v>
      </c>
      <c r="G83" s="417" t="s">
        <v>287</v>
      </c>
      <c r="H83" s="417" t="s">
        <v>258</v>
      </c>
      <c r="I83" s="132" t="s">
        <v>134</v>
      </c>
      <c r="J83" s="416" t="s">
        <v>283</v>
      </c>
      <c r="K83" s="417" t="s">
        <v>284</v>
      </c>
      <c r="L83" s="417" t="s">
        <v>285</v>
      </c>
      <c r="M83" s="417" t="s">
        <v>286</v>
      </c>
      <c r="N83" s="417" t="s">
        <v>287</v>
      </c>
      <c r="O83" s="417" t="s">
        <v>258</v>
      </c>
      <c r="P83" s="133" t="s">
        <v>134</v>
      </c>
      <c r="Q83" s="115"/>
      <c r="S83" s="115"/>
      <c r="T83" s="166" t="s">
        <v>148</v>
      </c>
      <c r="U83" s="416" t="s">
        <v>283</v>
      </c>
      <c r="V83" s="363" t="s">
        <v>284</v>
      </c>
      <c r="W83" s="363" t="s">
        <v>285</v>
      </c>
      <c r="X83" s="363" t="s">
        <v>286</v>
      </c>
      <c r="Y83" s="363" t="s">
        <v>287</v>
      </c>
      <c r="Z83" s="363" t="s">
        <v>258</v>
      </c>
      <c r="AA83" s="133" t="s">
        <v>134</v>
      </c>
      <c r="AC83" s="115"/>
    </row>
    <row r="84" spans="1:29" s="180" customFormat="1" ht="18" customHeight="1" x14ac:dyDescent="0.25">
      <c r="A84" s="115"/>
      <c r="B84" s="166" t="s">
        <v>51</v>
      </c>
      <c r="C84" s="415"/>
      <c r="D84" s="415" t="s">
        <v>166</v>
      </c>
      <c r="E84" s="415"/>
      <c r="F84" s="415"/>
      <c r="G84" s="415"/>
      <c r="H84" s="415"/>
      <c r="I84" s="420"/>
      <c r="J84" s="408"/>
      <c r="K84" s="409" t="s">
        <v>166</v>
      </c>
      <c r="L84" s="409"/>
      <c r="M84" s="409"/>
      <c r="N84" s="409"/>
      <c r="O84" s="409"/>
      <c r="P84" s="177"/>
      <c r="Q84" s="115"/>
      <c r="S84" s="115"/>
      <c r="T84" s="410" t="s">
        <v>51</v>
      </c>
      <c r="U84" s="408"/>
      <c r="V84" s="409" t="s">
        <v>166</v>
      </c>
      <c r="W84" s="409"/>
      <c r="X84" s="409"/>
      <c r="Y84" s="409"/>
      <c r="Z84" s="409"/>
      <c r="AA84" s="171"/>
      <c r="AC84" s="115"/>
    </row>
    <row r="85" spans="1:29" s="180" customFormat="1" ht="18" customHeight="1" x14ac:dyDescent="0.25">
      <c r="A85" s="115"/>
      <c r="B85" s="172" t="s">
        <v>0</v>
      </c>
      <c r="C85" s="413"/>
      <c r="D85" s="413"/>
      <c r="E85" s="413"/>
      <c r="F85" s="413"/>
      <c r="G85" s="413"/>
      <c r="H85" s="413"/>
      <c r="I85" s="147">
        <f>SUM(C85:H85)</f>
        <v>0</v>
      </c>
      <c r="J85" s="413"/>
      <c r="K85" s="413"/>
      <c r="L85" s="413"/>
      <c r="M85" s="413"/>
      <c r="N85" s="413"/>
      <c r="O85" s="413"/>
      <c r="P85" s="173">
        <f>SUM(J85:O85)</f>
        <v>0</v>
      </c>
      <c r="Q85" s="115"/>
      <c r="S85" s="115"/>
      <c r="T85" s="172" t="s">
        <v>0</v>
      </c>
      <c r="U85" s="413"/>
      <c r="V85" s="267"/>
      <c r="W85" s="267"/>
      <c r="X85" s="267"/>
      <c r="Y85" s="267"/>
      <c r="Z85" s="267"/>
      <c r="AA85" s="173">
        <f>SUM(U85:Z85)</f>
        <v>0</v>
      </c>
      <c r="AC85" s="115"/>
    </row>
    <row r="86" spans="1:29" s="180" customFormat="1" ht="18" customHeight="1" x14ac:dyDescent="0.25">
      <c r="A86" s="115"/>
      <c r="B86" s="172" t="s">
        <v>1</v>
      </c>
      <c r="C86" s="267"/>
      <c r="D86" s="267"/>
      <c r="E86" s="267"/>
      <c r="F86" s="267"/>
      <c r="G86" s="267"/>
      <c r="H86" s="267"/>
      <c r="I86" s="147">
        <f t="shared" ref="I86:I90" si="40">SUM(C86:H86)</f>
        <v>0</v>
      </c>
      <c r="J86" s="267"/>
      <c r="K86" s="267"/>
      <c r="L86" s="267"/>
      <c r="M86" s="267"/>
      <c r="N86" s="267"/>
      <c r="O86" s="267"/>
      <c r="P86" s="173">
        <f t="shared" ref="P86:P90" si="41">SUM(J86:O86)</f>
        <v>0</v>
      </c>
      <c r="Q86" s="115"/>
      <c r="S86" s="115"/>
      <c r="T86" s="172" t="s">
        <v>1</v>
      </c>
      <c r="U86" s="267"/>
      <c r="V86" s="267"/>
      <c r="W86" s="267"/>
      <c r="X86" s="267"/>
      <c r="Y86" s="267"/>
      <c r="Z86" s="267"/>
      <c r="AA86" s="173">
        <f t="shared" ref="AA86:AA90" si="42">SUM(U86:Z86)</f>
        <v>0</v>
      </c>
      <c r="AC86" s="115"/>
    </row>
    <row r="87" spans="1:29" s="180" customFormat="1" ht="18" customHeight="1" x14ac:dyDescent="0.25">
      <c r="A87" s="115"/>
      <c r="B87" s="172" t="s">
        <v>4</v>
      </c>
      <c r="C87" s="267"/>
      <c r="D87" s="267"/>
      <c r="E87" s="267"/>
      <c r="F87" s="267"/>
      <c r="G87" s="267"/>
      <c r="H87" s="267"/>
      <c r="I87" s="147">
        <f t="shared" si="40"/>
        <v>0</v>
      </c>
      <c r="J87" s="267"/>
      <c r="K87" s="267"/>
      <c r="L87" s="267"/>
      <c r="M87" s="267"/>
      <c r="N87" s="267"/>
      <c r="O87" s="267"/>
      <c r="P87" s="173">
        <f t="shared" si="41"/>
        <v>0</v>
      </c>
      <c r="Q87" s="115"/>
      <c r="S87" s="115"/>
      <c r="T87" s="172" t="s">
        <v>4</v>
      </c>
      <c r="U87" s="267"/>
      <c r="V87" s="267"/>
      <c r="W87" s="267"/>
      <c r="X87" s="267"/>
      <c r="Y87" s="267"/>
      <c r="Z87" s="267"/>
      <c r="AA87" s="173">
        <f t="shared" si="42"/>
        <v>0</v>
      </c>
      <c r="AC87" s="115"/>
    </row>
    <row r="88" spans="1:29" s="180" customFormat="1" ht="18" customHeight="1" x14ac:dyDescent="0.25">
      <c r="A88" s="115"/>
      <c r="B88" s="172" t="s">
        <v>2</v>
      </c>
      <c r="C88" s="267"/>
      <c r="D88" s="267"/>
      <c r="E88" s="267"/>
      <c r="F88" s="267"/>
      <c r="G88" s="267"/>
      <c r="H88" s="267"/>
      <c r="I88" s="147">
        <f t="shared" si="40"/>
        <v>0</v>
      </c>
      <c r="J88" s="267"/>
      <c r="K88" s="267"/>
      <c r="L88" s="267"/>
      <c r="M88" s="267"/>
      <c r="N88" s="267"/>
      <c r="O88" s="267"/>
      <c r="P88" s="173">
        <f t="shared" si="41"/>
        <v>0</v>
      </c>
      <c r="Q88" s="115"/>
      <c r="S88" s="115"/>
      <c r="T88" s="172" t="s">
        <v>2</v>
      </c>
      <c r="U88" s="267"/>
      <c r="V88" s="267"/>
      <c r="W88" s="267"/>
      <c r="X88" s="267"/>
      <c r="Y88" s="267"/>
      <c r="Z88" s="267"/>
      <c r="AA88" s="173">
        <f t="shared" si="42"/>
        <v>0</v>
      </c>
      <c r="AC88" s="115"/>
    </row>
    <row r="89" spans="1:29" s="180" customFormat="1" ht="18" customHeight="1" x14ac:dyDescent="0.25">
      <c r="A89" s="115"/>
      <c r="B89" s="172" t="s">
        <v>3</v>
      </c>
      <c r="C89" s="267"/>
      <c r="D89" s="267"/>
      <c r="E89" s="267"/>
      <c r="F89" s="267"/>
      <c r="G89" s="267"/>
      <c r="H89" s="267"/>
      <c r="I89" s="147">
        <f t="shared" si="40"/>
        <v>0</v>
      </c>
      <c r="J89" s="267"/>
      <c r="K89" s="267"/>
      <c r="L89" s="267"/>
      <c r="M89" s="267"/>
      <c r="N89" s="267"/>
      <c r="O89" s="267"/>
      <c r="P89" s="173">
        <f t="shared" si="41"/>
        <v>0</v>
      </c>
      <c r="Q89" s="115"/>
      <c r="S89" s="115"/>
      <c r="T89" s="172" t="s">
        <v>3</v>
      </c>
      <c r="U89" s="267"/>
      <c r="V89" s="267"/>
      <c r="W89" s="267"/>
      <c r="X89" s="267"/>
      <c r="Y89" s="267"/>
      <c r="Z89" s="267"/>
      <c r="AA89" s="173">
        <f t="shared" si="42"/>
        <v>0</v>
      </c>
      <c r="AC89" s="115"/>
    </row>
    <row r="90" spans="1:29" s="180" customFormat="1" ht="18" customHeight="1" x14ac:dyDescent="0.25">
      <c r="A90" s="115"/>
      <c r="B90" s="175" t="s">
        <v>125</v>
      </c>
      <c r="C90" s="271"/>
      <c r="D90" s="271"/>
      <c r="E90" s="271"/>
      <c r="F90" s="271"/>
      <c r="G90" s="271"/>
      <c r="H90" s="271"/>
      <c r="I90" s="147">
        <f t="shared" si="40"/>
        <v>0</v>
      </c>
      <c r="J90" s="271"/>
      <c r="K90" s="271"/>
      <c r="L90" s="271"/>
      <c r="M90" s="271"/>
      <c r="N90" s="271"/>
      <c r="O90" s="271"/>
      <c r="P90" s="173">
        <f t="shared" si="41"/>
        <v>0</v>
      </c>
      <c r="Q90" s="115"/>
      <c r="S90" s="115"/>
      <c r="T90" s="175" t="s">
        <v>125</v>
      </c>
      <c r="U90" s="271"/>
      <c r="V90" s="271"/>
      <c r="W90" s="271"/>
      <c r="X90" s="271"/>
      <c r="Y90" s="271"/>
      <c r="Z90" s="271"/>
      <c r="AA90" s="173">
        <f t="shared" si="42"/>
        <v>0</v>
      </c>
      <c r="AC90" s="115"/>
    </row>
    <row r="91" spans="1:29" s="180" customFormat="1" ht="18" customHeight="1" thickBot="1" x14ac:dyDescent="0.3">
      <c r="A91" s="115"/>
      <c r="B91" s="148" t="s">
        <v>14</v>
      </c>
      <c r="C91" s="140">
        <f t="shared" ref="C91:E91" si="43">SUM(C85:C90)</f>
        <v>0</v>
      </c>
      <c r="D91" s="140">
        <f t="shared" si="43"/>
        <v>0</v>
      </c>
      <c r="E91" s="140">
        <f t="shared" si="43"/>
        <v>0</v>
      </c>
      <c r="F91" s="140">
        <f>SUM(F85:F90)</f>
        <v>0</v>
      </c>
      <c r="G91" s="140">
        <f t="shared" ref="G91:H91" si="44">SUM(G85:G90)</f>
        <v>0</v>
      </c>
      <c r="H91" s="140">
        <f t="shared" si="44"/>
        <v>0</v>
      </c>
      <c r="I91" s="140">
        <f>SUM(I85:I90)</f>
        <v>0</v>
      </c>
      <c r="J91" s="140">
        <f t="shared" ref="J91:L91" si="45">SUM(J85:J90)</f>
        <v>0</v>
      </c>
      <c r="K91" s="140">
        <f t="shared" si="45"/>
        <v>0</v>
      </c>
      <c r="L91" s="140">
        <f t="shared" si="45"/>
        <v>0</v>
      </c>
      <c r="M91" s="140">
        <f>SUM(M85:M90)</f>
        <v>0</v>
      </c>
      <c r="N91" s="140">
        <f>SUM(N85:N90)</f>
        <v>0</v>
      </c>
      <c r="O91" s="140">
        <f>SUM(O85:O90)</f>
        <v>0</v>
      </c>
      <c r="P91" s="176">
        <f>SUM(P85:P90)</f>
        <v>0</v>
      </c>
      <c r="Q91" s="115"/>
      <c r="S91" s="115"/>
      <c r="T91" s="148" t="s">
        <v>14</v>
      </c>
      <c r="U91" s="140">
        <f>SUM(U85:U90)</f>
        <v>0</v>
      </c>
      <c r="V91" s="140">
        <f>SUM(V85:V90)</f>
        <v>0</v>
      </c>
      <c r="W91" s="140">
        <f>SUM(W85:W90)</f>
        <v>0</v>
      </c>
      <c r="X91" s="140">
        <f t="shared" ref="X91:Z91" si="46">SUM(X85:X90)</f>
        <v>0</v>
      </c>
      <c r="Y91" s="140">
        <f t="shared" si="46"/>
        <v>0</v>
      </c>
      <c r="Z91" s="140">
        <f t="shared" si="46"/>
        <v>0</v>
      </c>
      <c r="AA91" s="176">
        <f>SUM(AA85:AA90)</f>
        <v>0</v>
      </c>
      <c r="AC91" s="115"/>
    </row>
    <row r="92" spans="1:29" s="180" customFormat="1" ht="8.1" customHeight="1" thickBot="1" x14ac:dyDescent="0.3">
      <c r="A92" s="115"/>
      <c r="B92" s="115"/>
      <c r="C92" s="115"/>
      <c r="D92" s="115"/>
      <c r="E92" s="115"/>
      <c r="F92" s="115"/>
      <c r="G92" s="115"/>
      <c r="H92" s="115"/>
      <c r="I92" s="115"/>
      <c r="J92" s="115"/>
      <c r="K92" s="115"/>
      <c r="L92" s="115"/>
      <c r="M92" s="115"/>
      <c r="N92" s="115"/>
      <c r="O92" s="115"/>
      <c r="P92" s="115"/>
      <c r="Q92" s="115"/>
      <c r="AC92" s="115"/>
    </row>
    <row r="93" spans="1:29" s="180" customFormat="1" ht="48" customHeight="1" x14ac:dyDescent="0.25">
      <c r="A93" s="115"/>
      <c r="B93" s="152" t="s">
        <v>42</v>
      </c>
      <c r="C93" s="129"/>
      <c r="D93" s="212" t="s">
        <v>43</v>
      </c>
      <c r="E93" s="127"/>
      <c r="F93" s="128"/>
      <c r="G93" s="127"/>
      <c r="H93" s="127"/>
      <c r="I93" s="127"/>
      <c r="J93" s="129"/>
      <c r="K93" s="212" t="s">
        <v>191</v>
      </c>
      <c r="L93" s="127"/>
      <c r="M93" s="129"/>
      <c r="N93" s="212"/>
      <c r="O93" s="127"/>
      <c r="P93" s="130"/>
      <c r="Q93" s="115"/>
      <c r="S93" s="115"/>
      <c r="T93" s="152" t="s">
        <v>52</v>
      </c>
      <c r="U93" s="385" t="s">
        <v>191</v>
      </c>
      <c r="V93" s="386"/>
      <c r="W93" s="386"/>
      <c r="X93" s="386"/>
      <c r="Y93" s="386"/>
      <c r="Z93" s="386"/>
      <c r="AA93" s="387"/>
      <c r="AC93" s="115"/>
    </row>
    <row r="94" spans="1:29" s="180" customFormat="1" ht="95.1" customHeight="1" x14ac:dyDescent="0.25">
      <c r="A94" s="115"/>
      <c r="B94" s="166" t="s">
        <v>297</v>
      </c>
      <c r="C94" s="411" t="s">
        <v>288</v>
      </c>
      <c r="D94" s="412" t="s">
        <v>289</v>
      </c>
      <c r="E94" s="412" t="s">
        <v>290</v>
      </c>
      <c r="F94" s="412" t="s">
        <v>291</v>
      </c>
      <c r="G94" s="412" t="s">
        <v>63</v>
      </c>
      <c r="H94" s="421"/>
      <c r="I94" s="132" t="s">
        <v>134</v>
      </c>
      <c r="J94" s="411" t="s">
        <v>288</v>
      </c>
      <c r="K94" s="167" t="s">
        <v>289</v>
      </c>
      <c r="L94" s="167" t="s">
        <v>290</v>
      </c>
      <c r="M94" s="167" t="s">
        <v>291</v>
      </c>
      <c r="N94" s="167" t="s">
        <v>63</v>
      </c>
      <c r="O94" s="365"/>
      <c r="P94" s="133" t="s">
        <v>134</v>
      </c>
      <c r="Q94" s="115"/>
      <c r="S94" s="115"/>
      <c r="T94" s="166" t="s">
        <v>297</v>
      </c>
      <c r="U94" s="411" t="s">
        <v>288</v>
      </c>
      <c r="V94" s="167" t="s">
        <v>289</v>
      </c>
      <c r="W94" s="167" t="s">
        <v>290</v>
      </c>
      <c r="X94" s="167" t="s">
        <v>291</v>
      </c>
      <c r="Y94" s="167" t="s">
        <v>63</v>
      </c>
      <c r="Z94" s="370"/>
      <c r="AA94" s="133" t="s">
        <v>134</v>
      </c>
      <c r="AC94" s="115"/>
    </row>
    <row r="95" spans="1:29" s="180" customFormat="1" ht="18" customHeight="1" x14ac:dyDescent="0.25">
      <c r="A95" s="115"/>
      <c r="B95" s="166" t="s">
        <v>51</v>
      </c>
      <c r="C95" s="409"/>
      <c r="D95" s="409" t="s">
        <v>166</v>
      </c>
      <c r="E95" s="409"/>
      <c r="F95" s="409"/>
      <c r="G95" s="409"/>
      <c r="H95" s="422"/>
      <c r="I95" s="414"/>
      <c r="J95" s="409"/>
      <c r="K95" s="409" t="s">
        <v>166</v>
      </c>
      <c r="L95" s="409"/>
      <c r="M95" s="409"/>
      <c r="N95" s="409"/>
      <c r="O95" s="374"/>
      <c r="P95" s="177"/>
      <c r="Q95" s="115"/>
      <c r="S95" s="115"/>
      <c r="T95" s="410" t="s">
        <v>51</v>
      </c>
      <c r="U95" s="424"/>
      <c r="V95" s="409" t="s">
        <v>166</v>
      </c>
      <c r="W95" s="409"/>
      <c r="X95" s="409"/>
      <c r="Y95" s="409"/>
      <c r="Z95" s="366"/>
      <c r="AA95" s="171"/>
      <c r="AC95" s="115"/>
    </row>
    <row r="96" spans="1:29" s="180" customFormat="1" ht="18" customHeight="1" x14ac:dyDescent="0.25">
      <c r="A96" s="115"/>
      <c r="B96" s="172" t="s">
        <v>0</v>
      </c>
      <c r="C96" s="413"/>
      <c r="D96" s="413"/>
      <c r="E96" s="413"/>
      <c r="F96" s="413"/>
      <c r="G96" s="413"/>
      <c r="H96" s="372"/>
      <c r="I96" s="147">
        <f>SUM(C96:H96)</f>
        <v>0</v>
      </c>
      <c r="J96" s="413"/>
      <c r="K96" s="267"/>
      <c r="L96" s="267"/>
      <c r="M96" s="267"/>
      <c r="N96" s="267"/>
      <c r="O96" s="367"/>
      <c r="P96" s="173">
        <f>SUM(J96:O96)</f>
        <v>0</v>
      </c>
      <c r="Q96" s="115"/>
      <c r="S96" s="115"/>
      <c r="T96" s="172" t="s">
        <v>0</v>
      </c>
      <c r="U96" s="413"/>
      <c r="V96" s="267"/>
      <c r="W96" s="267"/>
      <c r="X96" s="267"/>
      <c r="Y96" s="267"/>
      <c r="Z96" s="367"/>
      <c r="AA96" s="173">
        <f>SUM(U96:Z96)</f>
        <v>0</v>
      </c>
      <c r="AC96" s="115"/>
    </row>
    <row r="97" spans="1:29" s="180" customFormat="1" ht="18" customHeight="1" x14ac:dyDescent="0.25">
      <c r="A97" s="115"/>
      <c r="B97" s="172" t="s">
        <v>1</v>
      </c>
      <c r="C97" s="267"/>
      <c r="D97" s="267"/>
      <c r="E97" s="267"/>
      <c r="F97" s="267"/>
      <c r="G97" s="267"/>
      <c r="H97" s="372"/>
      <c r="I97" s="147">
        <f t="shared" ref="I97:I101" si="47">SUM(C97:H97)</f>
        <v>0</v>
      </c>
      <c r="J97" s="267"/>
      <c r="K97" s="267"/>
      <c r="L97" s="267"/>
      <c r="M97" s="267"/>
      <c r="N97" s="267"/>
      <c r="O97" s="367"/>
      <c r="P97" s="173">
        <f t="shared" ref="P97:P101" si="48">SUM(J97:O97)</f>
        <v>0</v>
      </c>
      <c r="Q97" s="115"/>
      <c r="S97" s="115"/>
      <c r="T97" s="172" t="s">
        <v>1</v>
      </c>
      <c r="U97" s="267"/>
      <c r="V97" s="267"/>
      <c r="W97" s="267"/>
      <c r="X97" s="267"/>
      <c r="Y97" s="267"/>
      <c r="Z97" s="367"/>
      <c r="AA97" s="173">
        <f t="shared" ref="AA97:AA101" si="49">SUM(U97:Z97)</f>
        <v>0</v>
      </c>
      <c r="AC97" s="115"/>
    </row>
    <row r="98" spans="1:29" s="180" customFormat="1" ht="18" customHeight="1" x14ac:dyDescent="0.25">
      <c r="A98" s="115"/>
      <c r="B98" s="172" t="s">
        <v>4</v>
      </c>
      <c r="C98" s="267"/>
      <c r="D98" s="267"/>
      <c r="E98" s="267"/>
      <c r="F98" s="267"/>
      <c r="G98" s="267"/>
      <c r="H98" s="372"/>
      <c r="I98" s="147">
        <f t="shared" si="47"/>
        <v>0</v>
      </c>
      <c r="J98" s="267"/>
      <c r="K98" s="267"/>
      <c r="L98" s="267"/>
      <c r="M98" s="267"/>
      <c r="N98" s="267"/>
      <c r="O98" s="367"/>
      <c r="P98" s="173">
        <f t="shared" si="48"/>
        <v>0</v>
      </c>
      <c r="Q98" s="115"/>
      <c r="S98" s="115"/>
      <c r="T98" s="172" t="s">
        <v>4</v>
      </c>
      <c r="U98" s="267"/>
      <c r="V98" s="267"/>
      <c r="W98" s="267"/>
      <c r="X98" s="267"/>
      <c r="Y98" s="267"/>
      <c r="Z98" s="367"/>
      <c r="AA98" s="173">
        <f t="shared" si="49"/>
        <v>0</v>
      </c>
      <c r="AC98" s="115"/>
    </row>
    <row r="99" spans="1:29" s="180" customFormat="1" ht="18" customHeight="1" x14ac:dyDescent="0.25">
      <c r="A99" s="115"/>
      <c r="B99" s="172" t="s">
        <v>2</v>
      </c>
      <c r="C99" s="267"/>
      <c r="D99" s="267"/>
      <c r="E99" s="267"/>
      <c r="F99" s="267"/>
      <c r="G99" s="267"/>
      <c r="H99" s="372"/>
      <c r="I99" s="147">
        <f t="shared" si="47"/>
        <v>0</v>
      </c>
      <c r="J99" s="267"/>
      <c r="K99" s="267"/>
      <c r="L99" s="267"/>
      <c r="M99" s="267"/>
      <c r="N99" s="267"/>
      <c r="O99" s="367"/>
      <c r="P99" s="173">
        <f t="shared" si="48"/>
        <v>0</v>
      </c>
      <c r="Q99" s="115"/>
      <c r="S99" s="115"/>
      <c r="T99" s="172" t="s">
        <v>2</v>
      </c>
      <c r="U99" s="267"/>
      <c r="V99" s="267"/>
      <c r="W99" s="267"/>
      <c r="X99" s="267"/>
      <c r="Y99" s="267"/>
      <c r="Z99" s="367"/>
      <c r="AA99" s="173">
        <f t="shared" si="49"/>
        <v>0</v>
      </c>
      <c r="AC99" s="115"/>
    </row>
    <row r="100" spans="1:29" s="180" customFormat="1" ht="18" customHeight="1" x14ac:dyDescent="0.25">
      <c r="A100" s="115"/>
      <c r="B100" s="172" t="s">
        <v>3</v>
      </c>
      <c r="C100" s="267"/>
      <c r="D100" s="267"/>
      <c r="E100" s="267"/>
      <c r="F100" s="267"/>
      <c r="G100" s="267"/>
      <c r="H100" s="372"/>
      <c r="I100" s="147">
        <f t="shared" si="47"/>
        <v>0</v>
      </c>
      <c r="J100" s="267"/>
      <c r="K100" s="267"/>
      <c r="L100" s="267"/>
      <c r="M100" s="267"/>
      <c r="N100" s="267"/>
      <c r="O100" s="367"/>
      <c r="P100" s="173">
        <f t="shared" si="48"/>
        <v>0</v>
      </c>
      <c r="Q100" s="115"/>
      <c r="S100" s="115"/>
      <c r="T100" s="172" t="s">
        <v>3</v>
      </c>
      <c r="U100" s="267"/>
      <c r="V100" s="267"/>
      <c r="W100" s="267"/>
      <c r="X100" s="267"/>
      <c r="Y100" s="267"/>
      <c r="Z100" s="367"/>
      <c r="AA100" s="173">
        <f t="shared" si="49"/>
        <v>0</v>
      </c>
      <c r="AC100" s="115"/>
    </row>
    <row r="101" spans="1:29" s="180" customFormat="1" ht="44.25" customHeight="1" x14ac:dyDescent="0.25">
      <c r="A101" s="115"/>
      <c r="B101" s="175" t="s">
        <v>125</v>
      </c>
      <c r="C101" s="271"/>
      <c r="D101" s="271"/>
      <c r="E101" s="271"/>
      <c r="F101" s="271"/>
      <c r="G101" s="271"/>
      <c r="H101" s="373"/>
      <c r="I101" s="147">
        <f t="shared" si="47"/>
        <v>0</v>
      </c>
      <c r="J101" s="271"/>
      <c r="K101" s="271"/>
      <c r="L101" s="271"/>
      <c r="M101" s="271"/>
      <c r="N101" s="271"/>
      <c r="O101" s="368"/>
      <c r="P101" s="173">
        <f t="shared" si="48"/>
        <v>0</v>
      </c>
      <c r="Q101" s="115"/>
      <c r="S101" s="115"/>
      <c r="T101" s="175" t="s">
        <v>125</v>
      </c>
      <c r="U101" s="271"/>
      <c r="V101" s="271"/>
      <c r="W101" s="271"/>
      <c r="X101" s="271"/>
      <c r="Y101" s="271"/>
      <c r="Z101" s="368"/>
      <c r="AA101" s="173">
        <f t="shared" si="49"/>
        <v>0</v>
      </c>
      <c r="AC101" s="115"/>
    </row>
    <row r="102" spans="1:29" s="180" customFormat="1" ht="34.5" customHeight="1" thickBot="1" x14ac:dyDescent="0.3">
      <c r="A102" s="115"/>
      <c r="B102" s="148" t="s">
        <v>14</v>
      </c>
      <c r="C102" s="140">
        <f t="shared" ref="C102:G102" si="50">SUM(C96:C101)</f>
        <v>0</v>
      </c>
      <c r="D102" s="140">
        <f t="shared" si="50"/>
        <v>0</v>
      </c>
      <c r="E102" s="140">
        <f t="shared" si="50"/>
        <v>0</v>
      </c>
      <c r="F102" s="140">
        <f t="shared" si="50"/>
        <v>0</v>
      </c>
      <c r="G102" s="140">
        <f t="shared" si="50"/>
        <v>0</v>
      </c>
      <c r="H102" s="369"/>
      <c r="I102" s="140">
        <f>SUM(I96:I101)</f>
        <v>0</v>
      </c>
      <c r="J102" s="140">
        <f t="shared" ref="J102:L102" si="51">SUM(J96:J101)</f>
        <v>0</v>
      </c>
      <c r="K102" s="140">
        <f t="shared" si="51"/>
        <v>0</v>
      </c>
      <c r="L102" s="140">
        <f t="shared" si="51"/>
        <v>0</v>
      </c>
      <c r="M102" s="140">
        <f>SUM(M96:M101)</f>
        <v>0</v>
      </c>
      <c r="N102" s="140">
        <f>SUM(N96:N101)</f>
        <v>0</v>
      </c>
      <c r="O102" s="369"/>
      <c r="P102" s="176">
        <f>SUM(P96:P101)</f>
        <v>0</v>
      </c>
      <c r="Q102" s="115"/>
      <c r="S102" s="115"/>
      <c r="T102" s="148" t="s">
        <v>14</v>
      </c>
      <c r="U102" s="140">
        <f>SUM(U96:U101)</f>
        <v>0</v>
      </c>
      <c r="V102" s="140">
        <f>SUM(V96:V101)</f>
        <v>0</v>
      </c>
      <c r="W102" s="140">
        <f>SUM(W96:W101)</f>
        <v>0</v>
      </c>
      <c r="X102" s="140">
        <f t="shared" ref="X102:Y102" si="52">SUM(X96:X101)</f>
        <v>0</v>
      </c>
      <c r="Y102" s="140">
        <f t="shared" si="52"/>
        <v>0</v>
      </c>
      <c r="Z102" s="371"/>
      <c r="AA102" s="176">
        <f>SUM(AA96:AA101)</f>
        <v>0</v>
      </c>
      <c r="AC102" s="115"/>
    </row>
    <row r="103" spans="1:29" s="21" customFormat="1" ht="27.75" customHeight="1" x14ac:dyDescent="0.25"/>
  </sheetData>
  <sheetProtection sheet="1" objects="1" scenarios="1"/>
  <mergeCells count="24">
    <mergeCell ref="U60:AA60"/>
    <mergeCell ref="U71:AA71"/>
    <mergeCell ref="U93:AA93"/>
    <mergeCell ref="U5:AB5"/>
    <mergeCell ref="U16:AB16"/>
    <mergeCell ref="U27:AB27"/>
    <mergeCell ref="U38:AB38"/>
    <mergeCell ref="U49:AA49"/>
    <mergeCell ref="U82:AA82"/>
    <mergeCell ref="J82:P82"/>
    <mergeCell ref="D82:I82"/>
    <mergeCell ref="C71:I71"/>
    <mergeCell ref="J71:P71"/>
    <mergeCell ref="J60:P60"/>
    <mergeCell ref="K5:R5"/>
    <mergeCell ref="C27:J27"/>
    <mergeCell ref="C5:J5"/>
    <mergeCell ref="C38:J38"/>
    <mergeCell ref="C49:I49"/>
    <mergeCell ref="C16:J16"/>
    <mergeCell ref="K16:R16"/>
    <mergeCell ref="J49:P49"/>
    <mergeCell ref="K38:R38"/>
    <mergeCell ref="K27:R27"/>
  </mergeCells>
  <hyperlinks>
    <hyperlink ref="B2" location="Explanation!A1" display="Please document any explanation in the explanation tab" xr:uid="{3FF799E6-F2CB-4ED1-86A2-E4AD8CC6E5A8}"/>
  </hyperlinks>
  <pageMargins left="0.7" right="0.7" top="0.75" bottom="0.75" header="0.3" footer="0.3"/>
  <pageSetup scale="28" fitToHeight="0" orientation="landscape" r:id="rId1"/>
  <headerFooter>
    <oddFooter>&amp;L&amp;"Arial,Regular"&amp;12&amp;A
Version Date: June 2,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topLeftCell="A13" zoomScale="70" zoomScaleNormal="70" zoomScaleSheetLayoutView="75" zoomScalePageLayoutView="75" workbookViewId="0">
      <selection activeCell="E10" sqref="E10"/>
    </sheetView>
  </sheetViews>
  <sheetFormatPr defaultColWidth="9.140625" defaultRowHeight="15" x14ac:dyDescent="0.25"/>
  <cols>
    <col min="1" max="1" width="1.7109375" style="22" customWidth="1"/>
    <col min="2" max="5" width="24.7109375" style="21" customWidth="1"/>
    <col min="6" max="6" width="55.7109375" style="21" customWidth="1"/>
    <col min="7" max="9" width="24.7109375" style="21" customWidth="1"/>
    <col min="10" max="10" width="55.7109375" style="21" customWidth="1"/>
    <col min="11" max="16384" width="9.140625" style="22"/>
  </cols>
  <sheetData>
    <row r="1" spans="2:10" s="179" customFormat="1" ht="50.1" customHeight="1" x14ac:dyDescent="0.25">
      <c r="B1" s="112"/>
      <c r="C1" s="113"/>
      <c r="D1" s="113"/>
      <c r="E1" s="113"/>
      <c r="F1" s="114" t="str">
        <f>CONCATENATE("The Report Summarizes Rate Activity for the 12 month ending Reporting Year ",General_Info!$C$10)</f>
        <v>The Report Summarizes Rate Activity for the 12 month ending Reporting Year 2025</v>
      </c>
      <c r="G1" s="113"/>
      <c r="H1" s="113"/>
      <c r="I1" s="113"/>
      <c r="J1" s="113"/>
    </row>
    <row r="2" spans="2:10" s="179" customFormat="1" ht="15.75" x14ac:dyDescent="0.25">
      <c r="B2" s="35" t="s">
        <v>203</v>
      </c>
      <c r="C2" s="34"/>
      <c r="D2" s="34"/>
      <c r="E2" s="34"/>
      <c r="F2" s="34"/>
      <c r="G2" s="34"/>
    </row>
    <row r="3" spans="2:10" ht="25.5" customHeight="1" thickBot="1" x14ac:dyDescent="0.3">
      <c r="B3" s="22"/>
      <c r="C3" s="22"/>
      <c r="D3" s="22"/>
      <c r="E3" s="22"/>
      <c r="F3" s="22"/>
      <c r="G3" s="22"/>
      <c r="H3" s="22"/>
      <c r="I3" s="22"/>
      <c r="J3" s="22"/>
    </row>
    <row r="4" spans="2:10" s="178" customFormat="1" ht="48" customHeight="1" x14ac:dyDescent="0.25">
      <c r="B4" s="126" t="s">
        <v>42</v>
      </c>
      <c r="C4" s="127"/>
      <c r="D4" s="127"/>
      <c r="E4" s="127" t="s">
        <v>43</v>
      </c>
      <c r="F4" s="128"/>
      <c r="G4" s="129"/>
      <c r="H4" s="127"/>
      <c r="I4" s="127" t="s">
        <v>191</v>
      </c>
      <c r="J4" s="130"/>
    </row>
    <row r="5" spans="2:10" s="178" customFormat="1" ht="95.1" customHeight="1" x14ac:dyDescent="0.25">
      <c r="B5" s="131" t="s">
        <v>181</v>
      </c>
      <c r="C5" s="132" t="s">
        <v>178</v>
      </c>
      <c r="D5" s="132" t="s">
        <v>134</v>
      </c>
      <c r="E5" s="132" t="s">
        <v>180</v>
      </c>
      <c r="F5" s="26" t="s">
        <v>239</v>
      </c>
      <c r="G5" s="132" t="s">
        <v>178</v>
      </c>
      <c r="H5" s="132" t="s">
        <v>134</v>
      </c>
      <c r="I5" s="132" t="s">
        <v>180</v>
      </c>
      <c r="J5" s="26" t="s">
        <v>239</v>
      </c>
    </row>
    <row r="6" spans="2:10" s="178" customFormat="1" ht="18" customHeight="1" x14ac:dyDescent="0.25">
      <c r="B6" s="131" t="s">
        <v>0</v>
      </c>
      <c r="C6" s="134"/>
      <c r="D6" s="134"/>
      <c r="E6" s="135"/>
      <c r="F6" s="134"/>
      <c r="G6" s="134"/>
      <c r="H6" s="134"/>
      <c r="I6" s="134"/>
      <c r="J6" s="136"/>
    </row>
    <row r="7" spans="2:10" s="178" customFormat="1" ht="18" customHeight="1" x14ac:dyDescent="0.25">
      <c r="B7" s="137" t="s">
        <v>81</v>
      </c>
      <c r="C7" s="272"/>
      <c r="D7" s="272"/>
      <c r="E7" s="138" t="e">
        <f>D7/$D$11</f>
        <v>#DIV/0!</v>
      </c>
      <c r="F7" s="269"/>
      <c r="G7" s="272"/>
      <c r="H7" s="272"/>
      <c r="I7" s="138" t="e">
        <f>H7/$H$11</f>
        <v>#DIV/0!</v>
      </c>
      <c r="J7" s="270"/>
    </row>
    <row r="8" spans="2:10" s="178" customFormat="1" ht="18" customHeight="1" x14ac:dyDescent="0.25">
      <c r="B8" s="137" t="s">
        <v>82</v>
      </c>
      <c r="C8" s="272"/>
      <c r="D8" s="272"/>
      <c r="E8" s="138" t="e">
        <f>D8/$D$11</f>
        <v>#DIV/0!</v>
      </c>
      <c r="F8" s="269"/>
      <c r="G8" s="272"/>
      <c r="H8" s="272"/>
      <c r="I8" s="138" t="e">
        <f>H8/$H$11</f>
        <v>#DIV/0!</v>
      </c>
      <c r="J8" s="270"/>
    </row>
    <row r="9" spans="2:10" s="178" customFormat="1" ht="18" customHeight="1" x14ac:dyDescent="0.25">
      <c r="B9" s="137" t="s">
        <v>83</v>
      </c>
      <c r="C9" s="272"/>
      <c r="D9" s="272"/>
      <c r="E9" s="138" t="e">
        <f>D9/$D$11</f>
        <v>#DIV/0!</v>
      </c>
      <c r="F9" s="269"/>
      <c r="G9" s="272"/>
      <c r="H9" s="272"/>
      <c r="I9" s="138" t="e">
        <f>H9/$H$11</f>
        <v>#DIV/0!</v>
      </c>
      <c r="J9" s="270"/>
    </row>
    <row r="10" spans="2:10" s="178" customFormat="1" ht="18" customHeight="1" x14ac:dyDescent="0.25">
      <c r="B10" s="137" t="s">
        <v>84</v>
      </c>
      <c r="C10" s="272"/>
      <c r="D10" s="272"/>
      <c r="E10" s="138" t="e">
        <f>D10/$D$11</f>
        <v>#DIV/0!</v>
      </c>
      <c r="F10" s="269"/>
      <c r="G10" s="272"/>
      <c r="H10" s="272"/>
      <c r="I10" s="138" t="e">
        <f>H10/$H$11</f>
        <v>#DIV/0!</v>
      </c>
      <c r="J10" s="270"/>
    </row>
    <row r="11" spans="2:10" s="178" customFormat="1" ht="18" customHeight="1" thickBot="1" x14ac:dyDescent="0.3">
      <c r="B11" s="139" t="s">
        <v>14</v>
      </c>
      <c r="C11" s="140">
        <f>SUM(C7:C10)</f>
        <v>0</v>
      </c>
      <c r="D11" s="140">
        <f>SUM(D7:D10)</f>
        <v>0</v>
      </c>
      <c r="E11" s="141" t="e">
        <f>SUM(E7:E10)</f>
        <v>#DIV/0!</v>
      </c>
      <c r="F11" s="142"/>
      <c r="G11" s="140">
        <f>SUM(G7:G10)</f>
        <v>0</v>
      </c>
      <c r="H11" s="140">
        <f>SUM(H7:H10)</f>
        <v>0</v>
      </c>
      <c r="I11" s="141" t="e">
        <f>SUM(I7:I10)</f>
        <v>#DIV/0!</v>
      </c>
      <c r="J11" s="143"/>
    </row>
    <row r="12" spans="2:10" s="178" customFormat="1" ht="8.1" customHeight="1" thickBot="1" x14ac:dyDescent="0.3"/>
    <row r="13" spans="2:10" s="178" customFormat="1" ht="48" customHeight="1" x14ac:dyDescent="0.25">
      <c r="B13" s="126" t="s">
        <v>42</v>
      </c>
      <c r="C13" s="127"/>
      <c r="D13" s="127"/>
      <c r="E13" s="127" t="s">
        <v>43</v>
      </c>
      <c r="F13" s="128"/>
      <c r="G13" s="129"/>
      <c r="H13" s="127"/>
      <c r="I13" s="127" t="s">
        <v>191</v>
      </c>
      <c r="J13" s="130"/>
    </row>
    <row r="14" spans="2:10" s="178" customFormat="1" ht="95.1" customHeight="1" x14ac:dyDescent="0.25">
      <c r="B14" s="131" t="s">
        <v>181</v>
      </c>
      <c r="C14" s="132" t="s">
        <v>178</v>
      </c>
      <c r="D14" s="132" t="s">
        <v>134</v>
      </c>
      <c r="E14" s="132" t="s">
        <v>180</v>
      </c>
      <c r="F14" s="26" t="s">
        <v>239</v>
      </c>
      <c r="G14" s="132" t="s">
        <v>178</v>
      </c>
      <c r="H14" s="132" t="s">
        <v>134</v>
      </c>
      <c r="I14" s="132" t="s">
        <v>180</v>
      </c>
      <c r="J14" s="26" t="s">
        <v>239</v>
      </c>
    </row>
    <row r="15" spans="2:10" s="178" customFormat="1" ht="18" customHeight="1" x14ac:dyDescent="0.25">
      <c r="B15" s="131" t="s">
        <v>1</v>
      </c>
      <c r="C15" s="134"/>
      <c r="D15" s="134"/>
      <c r="E15" s="135"/>
      <c r="F15" s="134"/>
      <c r="G15" s="134"/>
      <c r="H15" s="134"/>
      <c r="I15" s="134"/>
      <c r="J15" s="136"/>
    </row>
    <row r="16" spans="2:10" s="178" customFormat="1" ht="18" customHeight="1" x14ac:dyDescent="0.25">
      <c r="B16" s="137" t="s">
        <v>81</v>
      </c>
      <c r="C16" s="272"/>
      <c r="D16" s="272"/>
      <c r="E16" s="138" t="e">
        <f>D16/$D$20</f>
        <v>#DIV/0!</v>
      </c>
      <c r="F16" s="269"/>
      <c r="G16" s="272"/>
      <c r="H16" s="272"/>
      <c r="I16" s="138" t="e">
        <f>H16/$H$20</f>
        <v>#DIV/0!</v>
      </c>
      <c r="J16" s="270"/>
    </row>
    <row r="17" spans="2:10" s="178" customFormat="1" ht="18" customHeight="1" x14ac:dyDescent="0.25">
      <c r="B17" s="137" t="s">
        <v>82</v>
      </c>
      <c r="C17" s="272"/>
      <c r="D17" s="272"/>
      <c r="E17" s="138" t="e">
        <f>D17/$D$20</f>
        <v>#DIV/0!</v>
      </c>
      <c r="F17" s="269"/>
      <c r="G17" s="272"/>
      <c r="H17" s="272"/>
      <c r="I17" s="138" t="e">
        <f>H17/$H$20</f>
        <v>#DIV/0!</v>
      </c>
      <c r="J17" s="270"/>
    </row>
    <row r="18" spans="2:10" s="178" customFormat="1" ht="18" customHeight="1" x14ac:dyDescent="0.25">
      <c r="B18" s="137" t="s">
        <v>83</v>
      </c>
      <c r="C18" s="272"/>
      <c r="D18" s="272"/>
      <c r="E18" s="138" t="e">
        <f>D18/$D$20</f>
        <v>#DIV/0!</v>
      </c>
      <c r="F18" s="269"/>
      <c r="G18" s="272"/>
      <c r="H18" s="272"/>
      <c r="I18" s="138" t="e">
        <f>H18/$H$20</f>
        <v>#DIV/0!</v>
      </c>
      <c r="J18" s="270"/>
    </row>
    <row r="19" spans="2:10" s="178" customFormat="1" ht="18" customHeight="1" x14ac:dyDescent="0.25">
      <c r="B19" s="137" t="s">
        <v>84</v>
      </c>
      <c r="C19" s="272"/>
      <c r="D19" s="272"/>
      <c r="E19" s="138" t="e">
        <f>D19/$D$20</f>
        <v>#DIV/0!</v>
      </c>
      <c r="F19" s="269"/>
      <c r="G19" s="272"/>
      <c r="H19" s="272"/>
      <c r="I19" s="138" t="e">
        <f>H19/$H$20</f>
        <v>#DIV/0!</v>
      </c>
      <c r="J19" s="270"/>
    </row>
    <row r="20" spans="2:10" s="178" customFormat="1" ht="18" customHeight="1" thickBot="1" x14ac:dyDescent="0.3">
      <c r="B20" s="139" t="s">
        <v>14</v>
      </c>
      <c r="C20" s="140">
        <f>SUM(C16:C19)</f>
        <v>0</v>
      </c>
      <c r="D20" s="140">
        <f>SUM(D16:D19)</f>
        <v>0</v>
      </c>
      <c r="E20" s="141" t="e">
        <f>SUM(E16:E19)</f>
        <v>#DIV/0!</v>
      </c>
      <c r="F20" s="142"/>
      <c r="G20" s="140">
        <f>SUM(G16:G19)</f>
        <v>0</v>
      </c>
      <c r="H20" s="140">
        <f>SUM(H16:H19)</f>
        <v>0</v>
      </c>
      <c r="I20" s="141" t="e">
        <f>SUM(I16:I19)</f>
        <v>#DIV/0!</v>
      </c>
      <c r="J20" s="143"/>
    </row>
    <row r="21" spans="2:10" s="178" customFormat="1" ht="8.1" customHeight="1" thickBot="1" x14ac:dyDescent="0.3">
      <c r="B21" s="115"/>
      <c r="C21" s="115"/>
      <c r="D21" s="115"/>
      <c r="E21" s="115"/>
      <c r="F21" s="115"/>
      <c r="G21" s="115"/>
      <c r="H21" s="115"/>
      <c r="I21" s="115"/>
      <c r="J21" s="115"/>
    </row>
    <row r="22" spans="2:10" s="178" customFormat="1" ht="48" customHeight="1" x14ac:dyDescent="0.25">
      <c r="B22" s="126" t="s">
        <v>42</v>
      </c>
      <c r="C22" s="127"/>
      <c r="D22" s="127"/>
      <c r="E22" s="127" t="s">
        <v>43</v>
      </c>
      <c r="F22" s="128"/>
      <c r="G22" s="129"/>
      <c r="H22" s="127"/>
      <c r="I22" s="127" t="s">
        <v>191</v>
      </c>
      <c r="J22" s="130"/>
    </row>
    <row r="23" spans="2:10" s="178" customFormat="1" ht="95.1" customHeight="1" x14ac:dyDescent="0.25">
      <c r="B23" s="131" t="s">
        <v>181</v>
      </c>
      <c r="C23" s="132" t="s">
        <v>178</v>
      </c>
      <c r="D23" s="132" t="s">
        <v>134</v>
      </c>
      <c r="E23" s="132" t="s">
        <v>180</v>
      </c>
      <c r="F23" s="26" t="s">
        <v>239</v>
      </c>
      <c r="G23" s="132" t="s">
        <v>178</v>
      </c>
      <c r="H23" s="132" t="s">
        <v>134</v>
      </c>
      <c r="I23" s="132" t="s">
        <v>180</v>
      </c>
      <c r="J23" s="26" t="s">
        <v>239</v>
      </c>
    </row>
    <row r="24" spans="2:10" s="178" customFormat="1" ht="18" customHeight="1" x14ac:dyDescent="0.25">
      <c r="B24" s="131" t="s">
        <v>4</v>
      </c>
      <c r="C24" s="134"/>
      <c r="D24" s="134"/>
      <c r="E24" s="135"/>
      <c r="F24" s="134"/>
      <c r="G24" s="134"/>
      <c r="H24" s="134"/>
      <c r="I24" s="134"/>
      <c r="J24" s="136"/>
    </row>
    <row r="25" spans="2:10" s="178" customFormat="1" ht="18" customHeight="1" x14ac:dyDescent="0.25">
      <c r="B25" s="137" t="s">
        <v>81</v>
      </c>
      <c r="C25" s="272"/>
      <c r="D25" s="272"/>
      <c r="E25" s="138" t="e">
        <f>D25/$D$29</f>
        <v>#DIV/0!</v>
      </c>
      <c r="F25" s="269"/>
      <c r="G25" s="272"/>
      <c r="H25" s="272"/>
      <c r="I25" s="138" t="e">
        <f>H25/$H$29</f>
        <v>#DIV/0!</v>
      </c>
      <c r="J25" s="270"/>
    </row>
    <row r="26" spans="2:10" s="178" customFormat="1" ht="18" customHeight="1" x14ac:dyDescent="0.25">
      <c r="B26" s="137" t="s">
        <v>82</v>
      </c>
      <c r="C26" s="272"/>
      <c r="D26" s="272"/>
      <c r="E26" s="138" t="e">
        <f>D26/$D$29</f>
        <v>#DIV/0!</v>
      </c>
      <c r="F26" s="269"/>
      <c r="G26" s="272"/>
      <c r="H26" s="272"/>
      <c r="I26" s="138" t="e">
        <f>H26/$H$29</f>
        <v>#DIV/0!</v>
      </c>
      <c r="J26" s="270"/>
    </row>
    <row r="27" spans="2:10" s="178" customFormat="1" ht="18" customHeight="1" x14ac:dyDescent="0.25">
      <c r="B27" s="137" t="s">
        <v>83</v>
      </c>
      <c r="C27" s="272"/>
      <c r="D27" s="272"/>
      <c r="E27" s="138" t="e">
        <f>D27/$D$29</f>
        <v>#DIV/0!</v>
      </c>
      <c r="F27" s="269"/>
      <c r="G27" s="272"/>
      <c r="H27" s="272"/>
      <c r="I27" s="138" t="e">
        <f>H27/$H$29</f>
        <v>#DIV/0!</v>
      </c>
      <c r="J27" s="270"/>
    </row>
    <row r="28" spans="2:10" s="178" customFormat="1" ht="18" customHeight="1" x14ac:dyDescent="0.25">
      <c r="B28" s="137" t="s">
        <v>84</v>
      </c>
      <c r="C28" s="272"/>
      <c r="D28" s="272"/>
      <c r="E28" s="138" t="e">
        <f>D28/$D$29</f>
        <v>#DIV/0!</v>
      </c>
      <c r="F28" s="269"/>
      <c r="G28" s="272"/>
      <c r="H28" s="272"/>
      <c r="I28" s="138" t="e">
        <f>H28/$H$29</f>
        <v>#DIV/0!</v>
      </c>
      <c r="J28" s="270"/>
    </row>
    <row r="29" spans="2:10" s="178" customFormat="1" ht="18" customHeight="1" thickBot="1" x14ac:dyDescent="0.3">
      <c r="B29" s="139" t="s">
        <v>14</v>
      </c>
      <c r="C29" s="140">
        <f>SUM(C25:C28)</f>
        <v>0</v>
      </c>
      <c r="D29" s="140">
        <f>SUM(D25:D28)</f>
        <v>0</v>
      </c>
      <c r="E29" s="141" t="e">
        <f>SUM(E25:E28)</f>
        <v>#DIV/0!</v>
      </c>
      <c r="F29" s="142"/>
      <c r="G29" s="140">
        <f>SUM(G25:G28)</f>
        <v>0</v>
      </c>
      <c r="H29" s="140">
        <f>SUM(H25:H28)</f>
        <v>0</v>
      </c>
      <c r="I29" s="141" t="e">
        <f>SUM(I25:I28)</f>
        <v>#DIV/0!</v>
      </c>
      <c r="J29" s="143"/>
    </row>
    <row r="30" spans="2:10" s="178" customFormat="1" ht="8.1" customHeight="1" thickBot="1" x14ac:dyDescent="0.3">
      <c r="B30" s="115"/>
      <c r="C30" s="115"/>
      <c r="D30" s="115"/>
      <c r="E30" s="115"/>
      <c r="F30" s="115"/>
      <c r="G30" s="115"/>
      <c r="H30" s="115"/>
      <c r="I30" s="115"/>
      <c r="J30" s="115"/>
    </row>
    <row r="31" spans="2:10" s="178" customFormat="1" ht="48" customHeight="1" x14ac:dyDescent="0.25">
      <c r="B31" s="126" t="s">
        <v>42</v>
      </c>
      <c r="C31" s="127"/>
      <c r="D31" s="127"/>
      <c r="E31" s="127" t="s">
        <v>43</v>
      </c>
      <c r="F31" s="128"/>
      <c r="G31" s="129"/>
      <c r="H31" s="127"/>
      <c r="I31" s="127" t="s">
        <v>191</v>
      </c>
      <c r="J31" s="130"/>
    </row>
    <row r="32" spans="2:10" s="178" customFormat="1" ht="95.1" customHeight="1" x14ac:dyDescent="0.25">
      <c r="B32" s="131" t="s">
        <v>181</v>
      </c>
      <c r="C32" s="132" t="s">
        <v>178</v>
      </c>
      <c r="D32" s="132" t="s">
        <v>134</v>
      </c>
      <c r="E32" s="132" t="s">
        <v>180</v>
      </c>
      <c r="F32" s="26" t="s">
        <v>239</v>
      </c>
      <c r="G32" s="132" t="s">
        <v>178</v>
      </c>
      <c r="H32" s="132" t="s">
        <v>134</v>
      </c>
      <c r="I32" s="132" t="s">
        <v>180</v>
      </c>
      <c r="J32" s="26" t="s">
        <v>239</v>
      </c>
    </row>
    <row r="33" spans="2:10" s="178" customFormat="1" ht="18" customHeight="1" x14ac:dyDescent="0.25">
      <c r="B33" s="131" t="s">
        <v>2</v>
      </c>
      <c r="C33" s="134"/>
      <c r="D33" s="134"/>
      <c r="E33" s="135"/>
      <c r="F33" s="134"/>
      <c r="G33" s="134"/>
      <c r="H33" s="134"/>
      <c r="I33" s="134"/>
      <c r="J33" s="136"/>
    </row>
    <row r="34" spans="2:10" s="178" customFormat="1" ht="18" customHeight="1" x14ac:dyDescent="0.25">
      <c r="B34" s="137" t="s">
        <v>81</v>
      </c>
      <c r="C34" s="272"/>
      <c r="D34" s="272"/>
      <c r="E34" s="138" t="e">
        <f>D34/$D$38</f>
        <v>#DIV/0!</v>
      </c>
      <c r="F34" s="269"/>
      <c r="G34" s="272"/>
      <c r="H34" s="272"/>
      <c r="I34" s="138" t="e">
        <f>H34/$H$38</f>
        <v>#DIV/0!</v>
      </c>
      <c r="J34" s="270"/>
    </row>
    <row r="35" spans="2:10" s="178" customFormat="1" ht="18" customHeight="1" x14ac:dyDescent="0.25">
      <c r="B35" s="137" t="s">
        <v>82</v>
      </c>
      <c r="C35" s="272"/>
      <c r="D35" s="272"/>
      <c r="E35" s="138" t="e">
        <f>D35/$D$38</f>
        <v>#DIV/0!</v>
      </c>
      <c r="F35" s="269"/>
      <c r="G35" s="272"/>
      <c r="H35" s="272"/>
      <c r="I35" s="138" t="e">
        <f>H35/$H$38</f>
        <v>#DIV/0!</v>
      </c>
      <c r="J35" s="270"/>
    </row>
    <row r="36" spans="2:10" s="178" customFormat="1" ht="18" customHeight="1" x14ac:dyDescent="0.25">
      <c r="B36" s="137" t="s">
        <v>83</v>
      </c>
      <c r="C36" s="272"/>
      <c r="D36" s="272"/>
      <c r="E36" s="138" t="e">
        <f>D36/$D$38</f>
        <v>#DIV/0!</v>
      </c>
      <c r="F36" s="269"/>
      <c r="G36" s="272"/>
      <c r="H36" s="272"/>
      <c r="I36" s="138" t="e">
        <f>H36/$H$38</f>
        <v>#DIV/0!</v>
      </c>
      <c r="J36" s="270"/>
    </row>
    <row r="37" spans="2:10" s="178" customFormat="1" ht="18" customHeight="1" x14ac:dyDescent="0.25">
      <c r="B37" s="137" t="s">
        <v>84</v>
      </c>
      <c r="C37" s="272"/>
      <c r="D37" s="272"/>
      <c r="E37" s="138" t="e">
        <f>D37/$D$38</f>
        <v>#DIV/0!</v>
      </c>
      <c r="F37" s="269"/>
      <c r="G37" s="272"/>
      <c r="H37" s="272"/>
      <c r="I37" s="138" t="e">
        <f>H37/$H$38</f>
        <v>#DIV/0!</v>
      </c>
      <c r="J37" s="270"/>
    </row>
    <row r="38" spans="2:10" s="178" customFormat="1" ht="18" customHeight="1" thickBot="1" x14ac:dyDescent="0.3">
      <c r="B38" s="139" t="s">
        <v>14</v>
      </c>
      <c r="C38" s="140">
        <f>SUM(C34:C37)</f>
        <v>0</v>
      </c>
      <c r="D38" s="140">
        <f>SUM(D34:D37)</f>
        <v>0</v>
      </c>
      <c r="E38" s="141" t="e">
        <f>SUM(E34:E37)</f>
        <v>#DIV/0!</v>
      </c>
      <c r="F38" s="142"/>
      <c r="G38" s="140">
        <f>SUM(G34:G37)</f>
        <v>0</v>
      </c>
      <c r="H38" s="140">
        <f>SUM(H34:H37)</f>
        <v>0</v>
      </c>
      <c r="I38" s="141" t="e">
        <f>SUM(I34:I37)</f>
        <v>#DIV/0!</v>
      </c>
      <c r="J38" s="143"/>
    </row>
    <row r="39" spans="2:10" s="178" customFormat="1" ht="8.1" customHeight="1" thickBot="1" x14ac:dyDescent="0.3"/>
    <row r="40" spans="2:10" s="178" customFormat="1" ht="48" customHeight="1" x14ac:dyDescent="0.25">
      <c r="B40" s="126" t="s">
        <v>42</v>
      </c>
      <c r="C40" s="127"/>
      <c r="D40" s="127"/>
      <c r="E40" s="127" t="s">
        <v>43</v>
      </c>
      <c r="F40" s="128"/>
      <c r="G40" s="129"/>
      <c r="H40" s="127"/>
      <c r="I40" s="127" t="s">
        <v>191</v>
      </c>
      <c r="J40" s="130"/>
    </row>
    <row r="41" spans="2:10" s="178" customFormat="1" ht="95.1" customHeight="1" x14ac:dyDescent="0.25">
      <c r="B41" s="131" t="s">
        <v>181</v>
      </c>
      <c r="C41" s="132" t="s">
        <v>178</v>
      </c>
      <c r="D41" s="132" t="s">
        <v>134</v>
      </c>
      <c r="E41" s="132" t="s">
        <v>180</v>
      </c>
      <c r="F41" s="26" t="s">
        <v>239</v>
      </c>
      <c r="G41" s="132" t="s">
        <v>178</v>
      </c>
      <c r="H41" s="132" t="s">
        <v>134</v>
      </c>
      <c r="I41" s="132" t="s">
        <v>180</v>
      </c>
      <c r="J41" s="26" t="s">
        <v>239</v>
      </c>
    </row>
    <row r="42" spans="2:10" s="178" customFormat="1" ht="18" customHeight="1" x14ac:dyDescent="0.25">
      <c r="B42" s="131" t="s">
        <v>3</v>
      </c>
      <c r="C42" s="134"/>
      <c r="D42" s="134"/>
      <c r="E42" s="135"/>
      <c r="F42" s="134"/>
      <c r="G42" s="134"/>
      <c r="H42" s="134"/>
      <c r="I42" s="134"/>
      <c r="J42" s="136"/>
    </row>
    <row r="43" spans="2:10" s="178" customFormat="1" ht="18" customHeight="1" x14ac:dyDescent="0.25">
      <c r="B43" s="137" t="s">
        <v>81</v>
      </c>
      <c r="C43" s="272"/>
      <c r="D43" s="272"/>
      <c r="E43" s="138" t="e">
        <f>D43/$D$47</f>
        <v>#DIV/0!</v>
      </c>
      <c r="F43" s="269"/>
      <c r="G43" s="272"/>
      <c r="H43" s="272"/>
      <c r="I43" s="138" t="e">
        <f>H43/$H$47</f>
        <v>#DIV/0!</v>
      </c>
      <c r="J43" s="270"/>
    </row>
    <row r="44" spans="2:10" s="178" customFormat="1" ht="18" customHeight="1" x14ac:dyDescent="0.25">
      <c r="B44" s="137" t="s">
        <v>82</v>
      </c>
      <c r="C44" s="272"/>
      <c r="D44" s="272"/>
      <c r="E44" s="138" t="e">
        <f>D44/$D$47</f>
        <v>#DIV/0!</v>
      </c>
      <c r="F44" s="269"/>
      <c r="G44" s="272"/>
      <c r="H44" s="272"/>
      <c r="I44" s="138" t="e">
        <f>H44/$H$47</f>
        <v>#DIV/0!</v>
      </c>
      <c r="J44" s="270"/>
    </row>
    <row r="45" spans="2:10" s="178" customFormat="1" ht="18" customHeight="1" x14ac:dyDescent="0.25">
      <c r="B45" s="137" t="s">
        <v>83</v>
      </c>
      <c r="C45" s="272"/>
      <c r="D45" s="272"/>
      <c r="E45" s="138" t="e">
        <f>D45/$D$47</f>
        <v>#DIV/0!</v>
      </c>
      <c r="F45" s="269"/>
      <c r="G45" s="272"/>
      <c r="H45" s="272"/>
      <c r="I45" s="138" t="e">
        <f>H45/$H$47</f>
        <v>#DIV/0!</v>
      </c>
      <c r="J45" s="270"/>
    </row>
    <row r="46" spans="2:10" s="178" customFormat="1" ht="18" customHeight="1" x14ac:dyDescent="0.25">
      <c r="B46" s="137" t="s">
        <v>84</v>
      </c>
      <c r="C46" s="272"/>
      <c r="D46" s="272"/>
      <c r="E46" s="138" t="e">
        <f>D46/$D$47</f>
        <v>#DIV/0!</v>
      </c>
      <c r="F46" s="269"/>
      <c r="G46" s="272"/>
      <c r="H46" s="272"/>
      <c r="I46" s="138" t="e">
        <f>H46/$H$47</f>
        <v>#DIV/0!</v>
      </c>
      <c r="J46" s="270"/>
    </row>
    <row r="47" spans="2:10" s="178" customFormat="1" ht="18" customHeight="1" thickBot="1" x14ac:dyDescent="0.3">
      <c r="B47" s="139" t="s">
        <v>14</v>
      </c>
      <c r="C47" s="140">
        <f>SUM(C43:C46)</f>
        <v>0</v>
      </c>
      <c r="D47" s="140">
        <f>SUM(D43:D46)</f>
        <v>0</v>
      </c>
      <c r="E47" s="141" t="e">
        <f>SUM(E43:E46)</f>
        <v>#DIV/0!</v>
      </c>
      <c r="F47" s="142"/>
      <c r="G47" s="140">
        <f>SUM(G43:G46)</f>
        <v>0</v>
      </c>
      <c r="H47" s="140">
        <f>SUM(H43:H46)</f>
        <v>0</v>
      </c>
      <c r="I47" s="141" t="e">
        <f>SUM(I43:I46)</f>
        <v>#DIV/0!</v>
      </c>
      <c r="J47" s="143"/>
    </row>
    <row r="48" spans="2:10" s="178" customFormat="1" ht="8.1" customHeight="1" thickBot="1" x14ac:dyDescent="0.3"/>
    <row r="49" spans="2:10" s="178" customFormat="1" ht="48" customHeight="1" x14ac:dyDescent="0.25">
      <c r="B49" s="126" t="s">
        <v>42</v>
      </c>
      <c r="C49" s="127"/>
      <c r="D49" s="127"/>
      <c r="E49" s="127" t="s">
        <v>43</v>
      </c>
      <c r="F49" s="128"/>
      <c r="G49" s="129"/>
      <c r="H49" s="127"/>
      <c r="I49" s="127" t="s">
        <v>191</v>
      </c>
      <c r="J49" s="130"/>
    </row>
    <row r="50" spans="2:10" s="178" customFormat="1" ht="95.1" customHeight="1" x14ac:dyDescent="0.25">
      <c r="B50" s="131" t="s">
        <v>181</v>
      </c>
      <c r="C50" s="132" t="s">
        <v>178</v>
      </c>
      <c r="D50" s="132" t="s">
        <v>134</v>
      </c>
      <c r="E50" s="132" t="s">
        <v>180</v>
      </c>
      <c r="F50" s="26" t="s">
        <v>239</v>
      </c>
      <c r="G50" s="132" t="s">
        <v>178</v>
      </c>
      <c r="H50" s="132" t="s">
        <v>134</v>
      </c>
      <c r="I50" s="132" t="s">
        <v>180</v>
      </c>
      <c r="J50" s="26" t="s">
        <v>239</v>
      </c>
    </row>
    <row r="51" spans="2:10" s="178" customFormat="1" ht="18" customHeight="1" x14ac:dyDescent="0.25">
      <c r="B51" s="131" t="s">
        <v>125</v>
      </c>
      <c r="C51" s="134"/>
      <c r="D51" s="134"/>
      <c r="E51" s="135"/>
      <c r="F51" s="134"/>
      <c r="G51" s="134"/>
      <c r="H51" s="134"/>
      <c r="I51" s="134"/>
      <c r="J51" s="136"/>
    </row>
    <row r="52" spans="2:10" s="178" customFormat="1" ht="18" customHeight="1" x14ac:dyDescent="0.25">
      <c r="B52" s="137" t="s">
        <v>81</v>
      </c>
      <c r="C52" s="272"/>
      <c r="D52" s="272"/>
      <c r="E52" s="138" t="e">
        <f>D52/$D$56</f>
        <v>#DIV/0!</v>
      </c>
      <c r="F52" s="269"/>
      <c r="G52" s="272"/>
      <c r="H52" s="272"/>
      <c r="I52" s="138" t="e">
        <f>H52/$H$56</f>
        <v>#DIV/0!</v>
      </c>
      <c r="J52" s="270"/>
    </row>
    <row r="53" spans="2:10" s="178" customFormat="1" ht="18" customHeight="1" x14ac:dyDescent="0.25">
      <c r="B53" s="137" t="s">
        <v>82</v>
      </c>
      <c r="C53" s="272"/>
      <c r="D53" s="272"/>
      <c r="E53" s="138" t="e">
        <f>D53/$D$56</f>
        <v>#DIV/0!</v>
      </c>
      <c r="F53" s="269"/>
      <c r="G53" s="272"/>
      <c r="H53" s="272"/>
      <c r="I53" s="138" t="e">
        <f>H53/$H$56</f>
        <v>#DIV/0!</v>
      </c>
      <c r="J53" s="270"/>
    </row>
    <row r="54" spans="2:10" s="178" customFormat="1" ht="18" customHeight="1" x14ac:dyDescent="0.25">
      <c r="B54" s="137" t="s">
        <v>83</v>
      </c>
      <c r="C54" s="272"/>
      <c r="D54" s="272"/>
      <c r="E54" s="138" t="e">
        <f>D54/$D$56</f>
        <v>#DIV/0!</v>
      </c>
      <c r="F54" s="269"/>
      <c r="G54" s="272"/>
      <c r="H54" s="272"/>
      <c r="I54" s="138" t="e">
        <f>H54/$H$56</f>
        <v>#DIV/0!</v>
      </c>
      <c r="J54" s="270"/>
    </row>
    <row r="55" spans="2:10" s="178" customFormat="1" ht="18" customHeight="1" x14ac:dyDescent="0.25">
      <c r="B55" s="137" t="s">
        <v>84</v>
      </c>
      <c r="C55" s="272"/>
      <c r="D55" s="272"/>
      <c r="E55" s="138" t="e">
        <f>D55/$D$56</f>
        <v>#DIV/0!</v>
      </c>
      <c r="F55" s="269"/>
      <c r="G55" s="272"/>
      <c r="H55" s="272"/>
      <c r="I55" s="138" t="e">
        <f>H55/$H$56</f>
        <v>#DIV/0!</v>
      </c>
      <c r="J55" s="270"/>
    </row>
    <row r="56" spans="2:10" s="178" customFormat="1" ht="18" customHeight="1" thickBot="1" x14ac:dyDescent="0.3">
      <c r="B56" s="139" t="s">
        <v>14</v>
      </c>
      <c r="C56" s="140">
        <f>SUM(C52:C55)</f>
        <v>0</v>
      </c>
      <c r="D56" s="140">
        <f>SUM(D52:D55)</f>
        <v>0</v>
      </c>
      <c r="E56" s="141" t="e">
        <f>SUM(E52:E55)</f>
        <v>#DIV/0!</v>
      </c>
      <c r="F56" s="142"/>
      <c r="G56" s="140">
        <f>SUM(G52:G55)</f>
        <v>0</v>
      </c>
      <c r="H56" s="140">
        <f>SUM(H52:H55)</f>
        <v>0</v>
      </c>
      <c r="I56" s="141" t="e">
        <f>SUM(I52:I55)</f>
        <v>#DIV/0!</v>
      </c>
      <c r="J56" s="143"/>
    </row>
    <row r="57" spans="2:10" s="178" customFormat="1" ht="49.5" customHeight="1" x14ac:dyDescent="0.2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3" fitToHeight="0" orientation="landscape" r:id="rId1"/>
  <headerFooter>
    <oddFooter>&amp;L&amp;"Arial,Regular"&amp;12&amp;A
Version Date: June 2,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zoomScale="75" zoomScaleNormal="75" zoomScalePageLayoutView="60" workbookViewId="0"/>
  </sheetViews>
  <sheetFormatPr defaultColWidth="9.140625" defaultRowHeight="15" x14ac:dyDescent="0.25"/>
  <cols>
    <col min="1" max="1" width="1.7109375" style="179" customWidth="1"/>
    <col min="2" max="2" width="15.7109375" style="21" customWidth="1"/>
    <col min="3" max="3" width="35.7109375" style="21" customWidth="1"/>
    <col min="4" max="5" width="24.7109375" style="21" customWidth="1"/>
    <col min="6" max="6" width="1.7109375" style="21" customWidth="1"/>
    <col min="7" max="7" width="24.7109375" style="335" customWidth="1"/>
    <col min="8" max="10" width="24.7109375" style="21" customWidth="1"/>
    <col min="11" max="16384" width="9.140625" style="179"/>
  </cols>
  <sheetData>
    <row r="1" spans="2:10" ht="50.1" customHeight="1" x14ac:dyDescent="0.25">
      <c r="B1" s="112"/>
      <c r="C1" s="113"/>
      <c r="D1" s="113"/>
      <c r="E1" s="113"/>
      <c r="F1" s="114" t="str">
        <f>CONCATENATE("The Report Summarizes Rate Activity for the 12 month ending Reporting Year ",General_Info!$C$10)</f>
        <v>The Report Summarizes Rate Activity for the 12 month ending Reporting Year 2025</v>
      </c>
      <c r="G1" s="113"/>
      <c r="H1" s="113"/>
      <c r="I1" s="113"/>
      <c r="J1" s="113"/>
    </row>
    <row r="2" spans="2:10" s="183" customFormat="1" ht="15.75" x14ac:dyDescent="0.25">
      <c r="B2" s="35" t="s">
        <v>203</v>
      </c>
      <c r="C2" s="21"/>
      <c r="D2" s="34"/>
      <c r="E2" s="34"/>
      <c r="F2" s="34"/>
      <c r="G2" s="34"/>
      <c r="H2" s="34"/>
      <c r="I2" s="34"/>
      <c r="J2" s="34"/>
    </row>
    <row r="3" spans="2:10" s="183" customFormat="1" ht="29.25" customHeight="1" thickBot="1" x14ac:dyDescent="0.3"/>
    <row r="4" spans="2:10" s="183" customFormat="1" ht="95.1" customHeight="1" thickBot="1" x14ac:dyDescent="0.3">
      <c r="B4" s="21"/>
      <c r="C4" s="56" t="s">
        <v>62</v>
      </c>
      <c r="D4" s="329" t="s">
        <v>143</v>
      </c>
      <c r="E4" s="330" t="s">
        <v>145</v>
      </c>
      <c r="F4" s="21"/>
      <c r="G4" s="331" t="s">
        <v>144</v>
      </c>
      <c r="H4" s="332" t="s">
        <v>134</v>
      </c>
      <c r="I4" s="332" t="s">
        <v>118</v>
      </c>
      <c r="J4" s="333" t="s">
        <v>123</v>
      </c>
    </row>
    <row r="5" spans="2:10" s="183" customFormat="1" ht="48" customHeight="1" x14ac:dyDescent="0.25">
      <c r="B5" s="302"/>
      <c r="C5" s="25" t="s">
        <v>17</v>
      </c>
      <c r="D5" s="26" t="s">
        <v>61</v>
      </c>
      <c r="E5" s="27" t="s">
        <v>61</v>
      </c>
      <c r="F5" s="21"/>
      <c r="G5" s="320" t="s">
        <v>61</v>
      </c>
      <c r="H5" s="226"/>
      <c r="I5" s="224"/>
      <c r="J5" s="225"/>
    </row>
    <row r="6" spans="2:10" s="183" customFormat="1" ht="95.1" customHeight="1" x14ac:dyDescent="0.25">
      <c r="B6" s="303"/>
      <c r="C6" s="300" t="s">
        <v>53</v>
      </c>
      <c r="D6" s="222" t="s">
        <v>91</v>
      </c>
      <c r="E6" s="62" t="s">
        <v>91</v>
      </c>
      <c r="F6" s="21"/>
      <c r="G6" s="334" t="s">
        <v>145</v>
      </c>
      <c r="H6" s="26" t="s">
        <v>134</v>
      </c>
      <c r="I6" s="26" t="s">
        <v>118</v>
      </c>
      <c r="J6" s="27" t="s">
        <v>123</v>
      </c>
    </row>
    <row r="7" spans="2:10" s="183" customFormat="1" ht="48" customHeight="1" thickBot="1" x14ac:dyDescent="0.3">
      <c r="B7" s="303"/>
      <c r="C7" s="300" t="s">
        <v>54</v>
      </c>
      <c r="D7" s="222" t="s">
        <v>91</v>
      </c>
      <c r="E7" s="62" t="s">
        <v>91</v>
      </c>
      <c r="F7" s="21"/>
      <c r="G7" s="324" t="s">
        <v>61</v>
      </c>
      <c r="H7" s="229"/>
      <c r="I7" s="230"/>
      <c r="J7" s="231"/>
    </row>
    <row r="8" spans="2:10" s="183" customFormat="1" ht="48" customHeight="1" x14ac:dyDescent="0.25">
      <c r="B8" s="303"/>
      <c r="C8" s="300" t="s">
        <v>55</v>
      </c>
      <c r="D8" s="222" t="s">
        <v>91</v>
      </c>
      <c r="E8" s="62" t="s">
        <v>91</v>
      </c>
      <c r="F8" s="21"/>
      <c r="G8" s="335"/>
      <c r="H8" s="336"/>
      <c r="I8" s="337"/>
      <c r="J8" s="338"/>
    </row>
    <row r="9" spans="2:10" s="183" customFormat="1" ht="48" customHeight="1" x14ac:dyDescent="0.25">
      <c r="B9" s="303" t="s">
        <v>85</v>
      </c>
      <c r="C9" s="300" t="s">
        <v>56</v>
      </c>
      <c r="D9" s="222" t="s">
        <v>91</v>
      </c>
      <c r="E9" s="62" t="s">
        <v>91</v>
      </c>
      <c r="F9" s="21"/>
      <c r="G9" s="335"/>
      <c r="H9" s="336"/>
      <c r="I9" s="337"/>
      <c r="J9" s="338"/>
    </row>
    <row r="10" spans="2:10" s="183" customFormat="1" ht="48" customHeight="1" x14ac:dyDescent="0.25">
      <c r="B10" s="303"/>
      <c r="C10" s="300" t="s">
        <v>57</v>
      </c>
      <c r="D10" s="222" t="s">
        <v>91</v>
      </c>
      <c r="E10" s="62" t="s">
        <v>91</v>
      </c>
      <c r="F10" s="21"/>
      <c r="G10" s="335"/>
      <c r="H10" s="21"/>
      <c r="I10" s="21"/>
      <c r="J10" s="21"/>
    </row>
    <row r="11" spans="2:10" s="183" customFormat="1" ht="48" customHeight="1" x14ac:dyDescent="0.25">
      <c r="B11" s="303"/>
      <c r="C11" s="300" t="s">
        <v>8</v>
      </c>
      <c r="D11" s="222" t="s">
        <v>91</v>
      </c>
      <c r="E11" s="62" t="s">
        <v>91</v>
      </c>
      <c r="F11" s="21"/>
      <c r="G11" s="335"/>
      <c r="H11" s="21"/>
      <c r="I11" s="21"/>
      <c r="J11" s="21"/>
    </row>
    <row r="12" spans="2:10" s="183" customFormat="1" ht="48" customHeight="1" x14ac:dyDescent="0.25">
      <c r="B12" s="303"/>
      <c r="C12" s="300" t="s">
        <v>87</v>
      </c>
      <c r="D12" s="222" t="s">
        <v>91</v>
      </c>
      <c r="E12" s="62" t="s">
        <v>91</v>
      </c>
      <c r="F12" s="21"/>
      <c r="G12" s="335"/>
      <c r="H12" s="21"/>
      <c r="I12" s="21"/>
      <c r="J12" s="21"/>
    </row>
    <row r="13" spans="2:10" s="183" customFormat="1" ht="48" customHeight="1" x14ac:dyDescent="0.25">
      <c r="B13" s="303"/>
      <c r="C13" s="300" t="s">
        <v>59</v>
      </c>
      <c r="D13" s="222" t="s">
        <v>91</v>
      </c>
      <c r="E13" s="62" t="s">
        <v>91</v>
      </c>
      <c r="F13" s="339"/>
      <c r="G13" s="335"/>
      <c r="H13" s="21"/>
      <c r="I13" s="21"/>
      <c r="J13" s="21"/>
    </row>
    <row r="14" spans="2:10" s="183" customFormat="1" ht="48" customHeight="1" x14ac:dyDescent="0.25">
      <c r="B14" s="303"/>
      <c r="C14" s="300" t="s">
        <v>88</v>
      </c>
      <c r="D14" s="222" t="s">
        <v>91</v>
      </c>
      <c r="E14" s="62" t="s">
        <v>91</v>
      </c>
      <c r="F14" s="339"/>
      <c r="G14" s="335"/>
      <c r="H14" s="21"/>
      <c r="I14" s="21"/>
      <c r="J14" s="21"/>
    </row>
    <row r="15" spans="2:10" s="183" customFormat="1" ht="48" customHeight="1" thickBot="1" x14ac:dyDescent="0.3">
      <c r="B15" s="303"/>
      <c r="C15" s="301" t="s">
        <v>60</v>
      </c>
      <c r="D15" s="235" t="s">
        <v>91</v>
      </c>
      <c r="E15" s="236" t="s">
        <v>91</v>
      </c>
      <c r="F15" s="339"/>
      <c r="G15" s="335"/>
      <c r="H15" s="21"/>
      <c r="I15" s="21"/>
      <c r="J15" s="21"/>
    </row>
    <row r="16" spans="2:10" s="183" customFormat="1" ht="48" customHeight="1" x14ac:dyDescent="0.25">
      <c r="B16" s="389" t="s">
        <v>234</v>
      </c>
      <c r="C16" s="326" t="s">
        <v>228</v>
      </c>
      <c r="D16" s="237" t="s">
        <v>91</v>
      </c>
      <c r="E16" s="238" t="s">
        <v>91</v>
      </c>
      <c r="F16" s="339"/>
      <c r="G16" s="335"/>
      <c r="H16" s="21"/>
      <c r="I16" s="21"/>
      <c r="J16" s="21"/>
    </row>
    <row r="17" spans="2:10" s="183" customFormat="1" ht="48" customHeight="1" x14ac:dyDescent="0.25">
      <c r="B17" s="390"/>
      <c r="C17" s="327" t="s">
        <v>229</v>
      </c>
      <c r="D17" s="60" t="s">
        <v>91</v>
      </c>
      <c r="E17" s="62" t="s">
        <v>91</v>
      </c>
      <c r="F17" s="339"/>
      <c r="G17" s="335"/>
      <c r="H17" s="21"/>
      <c r="I17" s="21"/>
      <c r="J17" s="21"/>
    </row>
    <row r="18" spans="2:10" s="183" customFormat="1" ht="48" customHeight="1" x14ac:dyDescent="0.25">
      <c r="B18" s="390"/>
      <c r="C18" s="327" t="s">
        <v>230</v>
      </c>
      <c r="D18" s="60" t="s">
        <v>91</v>
      </c>
      <c r="E18" s="62" t="s">
        <v>91</v>
      </c>
      <c r="F18" s="339"/>
      <c r="G18" s="335"/>
      <c r="H18" s="21"/>
      <c r="I18" s="21"/>
      <c r="J18" s="21"/>
    </row>
    <row r="19" spans="2:10" s="183" customFormat="1" ht="48" customHeight="1" x14ac:dyDescent="0.25">
      <c r="B19" s="390"/>
      <c r="C19" s="327" t="s">
        <v>231</v>
      </c>
      <c r="D19" s="60" t="s">
        <v>91</v>
      </c>
      <c r="E19" s="62" t="s">
        <v>91</v>
      </c>
      <c r="F19" s="339"/>
      <c r="G19" s="335"/>
      <c r="H19" s="21"/>
      <c r="I19" s="21"/>
      <c r="J19" s="21"/>
    </row>
    <row r="20" spans="2:10" s="183" customFormat="1" ht="48" customHeight="1" x14ac:dyDescent="0.25">
      <c r="B20" s="390"/>
      <c r="C20" s="327" t="s">
        <v>232</v>
      </c>
      <c r="D20" s="60" t="s">
        <v>91</v>
      </c>
      <c r="E20" s="62" t="s">
        <v>91</v>
      </c>
      <c r="F20" s="339"/>
      <c r="G20" s="335"/>
      <c r="H20" s="21"/>
      <c r="I20" s="21"/>
      <c r="J20" s="21"/>
    </row>
    <row r="21" spans="2:10" s="183" customFormat="1" ht="48" customHeight="1" thickBot="1" x14ac:dyDescent="0.3">
      <c r="B21" s="391"/>
      <c r="C21" s="328" t="s">
        <v>233</v>
      </c>
      <c r="D21" s="61" t="s">
        <v>91</v>
      </c>
      <c r="E21" s="63" t="s">
        <v>91</v>
      </c>
      <c r="F21" s="339"/>
      <c r="G21" s="335"/>
      <c r="H21" s="21"/>
      <c r="I21" s="21"/>
      <c r="J21" s="21"/>
    </row>
    <row r="22" spans="2:10" ht="15.75" customHeight="1" x14ac:dyDescent="0.25">
      <c r="G22" s="21"/>
    </row>
    <row r="26" spans="2:10" ht="21.75" customHeight="1" x14ac:dyDescent="0.2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June 2,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heetViews>
  <sheetFormatPr defaultColWidth="9.140625" defaultRowHeight="15" x14ac:dyDescent="0.25"/>
  <cols>
    <col min="1" max="1" width="1.7109375" style="304" customWidth="1"/>
    <col min="2" max="2" width="15.7109375" style="304" customWidth="1"/>
    <col min="3" max="3" width="35.7109375" style="304" customWidth="1"/>
    <col min="4" max="7" width="24.7109375" style="304" customWidth="1"/>
    <col min="8" max="8" width="1.7109375" style="304" customWidth="1"/>
    <col min="9" max="9" width="24.7109375" style="325" customWidth="1"/>
    <col min="10" max="12" width="24.7109375" style="304" customWidth="1"/>
    <col min="13" max="15" width="9.140625" style="308"/>
    <col min="16" max="16" width="12.5703125" style="308" customWidth="1"/>
    <col min="17" max="16384" width="9.140625" style="308"/>
  </cols>
  <sheetData>
    <row r="1" spans="1:12" ht="50.1" customHeight="1" x14ac:dyDescent="0.25">
      <c r="C1" s="305"/>
      <c r="D1" s="306"/>
      <c r="E1" s="306"/>
      <c r="F1" s="306"/>
      <c r="G1" s="307" t="str">
        <f>CONCATENATE("The Report Summarizes Rate Activity for the 12 month ending Reporting Year ",General_Info!$C$10)</f>
        <v>The Report Summarizes Rate Activity for the 12 month ending Reporting Year 2025</v>
      </c>
      <c r="H1" s="306"/>
      <c r="I1" s="306"/>
      <c r="J1" s="306"/>
      <c r="K1" s="306"/>
      <c r="L1" s="306"/>
    </row>
    <row r="2" spans="1:12" s="311" customFormat="1" ht="15.75" x14ac:dyDescent="0.25">
      <c r="A2" s="304"/>
      <c r="B2" s="304"/>
      <c r="C2" s="309" t="s">
        <v>203</v>
      </c>
      <c r="D2" s="304"/>
      <c r="E2" s="304"/>
      <c r="F2" s="304"/>
      <c r="G2" s="310"/>
      <c r="H2" s="310"/>
      <c r="I2" s="310"/>
      <c r="J2" s="310"/>
      <c r="K2" s="310"/>
      <c r="L2" s="310"/>
    </row>
    <row r="3" spans="1:12" s="311" customFormat="1" ht="61.5" customHeight="1" thickBot="1" x14ac:dyDescent="0.3"/>
    <row r="4" spans="1:12" s="311" customFormat="1" ht="95.1" customHeight="1" thickBot="1" x14ac:dyDescent="0.3">
      <c r="A4" s="304"/>
      <c r="B4" s="304"/>
      <c r="C4" s="56" t="s">
        <v>62</v>
      </c>
      <c r="D4" s="312" t="s">
        <v>156</v>
      </c>
      <c r="E4" s="312" t="s">
        <v>188</v>
      </c>
      <c r="F4" s="312" t="s">
        <v>206</v>
      </c>
      <c r="G4" s="313" t="s">
        <v>207</v>
      </c>
      <c r="H4" s="304"/>
      <c r="I4" s="314" t="s">
        <v>156</v>
      </c>
      <c r="J4" s="315" t="s">
        <v>134</v>
      </c>
      <c r="K4" s="315" t="s">
        <v>118</v>
      </c>
      <c r="L4" s="316" t="s">
        <v>123</v>
      </c>
    </row>
    <row r="5" spans="1:12" s="311" customFormat="1" ht="48" customHeight="1" x14ac:dyDescent="0.25">
      <c r="A5" s="304"/>
      <c r="B5" s="317"/>
      <c r="C5" s="25" t="s">
        <v>17</v>
      </c>
      <c r="D5" s="318" t="s">
        <v>61</v>
      </c>
      <c r="E5" s="318" t="s">
        <v>61</v>
      </c>
      <c r="F5" s="318" t="s">
        <v>61</v>
      </c>
      <c r="G5" s="319" t="s">
        <v>61</v>
      </c>
      <c r="H5" s="304"/>
      <c r="I5" s="320" t="s">
        <v>61</v>
      </c>
      <c r="J5" s="223"/>
      <c r="K5" s="224"/>
      <c r="L5" s="225"/>
    </row>
    <row r="6" spans="1:12" s="311" customFormat="1" ht="95.1" customHeight="1" x14ac:dyDescent="0.25">
      <c r="A6" s="304"/>
      <c r="B6" s="321"/>
      <c r="C6" s="300" t="s">
        <v>53</v>
      </c>
      <c r="D6" s="222" t="s">
        <v>91</v>
      </c>
      <c r="E6" s="222" t="s">
        <v>91</v>
      </c>
      <c r="F6" s="222" t="s">
        <v>91</v>
      </c>
      <c r="G6" s="62" t="s">
        <v>91</v>
      </c>
      <c r="H6" s="304"/>
      <c r="I6" s="322" t="s">
        <v>188</v>
      </c>
      <c r="J6" s="318" t="s">
        <v>37</v>
      </c>
      <c r="K6" s="318" t="s">
        <v>118</v>
      </c>
      <c r="L6" s="319" t="s">
        <v>123</v>
      </c>
    </row>
    <row r="7" spans="1:12" s="311" customFormat="1" ht="48" customHeight="1" x14ac:dyDescent="0.25">
      <c r="A7" s="304"/>
      <c r="B7" s="321"/>
      <c r="C7" s="300" t="s">
        <v>54</v>
      </c>
      <c r="D7" s="222" t="s">
        <v>91</v>
      </c>
      <c r="E7" s="222" t="s">
        <v>91</v>
      </c>
      <c r="F7" s="222" t="s">
        <v>91</v>
      </c>
      <c r="G7" s="62" t="s">
        <v>91</v>
      </c>
      <c r="H7" s="304"/>
      <c r="I7" s="323" t="s">
        <v>61</v>
      </c>
      <c r="J7" s="226"/>
      <c r="K7" s="227"/>
      <c r="L7" s="228"/>
    </row>
    <row r="8" spans="1:12" s="311" customFormat="1" ht="95.1" customHeight="1" x14ac:dyDescent="0.25">
      <c r="A8" s="304"/>
      <c r="B8" s="321"/>
      <c r="C8" s="300" t="s">
        <v>55</v>
      </c>
      <c r="D8" s="222" t="s">
        <v>91</v>
      </c>
      <c r="E8" s="222" t="s">
        <v>91</v>
      </c>
      <c r="F8" s="222" t="s">
        <v>91</v>
      </c>
      <c r="G8" s="62" t="s">
        <v>91</v>
      </c>
      <c r="H8" s="304"/>
      <c r="I8" s="322" t="s">
        <v>189</v>
      </c>
      <c r="J8" s="318" t="s">
        <v>134</v>
      </c>
      <c r="K8" s="318" t="s">
        <v>118</v>
      </c>
      <c r="L8" s="319" t="s">
        <v>123</v>
      </c>
    </row>
    <row r="9" spans="1:12" s="311" customFormat="1" ht="48" customHeight="1" x14ac:dyDescent="0.25">
      <c r="A9" s="304"/>
      <c r="B9" s="321" t="s">
        <v>85</v>
      </c>
      <c r="C9" s="300" t="s">
        <v>56</v>
      </c>
      <c r="D9" s="222" t="s">
        <v>91</v>
      </c>
      <c r="E9" s="222" t="s">
        <v>91</v>
      </c>
      <c r="F9" s="222" t="s">
        <v>91</v>
      </c>
      <c r="G9" s="62" t="s">
        <v>91</v>
      </c>
      <c r="H9" s="304"/>
      <c r="I9" s="320" t="s">
        <v>61</v>
      </c>
      <c r="J9" s="226"/>
      <c r="K9" s="227"/>
      <c r="L9" s="228"/>
    </row>
    <row r="10" spans="1:12" s="311" customFormat="1" ht="95.1" customHeight="1" x14ac:dyDescent="0.25">
      <c r="A10" s="304"/>
      <c r="B10" s="321"/>
      <c r="C10" s="300" t="s">
        <v>57</v>
      </c>
      <c r="D10" s="222" t="s">
        <v>91</v>
      </c>
      <c r="E10" s="222" t="s">
        <v>91</v>
      </c>
      <c r="F10" s="222" t="s">
        <v>91</v>
      </c>
      <c r="G10" s="62" t="s">
        <v>91</v>
      </c>
      <c r="H10" s="304"/>
      <c r="I10" s="322" t="s">
        <v>157</v>
      </c>
      <c r="J10" s="318" t="s">
        <v>37</v>
      </c>
      <c r="K10" s="318" t="s">
        <v>118</v>
      </c>
      <c r="L10" s="319" t="s">
        <v>123</v>
      </c>
    </row>
    <row r="11" spans="1:12" s="311" customFormat="1" ht="48" customHeight="1" thickBot="1" x14ac:dyDescent="0.3">
      <c r="A11" s="304"/>
      <c r="B11" s="321"/>
      <c r="C11" s="300" t="s">
        <v>8</v>
      </c>
      <c r="D11" s="222" t="s">
        <v>91</v>
      </c>
      <c r="E11" s="222" t="s">
        <v>91</v>
      </c>
      <c r="F11" s="222" t="s">
        <v>91</v>
      </c>
      <c r="G11" s="62" t="s">
        <v>91</v>
      </c>
      <c r="H11" s="304"/>
      <c r="I11" s="324" t="s">
        <v>61</v>
      </c>
      <c r="J11" s="229"/>
      <c r="K11" s="230"/>
      <c r="L11" s="231"/>
    </row>
    <row r="12" spans="1:12" s="311" customFormat="1" ht="48" customHeight="1" x14ac:dyDescent="0.25">
      <c r="A12" s="304"/>
      <c r="B12" s="321"/>
      <c r="C12" s="300" t="s">
        <v>58</v>
      </c>
      <c r="D12" s="222" t="s">
        <v>91</v>
      </c>
      <c r="E12" s="222" t="s">
        <v>91</v>
      </c>
      <c r="F12" s="222" t="s">
        <v>91</v>
      </c>
      <c r="G12" s="62" t="s">
        <v>91</v>
      </c>
      <c r="H12" s="304"/>
      <c r="I12" s="325"/>
      <c r="J12" s="304"/>
      <c r="K12" s="304"/>
      <c r="L12" s="304"/>
    </row>
    <row r="13" spans="1:12" s="311" customFormat="1" ht="48" customHeight="1" x14ac:dyDescent="0.25">
      <c r="A13" s="304"/>
      <c r="B13" s="321"/>
      <c r="C13" s="300" t="s">
        <v>59</v>
      </c>
      <c r="D13" s="222" t="s">
        <v>91</v>
      </c>
      <c r="E13" s="222" t="s">
        <v>91</v>
      </c>
      <c r="F13" s="222" t="s">
        <v>91</v>
      </c>
      <c r="G13" s="62" t="s">
        <v>91</v>
      </c>
      <c r="H13" s="304"/>
      <c r="I13" s="325"/>
      <c r="J13" s="304"/>
      <c r="K13" s="304"/>
      <c r="L13" s="304"/>
    </row>
    <row r="14" spans="1:12" s="311" customFormat="1" ht="48" customHeight="1" x14ac:dyDescent="0.25">
      <c r="A14" s="304"/>
      <c r="B14" s="321"/>
      <c r="C14" s="300" t="s">
        <v>88</v>
      </c>
      <c r="D14" s="222" t="s">
        <v>91</v>
      </c>
      <c r="E14" s="222" t="s">
        <v>91</v>
      </c>
      <c r="F14" s="222" t="s">
        <v>91</v>
      </c>
      <c r="G14" s="62" t="s">
        <v>91</v>
      </c>
      <c r="H14" s="304"/>
      <c r="I14" s="325"/>
      <c r="J14" s="304"/>
      <c r="K14" s="304"/>
      <c r="L14" s="304"/>
    </row>
    <row r="15" spans="1:12" s="311" customFormat="1" ht="48" customHeight="1" thickBot="1" x14ac:dyDescent="0.3">
      <c r="A15" s="304"/>
      <c r="B15" s="321"/>
      <c r="C15" s="301" t="s">
        <v>60</v>
      </c>
      <c r="D15" s="235" t="s">
        <v>91</v>
      </c>
      <c r="E15" s="235" t="s">
        <v>91</v>
      </c>
      <c r="F15" s="235" t="s">
        <v>91</v>
      </c>
      <c r="G15" s="236" t="s">
        <v>91</v>
      </c>
      <c r="H15" s="304"/>
      <c r="I15" s="325"/>
      <c r="J15" s="304"/>
      <c r="K15" s="304"/>
      <c r="L15" s="304"/>
    </row>
    <row r="16" spans="1:12" s="311" customFormat="1" ht="48" customHeight="1" x14ac:dyDescent="0.25">
      <c r="A16" s="304"/>
      <c r="B16" s="392" t="s">
        <v>234</v>
      </c>
      <c r="C16" s="326" t="s">
        <v>228</v>
      </c>
      <c r="D16" s="237" t="s">
        <v>91</v>
      </c>
      <c r="E16" s="237" t="s">
        <v>91</v>
      </c>
      <c r="F16" s="237" t="s">
        <v>91</v>
      </c>
      <c r="G16" s="238" t="s">
        <v>91</v>
      </c>
      <c r="H16" s="304"/>
      <c r="I16" s="325"/>
      <c r="J16" s="304"/>
      <c r="K16" s="304"/>
      <c r="L16" s="304"/>
    </row>
    <row r="17" spans="1:12" s="311" customFormat="1" ht="48" customHeight="1" x14ac:dyDescent="0.25">
      <c r="A17" s="304"/>
      <c r="B17" s="393"/>
      <c r="C17" s="327" t="s">
        <v>229</v>
      </c>
      <c r="D17" s="60" t="s">
        <v>91</v>
      </c>
      <c r="E17" s="60" t="s">
        <v>91</v>
      </c>
      <c r="F17" s="60" t="s">
        <v>91</v>
      </c>
      <c r="G17" s="62" t="s">
        <v>91</v>
      </c>
      <c r="H17" s="304"/>
      <c r="I17" s="325"/>
      <c r="J17" s="304"/>
      <c r="K17" s="304"/>
      <c r="L17" s="304"/>
    </row>
    <row r="18" spans="1:12" s="311" customFormat="1" ht="48" customHeight="1" x14ac:dyDescent="0.25">
      <c r="A18" s="304"/>
      <c r="B18" s="393"/>
      <c r="C18" s="327" t="s">
        <v>230</v>
      </c>
      <c r="D18" s="60" t="s">
        <v>91</v>
      </c>
      <c r="E18" s="60" t="s">
        <v>91</v>
      </c>
      <c r="F18" s="60" t="s">
        <v>91</v>
      </c>
      <c r="G18" s="62" t="s">
        <v>91</v>
      </c>
      <c r="H18" s="304"/>
      <c r="I18" s="325"/>
      <c r="J18" s="304"/>
      <c r="K18" s="304"/>
      <c r="L18" s="304"/>
    </row>
    <row r="19" spans="1:12" s="311" customFormat="1" ht="48" customHeight="1" x14ac:dyDescent="0.25">
      <c r="A19" s="304"/>
      <c r="B19" s="393"/>
      <c r="C19" s="327" t="s">
        <v>231</v>
      </c>
      <c r="D19" s="60" t="s">
        <v>91</v>
      </c>
      <c r="E19" s="60" t="s">
        <v>91</v>
      </c>
      <c r="F19" s="60" t="s">
        <v>91</v>
      </c>
      <c r="G19" s="62" t="s">
        <v>91</v>
      </c>
      <c r="H19" s="304"/>
      <c r="I19" s="325"/>
      <c r="J19" s="304"/>
      <c r="K19" s="304"/>
      <c r="L19" s="304"/>
    </row>
    <row r="20" spans="1:12" s="311" customFormat="1" ht="48" customHeight="1" x14ac:dyDescent="0.25">
      <c r="A20" s="304"/>
      <c r="B20" s="393"/>
      <c r="C20" s="327" t="s">
        <v>232</v>
      </c>
      <c r="D20" s="60" t="s">
        <v>91</v>
      </c>
      <c r="E20" s="60" t="s">
        <v>91</v>
      </c>
      <c r="F20" s="60" t="s">
        <v>91</v>
      </c>
      <c r="G20" s="62" t="s">
        <v>91</v>
      </c>
      <c r="H20" s="304"/>
      <c r="I20" s="325"/>
      <c r="J20" s="304"/>
      <c r="K20" s="304"/>
      <c r="L20" s="304"/>
    </row>
    <row r="21" spans="1:12" s="311" customFormat="1" ht="48" customHeight="1" thickBot="1" x14ac:dyDescent="0.3">
      <c r="A21" s="304"/>
      <c r="B21" s="394"/>
      <c r="C21" s="328" t="s">
        <v>233</v>
      </c>
      <c r="D21" s="61" t="s">
        <v>91</v>
      </c>
      <c r="E21" s="61" t="s">
        <v>91</v>
      </c>
      <c r="F21" s="61" t="s">
        <v>91</v>
      </c>
      <c r="G21" s="63" t="s">
        <v>91</v>
      </c>
      <c r="H21" s="304"/>
      <c r="I21" s="325"/>
      <c r="J21" s="304"/>
      <c r="K21" s="304"/>
      <c r="L21" s="304"/>
    </row>
    <row r="23" spans="1:12" x14ac:dyDescent="0.25">
      <c r="I23" s="304"/>
    </row>
    <row r="24" spans="1:12" x14ac:dyDescent="0.25">
      <c r="I24" s="304"/>
    </row>
    <row r="25" spans="1:12" x14ac:dyDescent="0.25">
      <c r="I25" s="304"/>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June 2,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topLeftCell="J17" zoomScale="75" zoomScaleNormal="75" zoomScaleSheetLayoutView="50" zoomScalePageLayoutView="50" workbookViewId="0">
      <selection activeCell="P22" sqref="P22"/>
    </sheetView>
  </sheetViews>
  <sheetFormatPr defaultColWidth="9.140625" defaultRowHeight="15" x14ac:dyDescent="0.25"/>
  <cols>
    <col min="1" max="1" width="1.7109375" style="179" customWidth="1"/>
    <col min="2" max="2" width="24.7109375" style="21" customWidth="1"/>
    <col min="3" max="6" width="15.7109375" style="21" customWidth="1"/>
    <col min="7" max="7" width="25.7109375" style="21" customWidth="1"/>
    <col min="8" max="13" width="15.7109375" style="21" customWidth="1"/>
    <col min="14" max="14" width="25.7109375" style="21" customWidth="1"/>
    <col min="15" max="16" width="15.7109375" style="21" customWidth="1"/>
    <col min="17" max="17" width="1.7109375" style="21" customWidth="1"/>
    <col min="18" max="18" width="24.7109375" style="21" customWidth="1"/>
    <col min="19" max="22" width="15.7109375" style="21" customWidth="1"/>
    <col min="23" max="23" width="25.7109375" style="21" customWidth="1"/>
    <col min="24" max="32" width="15.7109375" style="21" customWidth="1"/>
    <col min="33" max="33" width="9.140625" style="179"/>
    <col min="34" max="34" width="11.42578125" style="179" customWidth="1"/>
    <col min="35" max="16384" width="9.140625" style="179"/>
  </cols>
  <sheetData>
    <row r="1" spans="2:32" ht="50.1" customHeight="1" x14ac:dyDescent="0.25">
      <c r="B1" s="112"/>
      <c r="C1" s="113"/>
      <c r="D1" s="113"/>
      <c r="E1" s="113"/>
      <c r="F1" s="113"/>
      <c r="G1" s="113"/>
      <c r="H1" s="113"/>
      <c r="I1" s="113"/>
      <c r="J1" s="113"/>
      <c r="K1" s="114" t="str">
        <f>CONCATENATE("The Report Summarizes Rate Activity for the 12 month ending Reporting Year ",General_Info!$C$10)</f>
        <v>The Report Summarizes Rate Activity for the 12 month ending Reporting Year 2025</v>
      </c>
      <c r="L1" s="113"/>
      <c r="M1" s="113"/>
      <c r="N1" s="113"/>
      <c r="O1" s="113"/>
      <c r="P1" s="113"/>
      <c r="Q1" s="113"/>
      <c r="R1" s="113"/>
      <c r="S1" s="113"/>
      <c r="T1" s="113"/>
      <c r="U1" s="113"/>
      <c r="V1" s="113"/>
      <c r="W1" s="113"/>
      <c r="X1" s="113"/>
      <c r="Y1" s="113"/>
      <c r="Z1" s="113"/>
      <c r="AA1" s="113"/>
      <c r="AB1" s="113"/>
      <c r="AC1" s="113"/>
      <c r="AD1" s="113"/>
      <c r="AE1" s="113"/>
      <c r="AF1" s="113"/>
    </row>
    <row r="2" spans="2:32" s="178" customFormat="1" ht="15.75" x14ac:dyDescent="0.25">
      <c r="B2" s="184" t="s">
        <v>203</v>
      </c>
      <c r="C2" s="115"/>
      <c r="D2" s="115"/>
      <c r="E2" s="185"/>
      <c r="F2" s="185"/>
      <c r="G2" s="185"/>
      <c r="H2" s="185"/>
      <c r="I2" s="185"/>
      <c r="J2" s="185"/>
    </row>
    <row r="3" spans="2:32" s="178" customFormat="1" ht="34.5" customHeight="1" x14ac:dyDescent="0.25">
      <c r="B3" s="184"/>
      <c r="C3" s="115"/>
      <c r="D3" s="115"/>
      <c r="E3" s="185"/>
      <c r="F3" s="185"/>
      <c r="G3" s="185"/>
      <c r="H3" s="185"/>
      <c r="I3" s="185"/>
      <c r="J3" s="185"/>
    </row>
    <row r="4" spans="2:32" s="178" customFormat="1" ht="28.5" customHeight="1" thickBot="1" x14ac:dyDescent="0.3">
      <c r="B4" s="115"/>
    </row>
    <row r="5" spans="2:32" s="178" customFormat="1" ht="48" customHeight="1" x14ac:dyDescent="0.25">
      <c r="B5" s="126" t="s">
        <v>42</v>
      </c>
      <c r="C5" s="129"/>
      <c r="D5" s="127"/>
      <c r="E5" s="127"/>
      <c r="F5" s="127" t="s">
        <v>43</v>
      </c>
      <c r="G5" s="127"/>
      <c r="H5" s="127"/>
      <c r="I5" s="128"/>
      <c r="J5" s="129"/>
      <c r="K5" s="127"/>
      <c r="L5" s="127"/>
      <c r="M5" s="127" t="s">
        <v>191</v>
      </c>
      <c r="N5" s="127"/>
      <c r="O5" s="127"/>
      <c r="P5" s="130"/>
      <c r="Q5" s="115"/>
      <c r="R5" s="152" t="s">
        <v>42</v>
      </c>
      <c r="S5" s="129"/>
      <c r="T5" s="127"/>
      <c r="U5" s="127"/>
      <c r="V5" s="127" t="s">
        <v>43</v>
      </c>
      <c r="W5" s="127"/>
      <c r="X5" s="127"/>
      <c r="Y5" s="127"/>
      <c r="Z5" s="129"/>
      <c r="AA5" s="127"/>
      <c r="AB5" s="127"/>
      <c r="AC5" s="127" t="s">
        <v>191</v>
      </c>
      <c r="AD5" s="127"/>
      <c r="AE5" s="127"/>
      <c r="AF5" s="130"/>
    </row>
    <row r="6" spans="2:32" s="178" customFormat="1" ht="95.1" customHeight="1" x14ac:dyDescent="0.25">
      <c r="B6" s="131" t="s">
        <v>181</v>
      </c>
      <c r="C6" s="132" t="s">
        <v>81</v>
      </c>
      <c r="D6" s="132" t="s">
        <v>82</v>
      </c>
      <c r="E6" s="132" t="s">
        <v>83</v>
      </c>
      <c r="F6" s="132" t="s">
        <v>84</v>
      </c>
      <c r="G6" s="132" t="s">
        <v>134</v>
      </c>
      <c r="H6" s="132" t="s">
        <v>118</v>
      </c>
      <c r="I6" s="132" t="s">
        <v>123</v>
      </c>
      <c r="J6" s="132" t="s">
        <v>81</v>
      </c>
      <c r="K6" s="132" t="s">
        <v>82</v>
      </c>
      <c r="L6" s="132" t="s">
        <v>83</v>
      </c>
      <c r="M6" s="132" t="s">
        <v>84</v>
      </c>
      <c r="N6" s="132" t="s">
        <v>134</v>
      </c>
      <c r="O6" s="132" t="s">
        <v>118</v>
      </c>
      <c r="P6" s="133" t="s">
        <v>123</v>
      </c>
      <c r="Q6" s="115"/>
      <c r="R6" s="144" t="s">
        <v>64</v>
      </c>
      <c r="S6" s="132" t="s">
        <v>94</v>
      </c>
      <c r="T6" s="132" t="s">
        <v>95</v>
      </c>
      <c r="U6" s="132" t="s">
        <v>96</v>
      </c>
      <c r="V6" s="132" t="s">
        <v>65</v>
      </c>
      <c r="W6" s="132" t="s">
        <v>134</v>
      </c>
      <c r="X6" s="132" t="s">
        <v>118</v>
      </c>
      <c r="Y6" s="132" t="s">
        <v>123</v>
      </c>
      <c r="Z6" s="132" t="s">
        <v>94</v>
      </c>
      <c r="AA6" s="132" t="s">
        <v>95</v>
      </c>
      <c r="AB6" s="132" t="s">
        <v>96</v>
      </c>
      <c r="AC6" s="132" t="s">
        <v>65</v>
      </c>
      <c r="AD6" s="132" t="s">
        <v>134</v>
      </c>
      <c r="AE6" s="132" t="s">
        <v>118</v>
      </c>
      <c r="AF6" s="133" t="s">
        <v>123</v>
      </c>
    </row>
    <row r="7" spans="2:32" s="178" customFormat="1" ht="18" customHeight="1" x14ac:dyDescent="0.25">
      <c r="B7" s="131" t="s">
        <v>51</v>
      </c>
      <c r="C7" s="115"/>
      <c r="D7" s="186"/>
      <c r="E7" s="187" t="s">
        <v>166</v>
      </c>
      <c r="F7" s="186"/>
      <c r="G7" s="186"/>
      <c r="H7" s="135"/>
      <c r="I7" s="134"/>
      <c r="J7" s="115"/>
      <c r="K7" s="186"/>
      <c r="L7" s="187" t="s">
        <v>166</v>
      </c>
      <c r="M7" s="186"/>
      <c r="N7" s="186"/>
      <c r="O7" s="135"/>
      <c r="P7" s="136"/>
      <c r="Q7" s="115"/>
      <c r="R7" s="144" t="s">
        <v>51</v>
      </c>
      <c r="S7" s="115"/>
      <c r="T7" s="186"/>
      <c r="U7" s="187" t="s">
        <v>166</v>
      </c>
      <c r="V7" s="186"/>
      <c r="W7" s="186"/>
      <c r="X7" s="135"/>
      <c r="Y7" s="135"/>
      <c r="Z7" s="115"/>
      <c r="AA7" s="186"/>
      <c r="AB7" s="187" t="s">
        <v>166</v>
      </c>
      <c r="AC7" s="186"/>
      <c r="AD7" s="186"/>
      <c r="AE7" s="135"/>
      <c r="AF7" s="136"/>
    </row>
    <row r="8" spans="2:32" s="178" customFormat="1" ht="18" customHeight="1" x14ac:dyDescent="0.25">
      <c r="B8" s="137" t="s">
        <v>0</v>
      </c>
      <c r="C8" s="344">
        <f>'(2b) Cost Sharing'!D7</f>
        <v>0</v>
      </c>
      <c r="D8" s="344">
        <f>'(2b) Cost Sharing'!D8</f>
        <v>0</v>
      </c>
      <c r="E8" s="344">
        <f>'(2b) Cost Sharing'!D9</f>
        <v>0</v>
      </c>
      <c r="F8" s="344">
        <f>'(2b) Cost Sharing'!D10</f>
        <v>0</v>
      </c>
      <c r="G8" s="147">
        <f t="shared" ref="G8:G13" si="0">SUM(C8:F8)</f>
        <v>0</v>
      </c>
      <c r="H8" s="268"/>
      <c r="I8" s="269"/>
      <c r="J8" s="344">
        <f>'(2b) Cost Sharing'!H7</f>
        <v>0</v>
      </c>
      <c r="K8" s="344">
        <f>'(2b) Cost Sharing'!H8</f>
        <v>0</v>
      </c>
      <c r="L8" s="344">
        <f>'(2b) Cost Sharing'!H9</f>
        <v>0</v>
      </c>
      <c r="M8" s="344">
        <f>'(2b) Cost Sharing'!H10</f>
        <v>0</v>
      </c>
      <c r="N8" s="147">
        <f t="shared" ref="N8:N13" si="1">SUM(J8:M8)</f>
        <v>0</v>
      </c>
      <c r="O8" s="268"/>
      <c r="P8" s="270"/>
      <c r="Q8" s="115"/>
      <c r="R8" s="146" t="s">
        <v>0</v>
      </c>
      <c r="S8" s="275"/>
      <c r="T8" s="275"/>
      <c r="U8" s="275"/>
      <c r="V8" s="275"/>
      <c r="W8" s="147">
        <f t="shared" ref="W8:W13" si="2">SUM(S8:V8)</f>
        <v>0</v>
      </c>
      <c r="X8" s="340">
        <f>H8</f>
        <v>0</v>
      </c>
      <c r="Y8" s="155">
        <f>I8</f>
        <v>0</v>
      </c>
      <c r="Z8" s="275"/>
      <c r="AA8" s="275"/>
      <c r="AB8" s="275"/>
      <c r="AC8" s="275"/>
      <c r="AD8" s="147">
        <f t="shared" ref="AD8:AD13" si="3">SUM(Z8:AC8)</f>
        <v>0</v>
      </c>
      <c r="AE8" s="154">
        <f>O8</f>
        <v>0</v>
      </c>
      <c r="AF8" s="188">
        <f>P8</f>
        <v>0</v>
      </c>
    </row>
    <row r="9" spans="2:32" s="178" customFormat="1" ht="18" customHeight="1" x14ac:dyDescent="0.25">
      <c r="B9" s="137" t="s">
        <v>1</v>
      </c>
      <c r="C9" s="344">
        <f>'(2b) Cost Sharing'!D16</f>
        <v>0</v>
      </c>
      <c r="D9" s="344">
        <f>'(2b) Cost Sharing'!D17</f>
        <v>0</v>
      </c>
      <c r="E9" s="344">
        <f>'(2b) Cost Sharing'!D18</f>
        <v>0</v>
      </c>
      <c r="F9" s="344">
        <f>'(2b) Cost Sharing'!D19</f>
        <v>0</v>
      </c>
      <c r="G9" s="147">
        <f t="shared" si="0"/>
        <v>0</v>
      </c>
      <c r="H9" s="268"/>
      <c r="I9" s="269"/>
      <c r="J9" s="344">
        <f>'(2b) Cost Sharing'!H16</f>
        <v>0</v>
      </c>
      <c r="K9" s="344">
        <f>'(2b) Cost Sharing'!H17</f>
        <v>0</v>
      </c>
      <c r="L9" s="344">
        <f>'(2b) Cost Sharing'!H18</f>
        <v>0</v>
      </c>
      <c r="M9" s="344">
        <f>'(2b) Cost Sharing'!H19</f>
        <v>0</v>
      </c>
      <c r="N9" s="147">
        <f t="shared" si="1"/>
        <v>0</v>
      </c>
      <c r="O9" s="268"/>
      <c r="P9" s="270"/>
      <c r="Q9" s="115"/>
      <c r="R9" s="146" t="s">
        <v>1</v>
      </c>
      <c r="S9" s="275"/>
      <c r="T9" s="275"/>
      <c r="U9" s="275"/>
      <c r="V9" s="275"/>
      <c r="W9" s="147">
        <f t="shared" si="2"/>
        <v>0</v>
      </c>
      <c r="X9" s="340">
        <f t="shared" ref="X9:Y13" si="4">H9</f>
        <v>0</v>
      </c>
      <c r="Y9" s="155">
        <f t="shared" si="4"/>
        <v>0</v>
      </c>
      <c r="Z9" s="275"/>
      <c r="AA9" s="275"/>
      <c r="AB9" s="275"/>
      <c r="AC9" s="275"/>
      <c r="AD9" s="147">
        <f t="shared" si="3"/>
        <v>0</v>
      </c>
      <c r="AE9" s="154">
        <f t="shared" ref="AE9:AF13" si="5">O9</f>
        <v>0</v>
      </c>
      <c r="AF9" s="188">
        <f t="shared" si="5"/>
        <v>0</v>
      </c>
    </row>
    <row r="10" spans="2:32" s="178" customFormat="1" ht="18" customHeight="1" x14ac:dyDescent="0.25">
      <c r="B10" s="137" t="s">
        <v>4</v>
      </c>
      <c r="C10" s="344">
        <f>'(2b) Cost Sharing'!D25</f>
        <v>0</v>
      </c>
      <c r="D10" s="344">
        <f>'(2b) Cost Sharing'!D26</f>
        <v>0</v>
      </c>
      <c r="E10" s="344">
        <f>'(2b) Cost Sharing'!D27</f>
        <v>0</v>
      </c>
      <c r="F10" s="344">
        <f>'(2b) Cost Sharing'!D28</f>
        <v>0</v>
      </c>
      <c r="G10" s="147">
        <f t="shared" si="0"/>
        <v>0</v>
      </c>
      <c r="H10" s="268"/>
      <c r="I10" s="269"/>
      <c r="J10" s="344">
        <f>'(2b) Cost Sharing'!H25</f>
        <v>0</v>
      </c>
      <c r="K10" s="344">
        <f>'(2b) Cost Sharing'!H26</f>
        <v>0</v>
      </c>
      <c r="L10" s="344">
        <f>'(2b) Cost Sharing'!H27</f>
        <v>0</v>
      </c>
      <c r="M10" s="344">
        <f>'(2b) Cost Sharing'!H28</f>
        <v>0</v>
      </c>
      <c r="N10" s="147">
        <f t="shared" si="1"/>
        <v>0</v>
      </c>
      <c r="O10" s="268"/>
      <c r="P10" s="270"/>
      <c r="Q10" s="115"/>
      <c r="R10" s="146" t="s">
        <v>4</v>
      </c>
      <c r="S10" s="275"/>
      <c r="T10" s="275"/>
      <c r="U10" s="275"/>
      <c r="V10" s="275"/>
      <c r="W10" s="147">
        <f t="shared" si="2"/>
        <v>0</v>
      </c>
      <c r="X10" s="340">
        <f t="shared" si="4"/>
        <v>0</v>
      </c>
      <c r="Y10" s="155">
        <f t="shared" si="4"/>
        <v>0</v>
      </c>
      <c r="Z10" s="275"/>
      <c r="AA10" s="275"/>
      <c r="AB10" s="275"/>
      <c r="AC10" s="275"/>
      <c r="AD10" s="147">
        <f t="shared" si="3"/>
        <v>0</v>
      </c>
      <c r="AE10" s="154">
        <f t="shared" si="5"/>
        <v>0</v>
      </c>
      <c r="AF10" s="188">
        <f t="shared" si="5"/>
        <v>0</v>
      </c>
    </row>
    <row r="11" spans="2:32" s="178" customFormat="1" ht="18" customHeight="1" x14ac:dyDescent="0.25">
      <c r="B11" s="137" t="s">
        <v>2</v>
      </c>
      <c r="C11" s="344">
        <f>'(2b) Cost Sharing'!D34</f>
        <v>0</v>
      </c>
      <c r="D11" s="344">
        <f>'(2b) Cost Sharing'!D35</f>
        <v>0</v>
      </c>
      <c r="E11" s="344">
        <f>'(2b) Cost Sharing'!D36</f>
        <v>0</v>
      </c>
      <c r="F11" s="344">
        <f>'(2b) Cost Sharing'!D37</f>
        <v>0</v>
      </c>
      <c r="G11" s="147">
        <f t="shared" si="0"/>
        <v>0</v>
      </c>
      <c r="H11" s="268"/>
      <c r="I11" s="269"/>
      <c r="J11" s="344">
        <f>'(2b) Cost Sharing'!H34</f>
        <v>0</v>
      </c>
      <c r="K11" s="344">
        <f>'(2b) Cost Sharing'!H35</f>
        <v>0</v>
      </c>
      <c r="L11" s="344">
        <f>'(2b) Cost Sharing'!H36</f>
        <v>0</v>
      </c>
      <c r="M11" s="344">
        <f>'(2b) Cost Sharing'!H37</f>
        <v>0</v>
      </c>
      <c r="N11" s="147">
        <f t="shared" si="1"/>
        <v>0</v>
      </c>
      <c r="O11" s="268"/>
      <c r="P11" s="270"/>
      <c r="Q11" s="115"/>
      <c r="R11" s="146" t="s">
        <v>2</v>
      </c>
      <c r="S11" s="275"/>
      <c r="T11" s="275"/>
      <c r="U11" s="275"/>
      <c r="V11" s="275"/>
      <c r="W11" s="147">
        <f t="shared" si="2"/>
        <v>0</v>
      </c>
      <c r="X11" s="340">
        <f t="shared" si="4"/>
        <v>0</v>
      </c>
      <c r="Y11" s="155">
        <f t="shared" si="4"/>
        <v>0</v>
      </c>
      <c r="Z11" s="275"/>
      <c r="AA11" s="275"/>
      <c r="AB11" s="275"/>
      <c r="AC11" s="275"/>
      <c r="AD11" s="147">
        <f t="shared" si="3"/>
        <v>0</v>
      </c>
      <c r="AE11" s="154">
        <f t="shared" si="5"/>
        <v>0</v>
      </c>
      <c r="AF11" s="188">
        <f t="shared" si="5"/>
        <v>0</v>
      </c>
    </row>
    <row r="12" spans="2:32" s="178" customFormat="1" ht="18" customHeight="1" x14ac:dyDescent="0.25">
      <c r="B12" s="137" t="s">
        <v>3</v>
      </c>
      <c r="C12" s="344">
        <f>'(2b) Cost Sharing'!D43</f>
        <v>0</v>
      </c>
      <c r="D12" s="344">
        <f>'(2b) Cost Sharing'!D44</f>
        <v>0</v>
      </c>
      <c r="E12" s="344">
        <f>'(2b) Cost Sharing'!D45</f>
        <v>0</v>
      </c>
      <c r="F12" s="344">
        <f>'(2b) Cost Sharing'!D46</f>
        <v>0</v>
      </c>
      <c r="G12" s="147">
        <f t="shared" si="0"/>
        <v>0</v>
      </c>
      <c r="H12" s="268"/>
      <c r="I12" s="269"/>
      <c r="J12" s="344">
        <f>'(2b) Cost Sharing'!H43</f>
        <v>0</v>
      </c>
      <c r="K12" s="344">
        <f>'(2b) Cost Sharing'!H44</f>
        <v>0</v>
      </c>
      <c r="L12" s="344">
        <f>'(2b) Cost Sharing'!H45</f>
        <v>0</v>
      </c>
      <c r="M12" s="344">
        <f>'(2b) Cost Sharing'!H46</f>
        <v>0</v>
      </c>
      <c r="N12" s="147">
        <f t="shared" si="1"/>
        <v>0</v>
      </c>
      <c r="O12" s="268"/>
      <c r="P12" s="270"/>
      <c r="Q12" s="115"/>
      <c r="R12" s="146" t="s">
        <v>3</v>
      </c>
      <c r="S12" s="275"/>
      <c r="T12" s="275"/>
      <c r="U12" s="275"/>
      <c r="V12" s="275"/>
      <c r="W12" s="147">
        <f t="shared" si="2"/>
        <v>0</v>
      </c>
      <c r="X12" s="340">
        <f t="shared" si="4"/>
        <v>0</v>
      </c>
      <c r="Y12" s="155">
        <f t="shared" si="4"/>
        <v>0</v>
      </c>
      <c r="Z12" s="275"/>
      <c r="AA12" s="275"/>
      <c r="AB12" s="275"/>
      <c r="AC12" s="275"/>
      <c r="AD12" s="147">
        <f t="shared" si="3"/>
        <v>0</v>
      </c>
      <c r="AE12" s="154">
        <f t="shared" si="5"/>
        <v>0</v>
      </c>
      <c r="AF12" s="188">
        <f t="shared" si="5"/>
        <v>0</v>
      </c>
    </row>
    <row r="13" spans="2:32" s="178" customFormat="1" ht="18" customHeight="1" x14ac:dyDescent="0.25">
      <c r="B13" s="189" t="s">
        <v>125</v>
      </c>
      <c r="C13" s="345">
        <f>'(2b) Cost Sharing'!D52</f>
        <v>0</v>
      </c>
      <c r="D13" s="345">
        <f>'(2b) Cost Sharing'!D53</f>
        <v>0</v>
      </c>
      <c r="E13" s="345">
        <f>'(2b) Cost Sharing'!D54</f>
        <v>0</v>
      </c>
      <c r="F13" s="345">
        <f>'(2b) Cost Sharing'!D55</f>
        <v>0</v>
      </c>
      <c r="G13" s="147">
        <f t="shared" si="0"/>
        <v>0</v>
      </c>
      <c r="H13" s="268"/>
      <c r="I13" s="273"/>
      <c r="J13" s="345">
        <f>'(2b) Cost Sharing'!H52</f>
        <v>0</v>
      </c>
      <c r="K13" s="345">
        <f>'(2b) Cost Sharing'!H53</f>
        <v>0</v>
      </c>
      <c r="L13" s="345">
        <f>'(2b) Cost Sharing'!H54</f>
        <v>0</v>
      </c>
      <c r="M13" s="345">
        <f>'(2b) Cost Sharing'!H55</f>
        <v>0</v>
      </c>
      <c r="N13" s="147">
        <f t="shared" si="1"/>
        <v>0</v>
      </c>
      <c r="O13" s="268"/>
      <c r="P13" s="274"/>
      <c r="Q13" s="115"/>
      <c r="R13" s="190" t="s">
        <v>125</v>
      </c>
      <c r="S13" s="276"/>
      <c r="T13" s="276"/>
      <c r="U13" s="276"/>
      <c r="V13" s="276"/>
      <c r="W13" s="147">
        <f t="shared" si="2"/>
        <v>0</v>
      </c>
      <c r="X13" s="340">
        <f t="shared" si="4"/>
        <v>0</v>
      </c>
      <c r="Y13" s="155">
        <f t="shared" si="4"/>
        <v>0</v>
      </c>
      <c r="Z13" s="276"/>
      <c r="AA13" s="276"/>
      <c r="AB13" s="276"/>
      <c r="AC13" s="276"/>
      <c r="AD13" s="147">
        <f t="shared" si="3"/>
        <v>0</v>
      </c>
      <c r="AE13" s="154">
        <f t="shared" si="5"/>
        <v>0</v>
      </c>
      <c r="AF13" s="188">
        <f t="shared" si="5"/>
        <v>0</v>
      </c>
    </row>
    <row r="14" spans="2:32" s="178" customFormat="1" ht="18" customHeight="1" thickBot="1" x14ac:dyDescent="0.3">
      <c r="B14" s="139" t="s">
        <v>14</v>
      </c>
      <c r="C14" s="140">
        <f>SUM(C8:C13)</f>
        <v>0</v>
      </c>
      <c r="D14" s="140">
        <f>SUM(D8:D13)</f>
        <v>0</v>
      </c>
      <c r="E14" s="140">
        <f>SUM(E8:E13)</f>
        <v>0</v>
      </c>
      <c r="F14" s="140">
        <f>SUM(F8:F13)</f>
        <v>0</v>
      </c>
      <c r="G14" s="140">
        <f>SUM(G8:G13)</f>
        <v>0</v>
      </c>
      <c r="H14" s="191" t="e">
        <f>SUMPRODUCT(H8:H13,G8:G13)/SUM(G8:G13)</f>
        <v>#DIV/0!</v>
      </c>
      <c r="I14" s="192" t="e">
        <f>SUMPRODUCT(I8:I13,G8:G13)/SUM(G8:G13)</f>
        <v>#DIV/0!</v>
      </c>
      <c r="J14" s="140">
        <f>SUM(J8:J13)</f>
        <v>0</v>
      </c>
      <c r="K14" s="140">
        <f>SUM(K8:K13)</f>
        <v>0</v>
      </c>
      <c r="L14" s="140">
        <f>SUM(L8:L13)</f>
        <v>0</v>
      </c>
      <c r="M14" s="140">
        <f>SUM(M8:M13)</f>
        <v>0</v>
      </c>
      <c r="N14" s="140">
        <f>SUM(N8:N13)</f>
        <v>0</v>
      </c>
      <c r="O14" s="193" t="e">
        <f>SUMPRODUCT(O8:O13,N8:N13)/SUM(N8:N13)</f>
        <v>#DIV/0!</v>
      </c>
      <c r="P14" s="194" t="e">
        <f>SUMPRODUCT(P8:P13,N8:N13)/SUM(N8:N13)</f>
        <v>#DIV/0!</v>
      </c>
      <c r="Q14" s="115"/>
      <c r="R14" s="139" t="s">
        <v>14</v>
      </c>
      <c r="S14" s="140">
        <f>SUM(S8:S13)</f>
        <v>0</v>
      </c>
      <c r="T14" s="140">
        <f>SUM(T8:T13)</f>
        <v>0</v>
      </c>
      <c r="U14" s="140">
        <f>SUM(U8:U13)</f>
        <v>0</v>
      </c>
      <c r="V14" s="140">
        <f>SUM(V8:V13)</f>
        <v>0</v>
      </c>
      <c r="W14" s="140">
        <f>SUM(W8:W13)</f>
        <v>0</v>
      </c>
      <c r="X14" s="191" t="e">
        <f>SUMPRODUCT(X8:X13,W8:W13)/SUM(W8:W13)</f>
        <v>#DIV/0!</v>
      </c>
      <c r="Y14" s="192" t="e">
        <f>SUMPRODUCT(Y8:Y13,W8:W13)/SUM(W8:W13)</f>
        <v>#DIV/0!</v>
      </c>
      <c r="Z14" s="140">
        <f>SUM(Z8:Z13)</f>
        <v>0</v>
      </c>
      <c r="AA14" s="140">
        <f>SUM(AA8:AA13)</f>
        <v>0</v>
      </c>
      <c r="AB14" s="140">
        <f>SUM(AB8:AB13)</f>
        <v>0</v>
      </c>
      <c r="AC14" s="140">
        <f>SUM(AC8:AC13)</f>
        <v>0</v>
      </c>
      <c r="AD14" s="140">
        <f>SUM(AD8:AD13)</f>
        <v>0</v>
      </c>
      <c r="AE14" s="191" t="e">
        <f>SUMPRODUCT(AE8:AE13,AD8:AD13)/SUM(AD8:AD13)</f>
        <v>#DIV/0!</v>
      </c>
      <c r="AF14" s="194" t="e">
        <f>SUMPRODUCT(AF8:AF13,AD8:AD13)/SUM(AD8:AD13)</f>
        <v>#DIV/0!</v>
      </c>
    </row>
    <row r="15" spans="2:32" s="178" customFormat="1" ht="8.1" customHeight="1" thickBot="1" x14ac:dyDescent="0.3"/>
    <row r="16" spans="2:32" s="178" customFormat="1" ht="56.25" customHeight="1" x14ac:dyDescent="0.25">
      <c r="B16" s="152" t="s">
        <v>52</v>
      </c>
      <c r="C16" s="129"/>
      <c r="D16" s="127"/>
      <c r="E16" s="127"/>
      <c r="F16" s="127" t="s">
        <v>43</v>
      </c>
      <c r="G16" s="127"/>
      <c r="H16" s="127"/>
      <c r="I16" s="128"/>
      <c r="J16" s="129"/>
      <c r="K16" s="127"/>
      <c r="L16" s="127"/>
      <c r="M16" s="127" t="s">
        <v>191</v>
      </c>
      <c r="N16" s="127"/>
      <c r="O16" s="127"/>
      <c r="P16" s="130"/>
      <c r="Q16" s="115"/>
      <c r="R16" s="152" t="s">
        <v>52</v>
      </c>
      <c r="S16" s="129"/>
      <c r="T16" s="127"/>
      <c r="U16" s="127"/>
      <c r="V16" s="127" t="s">
        <v>43</v>
      </c>
      <c r="W16" s="127"/>
      <c r="X16" s="127"/>
      <c r="Y16" s="127"/>
      <c r="Z16" s="129"/>
      <c r="AA16" s="127"/>
      <c r="AB16" s="127"/>
      <c r="AC16" s="127" t="s">
        <v>191</v>
      </c>
      <c r="AD16" s="127"/>
      <c r="AE16" s="127"/>
      <c r="AF16" s="130"/>
    </row>
    <row r="17" spans="2:35" s="178" customFormat="1" ht="95.1" customHeight="1" x14ac:dyDescent="0.25">
      <c r="B17" s="131" t="s">
        <v>181</v>
      </c>
      <c r="C17" s="132" t="s">
        <v>81</v>
      </c>
      <c r="D17" s="132" t="s">
        <v>82</v>
      </c>
      <c r="E17" s="132" t="s">
        <v>83</v>
      </c>
      <c r="F17" s="132" t="s">
        <v>84</v>
      </c>
      <c r="G17" s="132" t="s">
        <v>134</v>
      </c>
      <c r="H17" s="132" t="s">
        <v>118</v>
      </c>
      <c r="I17" s="132" t="s">
        <v>123</v>
      </c>
      <c r="J17" s="132" t="s">
        <v>81</v>
      </c>
      <c r="K17" s="132" t="s">
        <v>82</v>
      </c>
      <c r="L17" s="132" t="s">
        <v>83</v>
      </c>
      <c r="M17" s="132" t="s">
        <v>84</v>
      </c>
      <c r="N17" s="132" t="s">
        <v>134</v>
      </c>
      <c r="O17" s="132" t="s">
        <v>118</v>
      </c>
      <c r="P17" s="133" t="s">
        <v>123</v>
      </c>
      <c r="Q17" s="115"/>
      <c r="R17" s="144" t="s">
        <v>64</v>
      </c>
      <c r="S17" s="132" t="s">
        <v>94</v>
      </c>
      <c r="T17" s="132" t="s">
        <v>95</v>
      </c>
      <c r="U17" s="132" t="s">
        <v>96</v>
      </c>
      <c r="V17" s="132" t="s">
        <v>65</v>
      </c>
      <c r="W17" s="132" t="s">
        <v>134</v>
      </c>
      <c r="X17" s="132" t="s">
        <v>118</v>
      </c>
      <c r="Y17" s="132" t="s">
        <v>123</v>
      </c>
      <c r="Z17" s="132" t="s">
        <v>94</v>
      </c>
      <c r="AA17" s="132" t="s">
        <v>95</v>
      </c>
      <c r="AB17" s="132" t="s">
        <v>96</v>
      </c>
      <c r="AC17" s="132" t="s">
        <v>65</v>
      </c>
      <c r="AD17" s="132" t="s">
        <v>134</v>
      </c>
      <c r="AE17" s="132" t="s">
        <v>118</v>
      </c>
      <c r="AF17" s="133" t="s">
        <v>123</v>
      </c>
    </row>
    <row r="18" spans="2:35" s="178" customFormat="1" ht="18" customHeight="1" x14ac:dyDescent="0.25">
      <c r="B18" s="144" t="s">
        <v>51</v>
      </c>
      <c r="C18" s="89"/>
      <c r="D18" s="90"/>
      <c r="E18" s="90"/>
      <c r="F18" s="90"/>
      <c r="G18" s="90"/>
      <c r="H18" s="90"/>
      <c r="I18" s="91"/>
      <c r="J18" s="115"/>
      <c r="K18" s="186"/>
      <c r="L18" s="187" t="s">
        <v>166</v>
      </c>
      <c r="M18" s="186"/>
      <c r="N18" s="186"/>
      <c r="O18" s="135"/>
      <c r="P18" s="136"/>
      <c r="Q18" s="115"/>
      <c r="R18" s="144" t="s">
        <v>51</v>
      </c>
      <c r="S18" s="78"/>
      <c r="T18" s="79"/>
      <c r="U18" s="79"/>
      <c r="V18" s="79"/>
      <c r="W18" s="79"/>
      <c r="X18" s="79"/>
      <c r="Y18" s="80"/>
      <c r="Z18" s="115"/>
      <c r="AA18" s="186"/>
      <c r="AB18" s="187" t="s">
        <v>166</v>
      </c>
      <c r="AC18" s="186"/>
      <c r="AD18" s="186"/>
      <c r="AE18" s="135"/>
      <c r="AF18" s="136"/>
    </row>
    <row r="19" spans="2:35" s="178" customFormat="1" ht="18" customHeight="1" x14ac:dyDescent="0.25">
      <c r="B19" s="146" t="s">
        <v>0</v>
      </c>
      <c r="C19" s="92"/>
      <c r="D19" s="93"/>
      <c r="E19" s="93"/>
      <c r="F19" s="93"/>
      <c r="G19" s="93"/>
      <c r="H19" s="93"/>
      <c r="I19" s="94"/>
      <c r="J19" s="195"/>
      <c r="K19" s="196"/>
      <c r="L19" s="196"/>
      <c r="M19" s="197"/>
      <c r="N19" s="277"/>
      <c r="O19" s="268"/>
      <c r="P19" s="270"/>
      <c r="Q19" s="115"/>
      <c r="R19" s="146" t="s">
        <v>0</v>
      </c>
      <c r="S19" s="81"/>
      <c r="T19" s="82"/>
      <c r="U19" s="82"/>
      <c r="V19" s="82"/>
      <c r="W19" s="82"/>
      <c r="X19" s="82"/>
      <c r="Y19" s="83"/>
      <c r="Z19" s="275"/>
      <c r="AA19" s="275"/>
      <c r="AB19" s="275"/>
      <c r="AC19" s="275"/>
      <c r="AD19" s="147">
        <f t="shared" ref="AD19:AD24" si="6">SUM(Z19:AC19)</f>
        <v>0</v>
      </c>
      <c r="AE19" s="154">
        <f>O19</f>
        <v>0</v>
      </c>
      <c r="AF19" s="188">
        <f>P19</f>
        <v>0</v>
      </c>
    </row>
    <row r="20" spans="2:35" s="178" customFormat="1" ht="18" customHeight="1" x14ac:dyDescent="0.25">
      <c r="B20" s="146" t="s">
        <v>1</v>
      </c>
      <c r="C20" s="92"/>
      <c r="D20" s="93"/>
      <c r="E20" s="93"/>
      <c r="F20" s="93"/>
      <c r="G20" s="93"/>
      <c r="H20" s="93"/>
      <c r="I20" s="94"/>
      <c r="J20" s="198"/>
      <c r="K20" s="199"/>
      <c r="L20" s="199"/>
      <c r="M20" s="200"/>
      <c r="N20" s="277"/>
      <c r="O20" s="268"/>
      <c r="P20" s="270"/>
      <c r="Q20" s="115"/>
      <c r="R20" s="146" t="s">
        <v>1</v>
      </c>
      <c r="S20" s="81"/>
      <c r="T20" s="82"/>
      <c r="U20" s="82"/>
      <c r="V20" s="82"/>
      <c r="W20" s="82"/>
      <c r="X20" s="82"/>
      <c r="Y20" s="83"/>
      <c r="Z20" s="275"/>
      <c r="AA20" s="275"/>
      <c r="AB20" s="275"/>
      <c r="AC20" s="275"/>
      <c r="AD20" s="147">
        <f t="shared" si="6"/>
        <v>0</v>
      </c>
      <c r="AE20" s="154">
        <f t="shared" ref="AE20:AF24" si="7">O20</f>
        <v>0</v>
      </c>
      <c r="AF20" s="188">
        <f t="shared" si="7"/>
        <v>0</v>
      </c>
    </row>
    <row r="21" spans="2:35" s="178" customFormat="1" ht="18" customHeight="1" x14ac:dyDescent="0.25">
      <c r="B21" s="146" t="s">
        <v>4</v>
      </c>
      <c r="C21" s="92"/>
      <c r="D21" s="93"/>
      <c r="E21" s="93"/>
      <c r="F21" s="93"/>
      <c r="G21" s="93"/>
      <c r="H21" s="93"/>
      <c r="I21" s="94"/>
      <c r="J21" s="198"/>
      <c r="K21" s="199"/>
      <c r="L21" s="199"/>
      <c r="M21" s="200"/>
      <c r="N21" s="277"/>
      <c r="O21" s="268"/>
      <c r="P21" s="270"/>
      <c r="Q21" s="115"/>
      <c r="R21" s="146" t="s">
        <v>4</v>
      </c>
      <c r="S21" s="81"/>
      <c r="T21" s="82"/>
      <c r="U21" s="82"/>
      <c r="V21" s="82"/>
      <c r="W21" s="82"/>
      <c r="X21" s="82"/>
      <c r="Y21" s="83"/>
      <c r="Z21" s="275"/>
      <c r="AA21" s="275"/>
      <c r="AB21" s="275"/>
      <c r="AC21" s="275"/>
      <c r="AD21" s="147">
        <f t="shared" si="6"/>
        <v>0</v>
      </c>
      <c r="AE21" s="154">
        <f t="shared" si="7"/>
        <v>0</v>
      </c>
      <c r="AF21" s="188">
        <f t="shared" si="7"/>
        <v>0</v>
      </c>
    </row>
    <row r="22" spans="2:35" s="178" customFormat="1" ht="18" customHeight="1" x14ac:dyDescent="0.25">
      <c r="B22" s="146" t="s">
        <v>2</v>
      </c>
      <c r="C22" s="92"/>
      <c r="D22" s="93"/>
      <c r="E22" s="93"/>
      <c r="F22" s="93"/>
      <c r="G22" s="93"/>
      <c r="H22" s="93"/>
      <c r="I22" s="94"/>
      <c r="J22" s="198"/>
      <c r="K22" s="199"/>
      <c r="L22" s="199"/>
      <c r="M22" s="200"/>
      <c r="N22" s="277"/>
      <c r="O22" s="268"/>
      <c r="P22" s="270"/>
      <c r="Q22" s="115"/>
      <c r="R22" s="146" t="s">
        <v>2</v>
      </c>
      <c r="S22" s="81"/>
      <c r="T22" s="82"/>
      <c r="U22" s="82"/>
      <c r="V22" s="82"/>
      <c r="W22" s="82"/>
      <c r="X22" s="82"/>
      <c r="Y22" s="83"/>
      <c r="Z22" s="275"/>
      <c r="AA22" s="275"/>
      <c r="AB22" s="275"/>
      <c r="AC22" s="275"/>
      <c r="AD22" s="147">
        <f t="shared" si="6"/>
        <v>0</v>
      </c>
      <c r="AE22" s="154">
        <f t="shared" si="7"/>
        <v>0</v>
      </c>
      <c r="AF22" s="188">
        <f t="shared" si="7"/>
        <v>0</v>
      </c>
    </row>
    <row r="23" spans="2:35" s="178" customFormat="1" ht="18" customHeight="1" x14ac:dyDescent="0.25">
      <c r="B23" s="146" t="s">
        <v>3</v>
      </c>
      <c r="C23" s="92"/>
      <c r="D23" s="93"/>
      <c r="E23" s="93"/>
      <c r="F23" s="93"/>
      <c r="G23" s="93"/>
      <c r="H23" s="93"/>
      <c r="I23" s="94"/>
      <c r="J23" s="198"/>
      <c r="K23" s="199"/>
      <c r="L23" s="199"/>
      <c r="M23" s="200"/>
      <c r="N23" s="277"/>
      <c r="O23" s="268"/>
      <c r="P23" s="270"/>
      <c r="Q23" s="115"/>
      <c r="R23" s="146" t="s">
        <v>3</v>
      </c>
      <c r="S23" s="81"/>
      <c r="T23" s="82"/>
      <c r="U23" s="82"/>
      <c r="V23" s="82"/>
      <c r="W23" s="82"/>
      <c r="X23" s="82"/>
      <c r="Y23" s="83"/>
      <c r="Z23" s="275"/>
      <c r="AA23" s="275"/>
      <c r="AB23" s="275"/>
      <c r="AC23" s="275"/>
      <c r="AD23" s="147">
        <f t="shared" si="6"/>
        <v>0</v>
      </c>
      <c r="AE23" s="154">
        <f t="shared" si="7"/>
        <v>0</v>
      </c>
      <c r="AF23" s="188">
        <f t="shared" si="7"/>
        <v>0</v>
      </c>
    </row>
    <row r="24" spans="2:35" s="178" customFormat="1" ht="18" customHeight="1" x14ac:dyDescent="0.25">
      <c r="B24" s="190" t="s">
        <v>125</v>
      </c>
      <c r="C24" s="92"/>
      <c r="D24" s="93"/>
      <c r="E24" s="93"/>
      <c r="F24" s="93"/>
      <c r="G24" s="93"/>
      <c r="H24" s="93"/>
      <c r="I24" s="94"/>
      <c r="J24" s="198"/>
      <c r="K24" s="199"/>
      <c r="L24" s="199"/>
      <c r="M24" s="200"/>
      <c r="N24" s="278"/>
      <c r="O24" s="279"/>
      <c r="P24" s="274"/>
      <c r="Q24" s="115"/>
      <c r="R24" s="190" t="s">
        <v>125</v>
      </c>
      <c r="S24" s="81"/>
      <c r="T24" s="82"/>
      <c r="U24" s="82"/>
      <c r="V24" s="82"/>
      <c r="W24" s="82"/>
      <c r="X24" s="82"/>
      <c r="Y24" s="83"/>
      <c r="Z24" s="276"/>
      <c r="AA24" s="276"/>
      <c r="AB24" s="276"/>
      <c r="AC24" s="276"/>
      <c r="AD24" s="147">
        <f t="shared" si="6"/>
        <v>0</v>
      </c>
      <c r="AE24" s="154">
        <f t="shared" si="7"/>
        <v>0</v>
      </c>
      <c r="AF24" s="188">
        <f t="shared" si="7"/>
        <v>0</v>
      </c>
    </row>
    <row r="25" spans="2:35" s="178" customFormat="1" ht="18" customHeight="1" thickBot="1" x14ac:dyDescent="0.3">
      <c r="B25" s="148" t="s">
        <v>14</v>
      </c>
      <c r="C25" s="95"/>
      <c r="D25" s="96"/>
      <c r="E25" s="96"/>
      <c r="F25" s="96"/>
      <c r="G25" s="96"/>
      <c r="H25" s="96"/>
      <c r="I25" s="97"/>
      <c r="J25" s="201"/>
      <c r="K25" s="202"/>
      <c r="L25" s="202"/>
      <c r="M25" s="203"/>
      <c r="N25" s="140">
        <f>SUM(N19:N24)</f>
        <v>0</v>
      </c>
      <c r="O25" s="193" t="e">
        <f>SUMPRODUCT(O19:O24,N19:N24)/SUM(N19:N24)</f>
        <v>#DIV/0!</v>
      </c>
      <c r="P25" s="194" t="e">
        <f>SUMPRODUCT(P19:P24,N19:N24)/SUM(N19:N24)</f>
        <v>#DIV/0!</v>
      </c>
      <c r="Q25" s="115"/>
      <c r="R25" s="148" t="s">
        <v>14</v>
      </c>
      <c r="S25" s="84"/>
      <c r="T25" s="85"/>
      <c r="U25" s="85"/>
      <c r="V25" s="85"/>
      <c r="W25" s="85"/>
      <c r="X25" s="85"/>
      <c r="Y25" s="86"/>
      <c r="Z25" s="140">
        <f>SUM(Z19:Z24)</f>
        <v>0</v>
      </c>
      <c r="AA25" s="140">
        <f>SUM(AA19:AA24)</f>
        <v>0</v>
      </c>
      <c r="AB25" s="140">
        <f>SUM(AB19:AB24)</f>
        <v>0</v>
      </c>
      <c r="AC25" s="140">
        <f>SUM(AC19:AC24)</f>
        <v>0</v>
      </c>
      <c r="AD25" s="140">
        <f>SUM(AD19:AD24)</f>
        <v>0</v>
      </c>
      <c r="AE25" s="191" t="e">
        <f>SUMPRODUCT(AE19:AE24,AD19:AD24)/SUM(AD19:AD24)</f>
        <v>#DIV/0!</v>
      </c>
      <c r="AF25" s="194" t="e">
        <f>SUMPRODUCT(AF19:AF24,AD19:AD24)/SUM(AD19:AD24)</f>
        <v>#DIV/0!</v>
      </c>
    </row>
    <row r="26" spans="2:35" s="178" customFormat="1" ht="8.1" customHeight="1" thickBot="1" x14ac:dyDescent="0.3"/>
    <row r="27" spans="2:35" s="178" customFormat="1" ht="56.25" customHeight="1" x14ac:dyDescent="0.25">
      <c r="B27" s="152" t="s">
        <v>97</v>
      </c>
      <c r="C27" s="129"/>
      <c r="D27" s="127"/>
      <c r="E27" s="127"/>
      <c r="F27" s="127" t="s">
        <v>43</v>
      </c>
      <c r="G27" s="127"/>
      <c r="H27" s="127"/>
      <c r="I27" s="128"/>
      <c r="J27" s="129"/>
      <c r="K27" s="127"/>
      <c r="L27" s="127"/>
      <c r="M27" s="127" t="s">
        <v>191</v>
      </c>
      <c r="N27" s="127"/>
      <c r="O27" s="127"/>
      <c r="P27" s="130"/>
      <c r="Q27" s="115"/>
      <c r="R27" s="152" t="s">
        <v>97</v>
      </c>
      <c r="S27" s="129"/>
      <c r="T27" s="127"/>
      <c r="U27" s="127"/>
      <c r="V27" s="127" t="s">
        <v>43</v>
      </c>
      <c r="W27" s="127"/>
      <c r="X27" s="127"/>
      <c r="Y27" s="127"/>
      <c r="Z27" s="129"/>
      <c r="AA27" s="127"/>
      <c r="AB27" s="127"/>
      <c r="AC27" s="127" t="s">
        <v>191</v>
      </c>
      <c r="AD27" s="127"/>
      <c r="AE27" s="127"/>
      <c r="AF27" s="130"/>
    </row>
    <row r="28" spans="2:35" s="178" customFormat="1" ht="95.1" customHeight="1" x14ac:dyDescent="0.25">
      <c r="B28" s="131" t="s">
        <v>181</v>
      </c>
      <c r="C28" s="132" t="s">
        <v>81</v>
      </c>
      <c r="D28" s="132" t="s">
        <v>82</v>
      </c>
      <c r="E28" s="132" t="s">
        <v>83</v>
      </c>
      <c r="F28" s="132" t="s">
        <v>84</v>
      </c>
      <c r="G28" s="132" t="s">
        <v>134</v>
      </c>
      <c r="H28" s="132" t="s">
        <v>118</v>
      </c>
      <c r="I28" s="132" t="s">
        <v>123</v>
      </c>
      <c r="J28" s="132" t="s">
        <v>81</v>
      </c>
      <c r="K28" s="132" t="s">
        <v>82</v>
      </c>
      <c r="L28" s="132" t="s">
        <v>83</v>
      </c>
      <c r="M28" s="132" t="s">
        <v>84</v>
      </c>
      <c r="N28" s="132" t="s">
        <v>134</v>
      </c>
      <c r="O28" s="132" t="s">
        <v>118</v>
      </c>
      <c r="P28" s="133" t="s">
        <v>123</v>
      </c>
      <c r="Q28" s="115"/>
      <c r="R28" s="144" t="s">
        <v>64</v>
      </c>
      <c r="S28" s="132" t="s">
        <v>94</v>
      </c>
      <c r="T28" s="132" t="s">
        <v>95</v>
      </c>
      <c r="U28" s="132" t="s">
        <v>96</v>
      </c>
      <c r="V28" s="132" t="s">
        <v>65</v>
      </c>
      <c r="W28" s="132" t="s">
        <v>134</v>
      </c>
      <c r="X28" s="132" t="s">
        <v>118</v>
      </c>
      <c r="Y28" s="132" t="s">
        <v>123</v>
      </c>
      <c r="Z28" s="132" t="s">
        <v>94</v>
      </c>
      <c r="AA28" s="132" t="s">
        <v>95</v>
      </c>
      <c r="AB28" s="132" t="s">
        <v>96</v>
      </c>
      <c r="AC28" s="132" t="s">
        <v>65</v>
      </c>
      <c r="AD28" s="132" t="s">
        <v>134</v>
      </c>
      <c r="AE28" s="132" t="s">
        <v>118</v>
      </c>
      <c r="AF28" s="133" t="s">
        <v>123</v>
      </c>
    </row>
    <row r="29" spans="2:35" s="178" customFormat="1" ht="18" customHeight="1" x14ac:dyDescent="0.25">
      <c r="B29" s="144" t="s">
        <v>51</v>
      </c>
      <c r="C29" s="115"/>
      <c r="D29" s="186"/>
      <c r="E29" s="187" t="s">
        <v>166</v>
      </c>
      <c r="F29" s="186"/>
      <c r="G29" s="186"/>
      <c r="H29" s="135"/>
      <c r="I29" s="134"/>
      <c r="J29" s="115"/>
      <c r="K29" s="186"/>
      <c r="L29" s="187" t="s">
        <v>166</v>
      </c>
      <c r="M29" s="186"/>
      <c r="N29" s="186"/>
      <c r="O29" s="135"/>
      <c r="P29" s="136"/>
      <c r="Q29" s="115"/>
      <c r="R29" s="144" t="s">
        <v>51</v>
      </c>
      <c r="S29" s="115"/>
      <c r="T29" s="186"/>
      <c r="U29" s="187" t="s">
        <v>166</v>
      </c>
      <c r="V29" s="186"/>
      <c r="W29" s="186"/>
      <c r="X29" s="135"/>
      <c r="Y29" s="134"/>
      <c r="Z29" s="115"/>
      <c r="AA29" s="186"/>
      <c r="AB29" s="187" t="s">
        <v>166</v>
      </c>
      <c r="AC29" s="186"/>
      <c r="AD29" s="186"/>
      <c r="AE29" s="135"/>
      <c r="AF29" s="136"/>
    </row>
    <row r="30" spans="2:35" s="178" customFormat="1" ht="18" customHeight="1" x14ac:dyDescent="0.25">
      <c r="B30" s="146" t="s">
        <v>0</v>
      </c>
      <c r="C30" s="147">
        <f t="shared" ref="C30:I30" si="8">C8</f>
        <v>0</v>
      </c>
      <c r="D30" s="147">
        <f t="shared" si="8"/>
        <v>0</v>
      </c>
      <c r="E30" s="147">
        <f t="shared" si="8"/>
        <v>0</v>
      </c>
      <c r="F30" s="147">
        <f t="shared" si="8"/>
        <v>0</v>
      </c>
      <c r="G30" s="147">
        <f t="shared" si="8"/>
        <v>0</v>
      </c>
      <c r="H30" s="204">
        <f t="shared" si="8"/>
        <v>0</v>
      </c>
      <c r="I30" s="205">
        <f t="shared" si="8"/>
        <v>0</v>
      </c>
      <c r="J30" s="195"/>
      <c r="K30" s="196"/>
      <c r="L30" s="196"/>
      <c r="M30" s="197"/>
      <c r="N30" s="147">
        <f t="shared" ref="N30:N35" si="9">(N19+N8)</f>
        <v>0</v>
      </c>
      <c r="O30" s="206">
        <f t="shared" ref="O30:O35" si="10">IF(N30=0,0,O8*(N8/N30)+O19*(N19/N30))</f>
        <v>0</v>
      </c>
      <c r="P30" s="157">
        <f t="shared" ref="P30:P35" si="11">IF(N30=0,0,P8*(N8/N30)+P19*(N19/N30))</f>
        <v>0</v>
      </c>
      <c r="Q30" s="115"/>
      <c r="R30" s="146" t="s">
        <v>0</v>
      </c>
      <c r="S30" s="147">
        <f t="shared" ref="S30:Y30" si="12">S8</f>
        <v>0</v>
      </c>
      <c r="T30" s="147">
        <f t="shared" si="12"/>
        <v>0</v>
      </c>
      <c r="U30" s="147">
        <f t="shared" si="12"/>
        <v>0</v>
      </c>
      <c r="V30" s="147">
        <f t="shared" si="12"/>
        <v>0</v>
      </c>
      <c r="W30" s="147">
        <f t="shared" si="12"/>
        <v>0</v>
      </c>
      <c r="X30" s="207">
        <f t="shared" si="12"/>
        <v>0</v>
      </c>
      <c r="Y30" s="155">
        <f t="shared" si="12"/>
        <v>0</v>
      </c>
      <c r="Z30" s="208">
        <f t="shared" ref="Z30:Z35" si="13">Z8+Z19</f>
        <v>0</v>
      </c>
      <c r="AA30" s="208">
        <f>AA19+AA8</f>
        <v>0</v>
      </c>
      <c r="AB30" s="208">
        <f>AB19+AB8</f>
        <v>0</v>
      </c>
      <c r="AC30" s="208">
        <f>AC19+AC8</f>
        <v>0</v>
      </c>
      <c r="AD30" s="208">
        <f>AD19+AD8</f>
        <v>0</v>
      </c>
      <c r="AE30" s="206">
        <f t="shared" ref="AE30:AE35" si="14">IF(AD30=0,0,AE8*(AD8/AD30)+AE19*(AD19/AD30))</f>
        <v>0</v>
      </c>
      <c r="AF30" s="157">
        <f t="shared" ref="AF30:AF35" si="15">IF(AD30=0,0,AF8*(AD8/AD30)+AF19*(AD19/AD30))</f>
        <v>0</v>
      </c>
      <c r="AH30" s="240"/>
      <c r="AI30" s="241"/>
    </row>
    <row r="31" spans="2:35" s="178" customFormat="1" ht="18" customHeight="1" x14ac:dyDescent="0.25">
      <c r="B31" s="146" t="s">
        <v>1</v>
      </c>
      <c r="C31" s="147">
        <f t="shared" ref="C31:H35" si="16">C9</f>
        <v>0</v>
      </c>
      <c r="D31" s="147">
        <f t="shared" si="16"/>
        <v>0</v>
      </c>
      <c r="E31" s="147">
        <f t="shared" si="16"/>
        <v>0</v>
      </c>
      <c r="F31" s="147">
        <f t="shared" si="16"/>
        <v>0</v>
      </c>
      <c r="G31" s="147">
        <f>G9</f>
        <v>0</v>
      </c>
      <c r="H31" s="204">
        <f t="shared" si="16"/>
        <v>0</v>
      </c>
      <c r="I31" s="205">
        <f>I9</f>
        <v>0</v>
      </c>
      <c r="J31" s="198"/>
      <c r="K31" s="199"/>
      <c r="L31" s="199"/>
      <c r="M31" s="200"/>
      <c r="N31" s="147">
        <f t="shared" si="9"/>
        <v>0</v>
      </c>
      <c r="O31" s="206">
        <f t="shared" si="10"/>
        <v>0</v>
      </c>
      <c r="P31" s="157">
        <f t="shared" si="11"/>
        <v>0</v>
      </c>
      <c r="Q31" s="115"/>
      <c r="R31" s="146" t="s">
        <v>1</v>
      </c>
      <c r="S31" s="147">
        <f t="shared" ref="S31:Y35" si="17">S9</f>
        <v>0</v>
      </c>
      <c r="T31" s="147">
        <f t="shared" si="17"/>
        <v>0</v>
      </c>
      <c r="U31" s="147">
        <f t="shared" si="17"/>
        <v>0</v>
      </c>
      <c r="V31" s="147">
        <f t="shared" si="17"/>
        <v>0</v>
      </c>
      <c r="W31" s="147">
        <f t="shared" si="17"/>
        <v>0</v>
      </c>
      <c r="X31" s="207">
        <f t="shared" si="17"/>
        <v>0</v>
      </c>
      <c r="Y31" s="155">
        <f t="shared" si="17"/>
        <v>0</v>
      </c>
      <c r="Z31" s="208">
        <f t="shared" si="13"/>
        <v>0</v>
      </c>
      <c r="AA31" s="208">
        <f t="shared" ref="AA31:AD35" si="18">AA20+AA9</f>
        <v>0</v>
      </c>
      <c r="AB31" s="208">
        <f t="shared" si="18"/>
        <v>0</v>
      </c>
      <c r="AC31" s="208">
        <f t="shared" si="18"/>
        <v>0</v>
      </c>
      <c r="AD31" s="208">
        <f t="shared" si="18"/>
        <v>0</v>
      </c>
      <c r="AE31" s="206">
        <f t="shared" si="14"/>
        <v>0</v>
      </c>
      <c r="AF31" s="157">
        <f t="shared" si="15"/>
        <v>0</v>
      </c>
      <c r="AH31" s="240"/>
      <c r="AI31" s="241"/>
    </row>
    <row r="32" spans="2:35" s="178" customFormat="1" ht="18" customHeight="1" x14ac:dyDescent="0.25">
      <c r="B32" s="146" t="s">
        <v>4</v>
      </c>
      <c r="C32" s="147">
        <f t="shared" si="16"/>
        <v>0</v>
      </c>
      <c r="D32" s="147">
        <f t="shared" si="16"/>
        <v>0</v>
      </c>
      <c r="E32" s="147">
        <f t="shared" si="16"/>
        <v>0</v>
      </c>
      <c r="F32" s="147">
        <f t="shared" si="16"/>
        <v>0</v>
      </c>
      <c r="G32" s="147">
        <f>G10</f>
        <v>0</v>
      </c>
      <c r="H32" s="204">
        <f t="shared" si="16"/>
        <v>0</v>
      </c>
      <c r="I32" s="205">
        <f>I10</f>
        <v>0</v>
      </c>
      <c r="J32" s="198"/>
      <c r="K32" s="199"/>
      <c r="L32" s="199"/>
      <c r="M32" s="200"/>
      <c r="N32" s="147">
        <f t="shared" si="9"/>
        <v>0</v>
      </c>
      <c r="O32" s="206">
        <f t="shared" si="10"/>
        <v>0</v>
      </c>
      <c r="P32" s="157">
        <f t="shared" si="11"/>
        <v>0</v>
      </c>
      <c r="Q32" s="115"/>
      <c r="R32" s="146" t="s">
        <v>4</v>
      </c>
      <c r="S32" s="147">
        <f t="shared" si="17"/>
        <v>0</v>
      </c>
      <c r="T32" s="147">
        <f t="shared" si="17"/>
        <v>0</v>
      </c>
      <c r="U32" s="147">
        <f t="shared" si="17"/>
        <v>0</v>
      </c>
      <c r="V32" s="147">
        <f t="shared" si="17"/>
        <v>0</v>
      </c>
      <c r="W32" s="147">
        <f t="shared" si="17"/>
        <v>0</v>
      </c>
      <c r="X32" s="207">
        <f t="shared" si="17"/>
        <v>0</v>
      </c>
      <c r="Y32" s="155">
        <f t="shared" si="17"/>
        <v>0</v>
      </c>
      <c r="Z32" s="208">
        <f t="shared" si="13"/>
        <v>0</v>
      </c>
      <c r="AA32" s="208">
        <f t="shared" si="18"/>
        <v>0</v>
      </c>
      <c r="AB32" s="208">
        <f t="shared" si="18"/>
        <v>0</v>
      </c>
      <c r="AC32" s="208">
        <f t="shared" si="18"/>
        <v>0</v>
      </c>
      <c r="AD32" s="208">
        <f t="shared" si="18"/>
        <v>0</v>
      </c>
      <c r="AE32" s="206">
        <f t="shared" si="14"/>
        <v>0</v>
      </c>
      <c r="AF32" s="157">
        <f t="shared" si="15"/>
        <v>0</v>
      </c>
      <c r="AH32" s="240"/>
      <c r="AI32" s="241"/>
    </row>
    <row r="33" spans="2:35" s="178" customFormat="1" ht="18" customHeight="1" x14ac:dyDescent="0.25">
      <c r="B33" s="146" t="s">
        <v>2</v>
      </c>
      <c r="C33" s="147">
        <f t="shared" si="16"/>
        <v>0</v>
      </c>
      <c r="D33" s="147">
        <f t="shared" si="16"/>
        <v>0</v>
      </c>
      <c r="E33" s="147">
        <f t="shared" si="16"/>
        <v>0</v>
      </c>
      <c r="F33" s="147">
        <f t="shared" si="16"/>
        <v>0</v>
      </c>
      <c r="G33" s="147">
        <f>G11</f>
        <v>0</v>
      </c>
      <c r="H33" s="204">
        <f t="shared" si="16"/>
        <v>0</v>
      </c>
      <c r="I33" s="205">
        <f>I11</f>
        <v>0</v>
      </c>
      <c r="J33" s="198"/>
      <c r="K33" s="199"/>
      <c r="L33" s="199"/>
      <c r="M33" s="200"/>
      <c r="N33" s="147">
        <f t="shared" si="9"/>
        <v>0</v>
      </c>
      <c r="O33" s="206">
        <f t="shared" si="10"/>
        <v>0</v>
      </c>
      <c r="P33" s="157">
        <f t="shared" si="11"/>
        <v>0</v>
      </c>
      <c r="Q33" s="115"/>
      <c r="R33" s="146" t="s">
        <v>2</v>
      </c>
      <c r="S33" s="147">
        <f t="shared" si="17"/>
        <v>0</v>
      </c>
      <c r="T33" s="147">
        <f t="shared" si="17"/>
        <v>0</v>
      </c>
      <c r="U33" s="147">
        <f t="shared" si="17"/>
        <v>0</v>
      </c>
      <c r="V33" s="147">
        <f t="shared" si="17"/>
        <v>0</v>
      </c>
      <c r="W33" s="147">
        <f t="shared" si="17"/>
        <v>0</v>
      </c>
      <c r="X33" s="207">
        <f t="shared" si="17"/>
        <v>0</v>
      </c>
      <c r="Y33" s="155">
        <f t="shared" si="17"/>
        <v>0</v>
      </c>
      <c r="Z33" s="208">
        <f t="shared" si="13"/>
        <v>0</v>
      </c>
      <c r="AA33" s="208">
        <f t="shared" si="18"/>
        <v>0</v>
      </c>
      <c r="AB33" s="208">
        <f t="shared" si="18"/>
        <v>0</v>
      </c>
      <c r="AC33" s="208">
        <f t="shared" si="18"/>
        <v>0</v>
      </c>
      <c r="AD33" s="208">
        <f t="shared" si="18"/>
        <v>0</v>
      </c>
      <c r="AE33" s="206">
        <f t="shared" si="14"/>
        <v>0</v>
      </c>
      <c r="AF33" s="157">
        <f t="shared" si="15"/>
        <v>0</v>
      </c>
      <c r="AH33" s="240"/>
      <c r="AI33" s="241"/>
    </row>
    <row r="34" spans="2:35" s="178" customFormat="1" ht="18" customHeight="1" x14ac:dyDescent="0.25">
      <c r="B34" s="146" t="s">
        <v>3</v>
      </c>
      <c r="C34" s="147">
        <f t="shared" si="16"/>
        <v>0</v>
      </c>
      <c r="D34" s="147">
        <f t="shared" si="16"/>
        <v>0</v>
      </c>
      <c r="E34" s="147">
        <f t="shared" si="16"/>
        <v>0</v>
      </c>
      <c r="F34" s="147">
        <f t="shared" si="16"/>
        <v>0</v>
      </c>
      <c r="G34" s="147">
        <f>G12</f>
        <v>0</v>
      </c>
      <c r="H34" s="204">
        <f t="shared" si="16"/>
        <v>0</v>
      </c>
      <c r="I34" s="205">
        <f>I12</f>
        <v>0</v>
      </c>
      <c r="J34" s="198"/>
      <c r="K34" s="199"/>
      <c r="L34" s="199"/>
      <c r="M34" s="200"/>
      <c r="N34" s="147">
        <f t="shared" si="9"/>
        <v>0</v>
      </c>
      <c r="O34" s="206">
        <f t="shared" si="10"/>
        <v>0</v>
      </c>
      <c r="P34" s="157">
        <f t="shared" si="11"/>
        <v>0</v>
      </c>
      <c r="Q34" s="115"/>
      <c r="R34" s="146" t="s">
        <v>3</v>
      </c>
      <c r="S34" s="147">
        <f t="shared" si="17"/>
        <v>0</v>
      </c>
      <c r="T34" s="147">
        <f t="shared" si="17"/>
        <v>0</v>
      </c>
      <c r="U34" s="147">
        <f t="shared" si="17"/>
        <v>0</v>
      </c>
      <c r="V34" s="147">
        <f t="shared" si="17"/>
        <v>0</v>
      </c>
      <c r="W34" s="147">
        <f t="shared" si="17"/>
        <v>0</v>
      </c>
      <c r="X34" s="207">
        <f t="shared" si="17"/>
        <v>0</v>
      </c>
      <c r="Y34" s="155">
        <f t="shared" si="17"/>
        <v>0</v>
      </c>
      <c r="Z34" s="208">
        <f t="shared" si="13"/>
        <v>0</v>
      </c>
      <c r="AA34" s="208">
        <f t="shared" si="18"/>
        <v>0</v>
      </c>
      <c r="AB34" s="208">
        <f t="shared" si="18"/>
        <v>0</v>
      </c>
      <c r="AC34" s="208">
        <f t="shared" si="18"/>
        <v>0</v>
      </c>
      <c r="AD34" s="208">
        <f t="shared" si="18"/>
        <v>0</v>
      </c>
      <c r="AE34" s="206">
        <f t="shared" si="14"/>
        <v>0</v>
      </c>
      <c r="AF34" s="157">
        <f t="shared" si="15"/>
        <v>0</v>
      </c>
      <c r="AH34" s="240"/>
      <c r="AI34" s="241"/>
    </row>
    <row r="35" spans="2:35" s="178" customFormat="1" ht="18" customHeight="1" x14ac:dyDescent="0.25">
      <c r="B35" s="190" t="s">
        <v>125</v>
      </c>
      <c r="C35" s="147">
        <f t="shared" si="16"/>
        <v>0</v>
      </c>
      <c r="D35" s="147">
        <f t="shared" si="16"/>
        <v>0</v>
      </c>
      <c r="E35" s="147">
        <f t="shared" si="16"/>
        <v>0</v>
      </c>
      <c r="F35" s="147">
        <f t="shared" si="16"/>
        <v>0</v>
      </c>
      <c r="G35" s="147">
        <f>G13</f>
        <v>0</v>
      </c>
      <c r="H35" s="204">
        <f t="shared" si="16"/>
        <v>0</v>
      </c>
      <c r="I35" s="205">
        <f>I13</f>
        <v>0</v>
      </c>
      <c r="J35" s="198"/>
      <c r="K35" s="199"/>
      <c r="L35" s="199"/>
      <c r="M35" s="200"/>
      <c r="N35" s="147">
        <f t="shared" si="9"/>
        <v>0</v>
      </c>
      <c r="O35" s="206">
        <f t="shared" si="10"/>
        <v>0</v>
      </c>
      <c r="P35" s="157">
        <f t="shared" si="11"/>
        <v>0</v>
      </c>
      <c r="Q35" s="115"/>
      <c r="R35" s="190" t="s">
        <v>125</v>
      </c>
      <c r="S35" s="147">
        <f t="shared" si="17"/>
        <v>0</v>
      </c>
      <c r="T35" s="147">
        <f t="shared" si="17"/>
        <v>0</v>
      </c>
      <c r="U35" s="147">
        <f t="shared" si="17"/>
        <v>0</v>
      </c>
      <c r="V35" s="147">
        <f t="shared" si="17"/>
        <v>0</v>
      </c>
      <c r="W35" s="147">
        <f t="shared" si="17"/>
        <v>0</v>
      </c>
      <c r="X35" s="207">
        <f t="shared" si="17"/>
        <v>0</v>
      </c>
      <c r="Y35" s="155">
        <f t="shared" si="17"/>
        <v>0</v>
      </c>
      <c r="Z35" s="208">
        <f t="shared" si="13"/>
        <v>0</v>
      </c>
      <c r="AA35" s="208">
        <f t="shared" si="18"/>
        <v>0</v>
      </c>
      <c r="AB35" s="208">
        <f t="shared" si="18"/>
        <v>0</v>
      </c>
      <c r="AC35" s="208">
        <f t="shared" si="18"/>
        <v>0</v>
      </c>
      <c r="AD35" s="208">
        <f t="shared" si="18"/>
        <v>0</v>
      </c>
      <c r="AE35" s="206">
        <f t="shared" si="14"/>
        <v>0</v>
      </c>
      <c r="AF35" s="157">
        <f t="shared" si="15"/>
        <v>0</v>
      </c>
      <c r="AH35" s="240"/>
      <c r="AI35" s="241"/>
    </row>
    <row r="36" spans="2:35" s="178" customFormat="1" ht="18" customHeight="1" thickBot="1" x14ac:dyDescent="0.3">
      <c r="B36" s="139" t="s">
        <v>14</v>
      </c>
      <c r="C36" s="140">
        <f>SUM(C30:C35)</f>
        <v>0</v>
      </c>
      <c r="D36" s="140">
        <f>SUM(D30:D35)</f>
        <v>0</v>
      </c>
      <c r="E36" s="140">
        <f>SUM(E30:E35)</f>
        <v>0</v>
      </c>
      <c r="F36" s="140">
        <f>SUM(F30:F35)</f>
        <v>0</v>
      </c>
      <c r="G36" s="140">
        <f>SUM(G30:G35)</f>
        <v>0</v>
      </c>
      <c r="H36" s="191" t="e">
        <f>SUMPRODUCT(H30:H35,G30:G35)/SUM(G30:G35)</f>
        <v>#DIV/0!</v>
      </c>
      <c r="I36" s="192" t="e">
        <f>SUMPRODUCT(I30:I35,G30:G35)/SUM(G30:G35)</f>
        <v>#DIV/0!</v>
      </c>
      <c r="J36" s="201"/>
      <c r="K36" s="202"/>
      <c r="L36" s="202"/>
      <c r="M36" s="203"/>
      <c r="N36" s="140">
        <f>SUM(N30:N35)</f>
        <v>0</v>
      </c>
      <c r="O36" s="191" t="e">
        <f>SUMPRODUCT(O30:O35,N30:N35)/SUM(N30:N35)</f>
        <v>#DIV/0!</v>
      </c>
      <c r="P36" s="194" t="e">
        <f>SUMPRODUCT(P30:P35,N30:N35)/SUM(N30:N35)</f>
        <v>#DIV/0!</v>
      </c>
      <c r="Q36" s="115"/>
      <c r="R36" s="139" t="s">
        <v>14</v>
      </c>
      <c r="S36" s="140">
        <f>SUM(S30:S35)</f>
        <v>0</v>
      </c>
      <c r="T36" s="140">
        <f>SUM(T30:T35)</f>
        <v>0</v>
      </c>
      <c r="U36" s="140">
        <f>SUM(U30:U35)</f>
        <v>0</v>
      </c>
      <c r="V36" s="140">
        <f>SUM(V30:V35)</f>
        <v>0</v>
      </c>
      <c r="W36" s="140">
        <f>SUM(W30:W35)</f>
        <v>0</v>
      </c>
      <c r="X36" s="193" t="e">
        <f>SUMPRODUCT(X30:X35,W30:W35)/SUM(W30:W35)</f>
        <v>#DIV/0!</v>
      </c>
      <c r="Y36" s="192" t="e">
        <f>SUMPRODUCT(Y30:Y35,W30:W35)/SUM(W30:W35)</f>
        <v>#DIV/0!</v>
      </c>
      <c r="Z36" s="209">
        <f>SUM(Z30:Z35)</f>
        <v>0</v>
      </c>
      <c r="AA36" s="209">
        <f>SUM(AA30:AA35)</f>
        <v>0</v>
      </c>
      <c r="AB36" s="209">
        <f>SUM(AB30:AB35)</f>
        <v>0</v>
      </c>
      <c r="AC36" s="209">
        <f>SUM(AC30:AC35)</f>
        <v>0</v>
      </c>
      <c r="AD36" s="209">
        <f>SUM(AD30:AD35)</f>
        <v>0</v>
      </c>
      <c r="AE36" s="191" t="e">
        <f>SUMPRODUCT(AE30:AE35,AD30:AD35)/SUM(AD30:AD35)</f>
        <v>#DIV/0!</v>
      </c>
      <c r="AF36" s="210" t="e">
        <f>SUMPRODUCT(AF30:AF35,AD30:AD35)/SUM(AD30:AD35)</f>
        <v>#DIV/0!</v>
      </c>
      <c r="AH36" s="240"/>
      <c r="AI36" s="241"/>
    </row>
    <row r="37" spans="2:35" s="183" customFormat="1" x14ac:dyDescent="0.2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5" x14ac:dyDescent="0.25">
      <c r="N38" s="72"/>
      <c r="AD38" s="72"/>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June 2,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election activeCell="I10" sqref="I10"/>
    </sheetView>
  </sheetViews>
  <sheetFormatPr defaultColWidth="9.140625" defaultRowHeight="15" x14ac:dyDescent="0.25"/>
  <cols>
    <col min="1" max="1" width="1.7109375" style="22" customWidth="1"/>
    <col min="2" max="2" width="24.7109375" style="21" customWidth="1"/>
    <col min="3" max="6" width="15.7109375" style="21" customWidth="1"/>
    <col min="7" max="7" width="25.7109375" style="21" customWidth="1"/>
    <col min="8" max="13" width="15.7109375" style="21" customWidth="1"/>
    <col min="14" max="14" width="25.7109375" style="21" customWidth="1"/>
    <col min="15" max="16" width="15.7109375" style="21" customWidth="1"/>
    <col min="17" max="17" width="1.7109375" style="21" customWidth="1"/>
    <col min="18" max="16384" width="9.140625" style="22"/>
  </cols>
  <sheetData>
    <row r="1" spans="2:17" ht="50.1" customHeight="1" x14ac:dyDescent="0.25">
      <c r="B1" s="112"/>
      <c r="C1" s="113"/>
      <c r="D1" s="113"/>
      <c r="E1" s="113"/>
      <c r="F1" s="113"/>
      <c r="G1" s="113"/>
      <c r="H1" s="114" t="str">
        <f>CONCATENATE("The Report Summarizes Rate Activity for the 12 month ending Reporting Year ",General_Info!$C$10)</f>
        <v>The Report Summarizes Rate Activity for the 12 month ending Reporting Year 2025</v>
      </c>
      <c r="I1" s="113"/>
      <c r="J1" s="113"/>
      <c r="K1" s="113"/>
      <c r="L1" s="113"/>
      <c r="M1" s="113"/>
      <c r="N1" s="113"/>
      <c r="O1" s="113"/>
      <c r="P1" s="113"/>
      <c r="Q1" s="111"/>
    </row>
    <row r="2" spans="2:17" s="183" customFormat="1" ht="15.75" x14ac:dyDescent="0.25">
      <c r="B2" s="35" t="s">
        <v>203</v>
      </c>
      <c r="C2" s="21"/>
      <c r="D2" s="21"/>
      <c r="E2" s="34"/>
      <c r="F2" s="34"/>
      <c r="G2" s="34"/>
      <c r="H2" s="34"/>
      <c r="I2" s="34"/>
      <c r="J2" s="34"/>
    </row>
    <row r="3" spans="2:17" s="183" customFormat="1" ht="16.5" customHeight="1" x14ac:dyDescent="0.25">
      <c r="B3" s="35"/>
      <c r="C3" s="21"/>
      <c r="D3" s="21"/>
      <c r="E3" s="34"/>
      <c r="F3" s="34"/>
      <c r="G3" s="34"/>
      <c r="H3" s="34"/>
      <c r="I3" s="34"/>
      <c r="J3" s="34"/>
    </row>
    <row r="4" spans="2:17" s="183" customFormat="1" ht="17.25" customHeight="1" thickBot="1" x14ac:dyDescent="0.3"/>
    <row r="5" spans="2:17" s="183" customFormat="1" ht="48" customHeight="1" x14ac:dyDescent="0.25">
      <c r="B5" s="57" t="s">
        <v>42</v>
      </c>
      <c r="C5" s="213"/>
      <c r="D5" s="214"/>
      <c r="E5" s="214"/>
      <c r="F5" s="214" t="s">
        <v>43</v>
      </c>
      <c r="G5" s="214"/>
      <c r="H5" s="214"/>
      <c r="I5" s="215"/>
      <c r="J5" s="213"/>
      <c r="K5" s="214"/>
      <c r="L5" s="214"/>
      <c r="M5" s="214" t="s">
        <v>191</v>
      </c>
      <c r="N5" s="214"/>
      <c r="O5" s="214"/>
      <c r="P5" s="216"/>
      <c r="Q5" s="21"/>
    </row>
    <row r="6" spans="2:17" s="183" customFormat="1" ht="95.1" customHeight="1" x14ac:dyDescent="0.25">
      <c r="B6" s="38" t="s">
        <v>181</v>
      </c>
      <c r="C6" s="26" t="s">
        <v>81</v>
      </c>
      <c r="D6" s="26" t="s">
        <v>82</v>
      </c>
      <c r="E6" s="26" t="s">
        <v>83</v>
      </c>
      <c r="F6" s="26" t="s">
        <v>84</v>
      </c>
      <c r="G6" s="26" t="s">
        <v>134</v>
      </c>
      <c r="H6" s="26" t="s">
        <v>118</v>
      </c>
      <c r="I6" s="26" t="s">
        <v>123</v>
      </c>
      <c r="J6" s="26" t="s">
        <v>81</v>
      </c>
      <c r="K6" s="26" t="s">
        <v>82</v>
      </c>
      <c r="L6" s="26" t="s">
        <v>83</v>
      </c>
      <c r="M6" s="26" t="s">
        <v>84</v>
      </c>
      <c r="N6" s="26" t="s">
        <v>134</v>
      </c>
      <c r="O6" s="26" t="s">
        <v>118</v>
      </c>
      <c r="P6" s="27" t="s">
        <v>123</v>
      </c>
      <c r="Q6" s="21"/>
    </row>
    <row r="7" spans="2:17" s="183" customFormat="1" ht="18" customHeight="1" x14ac:dyDescent="0.25">
      <c r="B7" s="38" t="s">
        <v>51</v>
      </c>
      <c r="C7" s="21"/>
      <c r="D7" s="88"/>
      <c r="E7" s="87" t="s">
        <v>118</v>
      </c>
      <c r="F7" s="88"/>
      <c r="G7" s="88"/>
      <c r="H7" s="64"/>
      <c r="I7" s="18"/>
      <c r="J7" s="21"/>
      <c r="K7" s="88"/>
      <c r="L7" s="87" t="s">
        <v>118</v>
      </c>
      <c r="M7" s="88"/>
      <c r="N7" s="88"/>
      <c r="O7" s="64"/>
      <c r="P7" s="17"/>
      <c r="Q7" s="21"/>
    </row>
    <row r="8" spans="2:17" s="183" customFormat="1" ht="18" customHeight="1" x14ac:dyDescent="0.25">
      <c r="B8" s="39" t="s">
        <v>0</v>
      </c>
      <c r="C8" s="280"/>
      <c r="D8" s="280"/>
      <c r="E8" s="280"/>
      <c r="F8" s="280"/>
      <c r="G8" s="31">
        <f>'(5a) Enrollment'!G8</f>
        <v>0</v>
      </c>
      <c r="H8" s="32">
        <f>'(5a) Enrollment'!H8</f>
        <v>0</v>
      </c>
      <c r="I8" s="33">
        <f>'(5a) Enrollment'!I8</f>
        <v>0</v>
      </c>
      <c r="J8" s="280"/>
      <c r="K8" s="280"/>
      <c r="L8" s="280"/>
      <c r="M8" s="280"/>
      <c r="N8" s="31">
        <f>'(5a) Enrollment'!N8</f>
        <v>0</v>
      </c>
      <c r="O8" s="32">
        <f>'(5a) Enrollment'!O8</f>
        <v>0</v>
      </c>
      <c r="P8" s="36">
        <f>'(5a) Enrollment'!P8</f>
        <v>0</v>
      </c>
      <c r="Q8" s="21"/>
    </row>
    <row r="9" spans="2:17" s="183" customFormat="1" ht="18" customHeight="1" x14ac:dyDescent="0.25">
      <c r="B9" s="39" t="s">
        <v>1</v>
      </c>
      <c r="C9" s="280"/>
      <c r="D9" s="280"/>
      <c r="E9" s="280"/>
      <c r="F9" s="280"/>
      <c r="G9" s="31">
        <f>'(5a) Enrollment'!G9</f>
        <v>0</v>
      </c>
      <c r="H9" s="32">
        <f>'(5a) Enrollment'!H9</f>
        <v>0</v>
      </c>
      <c r="I9" s="33">
        <f>'(5a) Enrollment'!I9</f>
        <v>0</v>
      </c>
      <c r="J9" s="280"/>
      <c r="K9" s="280"/>
      <c r="L9" s="280"/>
      <c r="M9" s="280"/>
      <c r="N9" s="31">
        <f>'(5a) Enrollment'!N9</f>
        <v>0</v>
      </c>
      <c r="O9" s="32">
        <f>'(5a) Enrollment'!O9</f>
        <v>0</v>
      </c>
      <c r="P9" s="36">
        <f>'(5a) Enrollment'!P9</f>
        <v>0</v>
      </c>
      <c r="Q9" s="21"/>
    </row>
    <row r="10" spans="2:17" s="183" customFormat="1" ht="18" customHeight="1" x14ac:dyDescent="0.25">
      <c r="B10" s="39" t="s">
        <v>4</v>
      </c>
      <c r="C10" s="280"/>
      <c r="D10" s="280"/>
      <c r="E10" s="280"/>
      <c r="F10" s="280"/>
      <c r="G10" s="31">
        <f>'(5a) Enrollment'!G10</f>
        <v>0</v>
      </c>
      <c r="H10" s="32">
        <f>'(5a) Enrollment'!H10</f>
        <v>0</v>
      </c>
      <c r="I10" s="33">
        <f>'(5a) Enrollment'!I10</f>
        <v>0</v>
      </c>
      <c r="J10" s="280"/>
      <c r="K10" s="280"/>
      <c r="L10" s="280"/>
      <c r="M10" s="280"/>
      <c r="N10" s="31">
        <f>'(5a) Enrollment'!N10</f>
        <v>0</v>
      </c>
      <c r="O10" s="32">
        <f>'(5a) Enrollment'!O10</f>
        <v>0</v>
      </c>
      <c r="P10" s="36">
        <f>'(5a) Enrollment'!P10</f>
        <v>0</v>
      </c>
      <c r="Q10" s="21"/>
    </row>
    <row r="11" spans="2:17" s="183" customFormat="1" ht="18" customHeight="1" x14ac:dyDescent="0.25">
      <c r="B11" s="39" t="s">
        <v>2</v>
      </c>
      <c r="C11" s="280"/>
      <c r="D11" s="280"/>
      <c r="E11" s="280"/>
      <c r="F11" s="280"/>
      <c r="G11" s="31">
        <f>'(5a) Enrollment'!G11</f>
        <v>0</v>
      </c>
      <c r="H11" s="32">
        <f>'(5a) Enrollment'!H11</f>
        <v>0</v>
      </c>
      <c r="I11" s="33">
        <f>'(5a) Enrollment'!I11</f>
        <v>0</v>
      </c>
      <c r="J11" s="280"/>
      <c r="K11" s="280"/>
      <c r="L11" s="280"/>
      <c r="M11" s="280"/>
      <c r="N11" s="31">
        <f>'(5a) Enrollment'!N11</f>
        <v>0</v>
      </c>
      <c r="O11" s="32">
        <f>'(5a) Enrollment'!O11</f>
        <v>0</v>
      </c>
      <c r="P11" s="36">
        <f>'(5a) Enrollment'!P11</f>
        <v>0</v>
      </c>
      <c r="Q11" s="21"/>
    </row>
    <row r="12" spans="2:17" s="183" customFormat="1" ht="18" customHeight="1" x14ac:dyDescent="0.25">
      <c r="B12" s="39" t="s">
        <v>3</v>
      </c>
      <c r="C12" s="280"/>
      <c r="D12" s="280"/>
      <c r="E12" s="280"/>
      <c r="F12" s="280"/>
      <c r="G12" s="31">
        <f>'(5a) Enrollment'!G12</f>
        <v>0</v>
      </c>
      <c r="H12" s="32">
        <f>'(5a) Enrollment'!H12</f>
        <v>0</v>
      </c>
      <c r="I12" s="33">
        <f>'(5a) Enrollment'!I12</f>
        <v>0</v>
      </c>
      <c r="J12" s="280"/>
      <c r="K12" s="280"/>
      <c r="L12" s="280"/>
      <c r="M12" s="280"/>
      <c r="N12" s="31">
        <f>'(5a) Enrollment'!N12</f>
        <v>0</v>
      </c>
      <c r="O12" s="32">
        <f>'(5a) Enrollment'!O12</f>
        <v>0</v>
      </c>
      <c r="P12" s="36">
        <f>'(5a) Enrollment'!P12</f>
        <v>0</v>
      </c>
      <c r="Q12" s="21"/>
    </row>
    <row r="13" spans="2:17" s="183" customFormat="1" ht="18" customHeight="1" x14ac:dyDescent="0.25">
      <c r="B13" s="52" t="s">
        <v>125</v>
      </c>
      <c r="C13" s="281"/>
      <c r="D13" s="281"/>
      <c r="E13" s="281"/>
      <c r="F13" s="281"/>
      <c r="G13" s="31">
        <f>'(5a) Enrollment'!G13</f>
        <v>0</v>
      </c>
      <c r="H13" s="32">
        <f>'(5a) Enrollment'!H13</f>
        <v>0</v>
      </c>
      <c r="I13" s="33">
        <f>'(5a) Enrollment'!I13</f>
        <v>0</v>
      </c>
      <c r="J13" s="281"/>
      <c r="K13" s="281"/>
      <c r="L13" s="281"/>
      <c r="M13" s="281"/>
      <c r="N13" s="31">
        <f>'(5a) Enrollment'!N13</f>
        <v>0</v>
      </c>
      <c r="O13" s="32">
        <f>'(5a) Enrollment'!O13</f>
        <v>0</v>
      </c>
      <c r="P13" s="36">
        <f>'(5a) Enrollment'!P13</f>
        <v>0</v>
      </c>
      <c r="Q13" s="21"/>
    </row>
    <row r="14" spans="2:17" s="183" customFormat="1" ht="18" customHeight="1" thickBot="1" x14ac:dyDescent="0.3">
      <c r="B14" s="40" t="s">
        <v>14</v>
      </c>
      <c r="C14" s="107"/>
      <c r="D14" s="108"/>
      <c r="E14" s="108"/>
      <c r="F14" s="109"/>
      <c r="G14" s="30">
        <f>SUM(G8:G13)</f>
        <v>0</v>
      </c>
      <c r="H14" s="70" t="e">
        <f>SUMPRODUCT(H8:H13,G8:G13)/SUM(G8:G13)</f>
        <v>#DIV/0!</v>
      </c>
      <c r="I14" s="67" t="e">
        <f>SUMPRODUCT(I8:I13,G8:G13)/SUM(G8:G13)</f>
        <v>#DIV/0!</v>
      </c>
      <c r="J14" s="107"/>
      <c r="K14" s="108"/>
      <c r="L14" s="108"/>
      <c r="M14" s="109"/>
      <c r="N14" s="30">
        <f>SUM(N8:N13)</f>
        <v>0</v>
      </c>
      <c r="O14" s="70" t="e">
        <f>SUMPRODUCT(O8:O13,N8:N13)/SUM(N8:N13)</f>
        <v>#DIV/0!</v>
      </c>
      <c r="P14" s="68" t="e">
        <f>SUMPRODUCT(P8:P13,N8:N13)/SUM(N8:N13)</f>
        <v>#DIV/0!</v>
      </c>
      <c r="Q14" s="21"/>
    </row>
    <row r="15" spans="2:17" s="183" customFormat="1" ht="8.1" customHeight="1" thickBot="1" x14ac:dyDescent="0.3"/>
    <row r="16" spans="2:17" s="183" customFormat="1" ht="56.25" customHeight="1" x14ac:dyDescent="0.25">
      <c r="B16" s="56" t="s">
        <v>52</v>
      </c>
      <c r="C16" s="213"/>
      <c r="D16" s="214"/>
      <c r="E16" s="214"/>
      <c r="F16" s="214" t="s">
        <v>43</v>
      </c>
      <c r="G16" s="214"/>
      <c r="H16" s="214"/>
      <c r="I16" s="215"/>
      <c r="J16" s="213"/>
      <c r="K16" s="214"/>
      <c r="L16" s="214"/>
      <c r="M16" s="214" t="s">
        <v>191</v>
      </c>
      <c r="N16" s="214"/>
      <c r="O16" s="214"/>
      <c r="P16" s="216"/>
      <c r="Q16" s="21"/>
    </row>
    <row r="17" spans="2:17" s="183" customFormat="1" ht="95.1" customHeight="1" x14ac:dyDescent="0.25">
      <c r="B17" s="38" t="s">
        <v>181</v>
      </c>
      <c r="C17" s="26" t="s">
        <v>81</v>
      </c>
      <c r="D17" s="26" t="s">
        <v>82</v>
      </c>
      <c r="E17" s="26" t="s">
        <v>83</v>
      </c>
      <c r="F17" s="26" t="s">
        <v>84</v>
      </c>
      <c r="G17" s="26" t="s">
        <v>134</v>
      </c>
      <c r="H17" s="26" t="s">
        <v>118</v>
      </c>
      <c r="I17" s="26" t="s">
        <v>123</v>
      </c>
      <c r="J17" s="26" t="s">
        <v>81</v>
      </c>
      <c r="K17" s="26" t="s">
        <v>82</v>
      </c>
      <c r="L17" s="26" t="s">
        <v>83</v>
      </c>
      <c r="M17" s="26" t="s">
        <v>84</v>
      </c>
      <c r="N17" s="26" t="s">
        <v>134</v>
      </c>
      <c r="O17" s="26" t="s">
        <v>118</v>
      </c>
      <c r="P17" s="27" t="s">
        <v>123</v>
      </c>
      <c r="Q17" s="21"/>
    </row>
    <row r="18" spans="2:17" s="183" customFormat="1" ht="18" customHeight="1" x14ac:dyDescent="0.25">
      <c r="B18" s="25" t="s">
        <v>51</v>
      </c>
      <c r="C18" s="89"/>
      <c r="D18" s="90"/>
      <c r="E18" s="90"/>
      <c r="F18" s="90"/>
      <c r="G18" s="90"/>
      <c r="H18" s="90"/>
      <c r="I18" s="91"/>
      <c r="J18" s="21"/>
      <c r="K18" s="88"/>
      <c r="L18" s="87" t="s">
        <v>118</v>
      </c>
      <c r="M18" s="88"/>
      <c r="N18" s="88"/>
      <c r="O18" s="64"/>
      <c r="P18" s="17"/>
      <c r="Q18" s="21"/>
    </row>
    <row r="19" spans="2:17" s="183" customFormat="1" ht="18" customHeight="1" x14ac:dyDescent="0.25">
      <c r="B19" s="28" t="s">
        <v>0</v>
      </c>
      <c r="C19" s="92"/>
      <c r="D19" s="93"/>
      <c r="E19" s="93"/>
      <c r="F19" s="93"/>
      <c r="G19" s="93"/>
      <c r="H19" s="93"/>
      <c r="I19" s="94"/>
      <c r="J19" s="98"/>
      <c r="K19" s="99"/>
      <c r="L19" s="99"/>
      <c r="M19" s="100"/>
      <c r="N19" s="75">
        <f>'(5a) Enrollment'!N19</f>
        <v>0</v>
      </c>
      <c r="O19" s="32">
        <f>'(5a) Enrollment'!O19</f>
        <v>0</v>
      </c>
      <c r="P19" s="36">
        <f>'(5a) Enrollment'!P19</f>
        <v>0</v>
      </c>
      <c r="Q19" s="21"/>
    </row>
    <row r="20" spans="2:17" s="183" customFormat="1" ht="18" customHeight="1" x14ac:dyDescent="0.25">
      <c r="B20" s="28" t="s">
        <v>1</v>
      </c>
      <c r="C20" s="92"/>
      <c r="D20" s="93"/>
      <c r="E20" s="93"/>
      <c r="F20" s="93"/>
      <c r="G20" s="93"/>
      <c r="H20" s="93"/>
      <c r="I20" s="94"/>
      <c r="J20" s="101"/>
      <c r="K20" s="102"/>
      <c r="L20" s="102"/>
      <c r="M20" s="103"/>
      <c r="N20" s="75">
        <f>'(5a) Enrollment'!N20</f>
        <v>0</v>
      </c>
      <c r="O20" s="32">
        <f>'(5a) Enrollment'!O20</f>
        <v>0</v>
      </c>
      <c r="P20" s="36">
        <f>'(5a) Enrollment'!P20</f>
        <v>0</v>
      </c>
      <c r="Q20" s="21"/>
    </row>
    <row r="21" spans="2:17" s="183" customFormat="1" ht="18" customHeight="1" x14ac:dyDescent="0.25">
      <c r="B21" s="28" t="s">
        <v>4</v>
      </c>
      <c r="C21" s="92"/>
      <c r="D21" s="93"/>
      <c r="E21" s="93"/>
      <c r="F21" s="93"/>
      <c r="G21" s="93"/>
      <c r="H21" s="93"/>
      <c r="I21" s="94"/>
      <c r="J21" s="101"/>
      <c r="K21" s="102"/>
      <c r="L21" s="102"/>
      <c r="M21" s="103"/>
      <c r="N21" s="75">
        <f>'(5a) Enrollment'!N21</f>
        <v>0</v>
      </c>
      <c r="O21" s="32">
        <f>'(5a) Enrollment'!O21</f>
        <v>0</v>
      </c>
      <c r="P21" s="36">
        <f>'(5a) Enrollment'!P21</f>
        <v>0</v>
      </c>
      <c r="Q21" s="21"/>
    </row>
    <row r="22" spans="2:17" s="183" customFormat="1" ht="18" customHeight="1" x14ac:dyDescent="0.25">
      <c r="B22" s="28" t="s">
        <v>2</v>
      </c>
      <c r="C22" s="92"/>
      <c r="D22" s="93"/>
      <c r="E22" s="93"/>
      <c r="F22" s="93"/>
      <c r="G22" s="93"/>
      <c r="H22" s="93"/>
      <c r="I22" s="94"/>
      <c r="J22" s="101"/>
      <c r="K22" s="102"/>
      <c r="L22" s="102"/>
      <c r="M22" s="103"/>
      <c r="N22" s="75">
        <f>'(5a) Enrollment'!N22</f>
        <v>0</v>
      </c>
      <c r="O22" s="32">
        <f>'(5a) Enrollment'!O22</f>
        <v>0</v>
      </c>
      <c r="P22" s="36">
        <f>'(5a) Enrollment'!P22</f>
        <v>0</v>
      </c>
      <c r="Q22" s="21"/>
    </row>
    <row r="23" spans="2:17" s="183" customFormat="1" ht="18" customHeight="1" x14ac:dyDescent="0.25">
      <c r="B23" s="28" t="s">
        <v>3</v>
      </c>
      <c r="C23" s="92"/>
      <c r="D23" s="93"/>
      <c r="E23" s="93"/>
      <c r="F23" s="93"/>
      <c r="G23" s="93"/>
      <c r="H23" s="93"/>
      <c r="I23" s="94"/>
      <c r="J23" s="101"/>
      <c r="K23" s="102"/>
      <c r="L23" s="102"/>
      <c r="M23" s="103"/>
      <c r="N23" s="75">
        <f>'(5a) Enrollment'!N23</f>
        <v>0</v>
      </c>
      <c r="O23" s="32">
        <f>'(5a) Enrollment'!O23</f>
        <v>0</v>
      </c>
      <c r="P23" s="36">
        <f>'(5a) Enrollment'!P23</f>
        <v>0</v>
      </c>
      <c r="Q23" s="21"/>
    </row>
    <row r="24" spans="2:17" s="183" customFormat="1" ht="18" customHeight="1" x14ac:dyDescent="0.25">
      <c r="B24" s="53" t="s">
        <v>125</v>
      </c>
      <c r="C24" s="92"/>
      <c r="D24" s="93"/>
      <c r="E24" s="93"/>
      <c r="F24" s="93"/>
      <c r="G24" s="93"/>
      <c r="H24" s="93"/>
      <c r="I24" s="94"/>
      <c r="J24" s="101"/>
      <c r="K24" s="102"/>
      <c r="L24" s="102"/>
      <c r="M24" s="103"/>
      <c r="N24" s="75">
        <f>'(5a) Enrollment'!N24</f>
        <v>0</v>
      </c>
      <c r="O24" s="32">
        <f>'(5a) Enrollment'!O24</f>
        <v>0</v>
      </c>
      <c r="P24" s="36">
        <f>'(5a) Enrollment'!P24</f>
        <v>0</v>
      </c>
      <c r="Q24" s="21"/>
    </row>
    <row r="25" spans="2:17" s="183" customFormat="1" ht="18" customHeight="1" thickBot="1" x14ac:dyDescent="0.3">
      <c r="B25" s="29" t="s">
        <v>14</v>
      </c>
      <c r="C25" s="95"/>
      <c r="D25" s="96"/>
      <c r="E25" s="96"/>
      <c r="F25" s="96"/>
      <c r="G25" s="96"/>
      <c r="H25" s="96"/>
      <c r="I25" s="97"/>
      <c r="J25" s="104"/>
      <c r="K25" s="105"/>
      <c r="L25" s="105"/>
      <c r="M25" s="106"/>
      <c r="N25" s="30">
        <f>SUM(N19:N24)</f>
        <v>0</v>
      </c>
      <c r="O25" s="70" t="e">
        <f>SUMPRODUCT(O19:O24,N19:N24)/SUM(N19:N24)</f>
        <v>#DIV/0!</v>
      </c>
      <c r="P25" s="68" t="e">
        <f>SUMPRODUCT(P19:P24,N19:N24)/SUM(N19:N24)</f>
        <v>#DIV/0!</v>
      </c>
      <c r="Q25" s="21"/>
    </row>
    <row r="26" spans="2:17" s="183" customFormat="1" ht="8.1" customHeight="1" thickBot="1" x14ac:dyDescent="0.3"/>
    <row r="27" spans="2:17" s="183" customFormat="1" ht="56.25" customHeight="1" x14ac:dyDescent="0.25">
      <c r="B27" s="56" t="s">
        <v>97</v>
      </c>
      <c r="C27" s="213"/>
      <c r="D27" s="214"/>
      <c r="E27" s="214"/>
      <c r="F27" s="214" t="s">
        <v>43</v>
      </c>
      <c r="G27" s="214"/>
      <c r="H27" s="214"/>
      <c r="I27" s="215"/>
      <c r="J27" s="213"/>
      <c r="K27" s="214"/>
      <c r="L27" s="214"/>
      <c r="M27" s="214" t="s">
        <v>191</v>
      </c>
      <c r="N27" s="214"/>
      <c r="O27" s="214"/>
      <c r="P27" s="216"/>
      <c r="Q27" s="21"/>
    </row>
    <row r="28" spans="2:17" s="183" customFormat="1" ht="95.1" customHeight="1" x14ac:dyDescent="0.25">
      <c r="B28" s="38" t="s">
        <v>181</v>
      </c>
      <c r="C28" s="26" t="s">
        <v>81</v>
      </c>
      <c r="D28" s="26" t="s">
        <v>82</v>
      </c>
      <c r="E28" s="26" t="s">
        <v>83</v>
      </c>
      <c r="F28" s="26" t="s">
        <v>84</v>
      </c>
      <c r="G28" s="26" t="s">
        <v>134</v>
      </c>
      <c r="H28" s="26" t="s">
        <v>118</v>
      </c>
      <c r="I28" s="26" t="s">
        <v>123</v>
      </c>
      <c r="J28" s="26" t="s">
        <v>81</v>
      </c>
      <c r="K28" s="26" t="s">
        <v>82</v>
      </c>
      <c r="L28" s="26" t="s">
        <v>83</v>
      </c>
      <c r="M28" s="26" t="s">
        <v>84</v>
      </c>
      <c r="N28" s="26" t="s">
        <v>134</v>
      </c>
      <c r="O28" s="26" t="s">
        <v>118</v>
      </c>
      <c r="P28" s="27" t="s">
        <v>123</v>
      </c>
      <c r="Q28" s="21"/>
    </row>
    <row r="29" spans="2:17" s="183" customFormat="1" ht="18" customHeight="1" x14ac:dyDescent="0.25">
      <c r="B29" s="25" t="s">
        <v>51</v>
      </c>
      <c r="C29" s="21"/>
      <c r="D29" s="88"/>
      <c r="E29" s="87" t="s">
        <v>118</v>
      </c>
      <c r="F29" s="88"/>
      <c r="G29" s="88"/>
      <c r="H29" s="64"/>
      <c r="I29" s="18"/>
      <c r="J29" s="21"/>
      <c r="K29" s="88"/>
      <c r="L29" s="87" t="s">
        <v>118</v>
      </c>
      <c r="M29" s="88"/>
      <c r="N29" s="88"/>
      <c r="O29" s="64"/>
      <c r="P29" s="17"/>
      <c r="Q29" s="21"/>
    </row>
    <row r="30" spans="2:17" s="183" customFormat="1" ht="18" customHeight="1" x14ac:dyDescent="0.25">
      <c r="B30" s="28" t="s">
        <v>0</v>
      </c>
      <c r="C30" s="73">
        <f t="shared" ref="C30:I30" si="0">C8</f>
        <v>0</v>
      </c>
      <c r="D30" s="73">
        <f t="shared" si="0"/>
        <v>0</v>
      </c>
      <c r="E30" s="73">
        <f t="shared" si="0"/>
        <v>0</v>
      </c>
      <c r="F30" s="73">
        <f t="shared" si="0"/>
        <v>0</v>
      </c>
      <c r="G30" s="31">
        <f t="shared" si="0"/>
        <v>0</v>
      </c>
      <c r="H30" s="73">
        <f t="shared" si="0"/>
        <v>0</v>
      </c>
      <c r="I30" s="74">
        <f t="shared" si="0"/>
        <v>0</v>
      </c>
      <c r="J30" s="98"/>
      <c r="K30" s="99"/>
      <c r="L30" s="99"/>
      <c r="M30" s="100"/>
      <c r="N30" s="31">
        <f t="shared" ref="N30:N35" si="1">N19+N8</f>
        <v>0</v>
      </c>
      <c r="O30" s="71">
        <f t="shared" ref="O30:O35" si="2">IF(N30=0,0,O8*(N8/N30)+O19*(N19/N30))</f>
        <v>0</v>
      </c>
      <c r="P30" s="69">
        <f t="shared" ref="P30:P35" si="3">IF(N30=0,0,P8*(N8/N30)+P19*(N19/N30))</f>
        <v>0</v>
      </c>
      <c r="Q30" s="21"/>
    </row>
    <row r="31" spans="2:17" s="183" customFormat="1" ht="18" customHeight="1" x14ac:dyDescent="0.25">
      <c r="B31" s="28" t="s">
        <v>1</v>
      </c>
      <c r="C31" s="73">
        <f t="shared" ref="C31:I31" si="4">C9</f>
        <v>0</v>
      </c>
      <c r="D31" s="73">
        <f t="shared" si="4"/>
        <v>0</v>
      </c>
      <c r="E31" s="73">
        <f t="shared" si="4"/>
        <v>0</v>
      </c>
      <c r="F31" s="73">
        <f t="shared" si="4"/>
        <v>0</v>
      </c>
      <c r="G31" s="31">
        <f t="shared" si="4"/>
        <v>0</v>
      </c>
      <c r="H31" s="73">
        <f t="shared" si="4"/>
        <v>0</v>
      </c>
      <c r="I31" s="74">
        <f t="shared" si="4"/>
        <v>0</v>
      </c>
      <c r="J31" s="101"/>
      <c r="K31" s="102"/>
      <c r="L31" s="102"/>
      <c r="M31" s="103"/>
      <c r="N31" s="31">
        <f t="shared" si="1"/>
        <v>0</v>
      </c>
      <c r="O31" s="71">
        <f t="shared" si="2"/>
        <v>0</v>
      </c>
      <c r="P31" s="69">
        <f t="shared" si="3"/>
        <v>0</v>
      </c>
      <c r="Q31" s="21"/>
    </row>
    <row r="32" spans="2:17" s="183" customFormat="1" ht="18" customHeight="1" x14ac:dyDescent="0.25">
      <c r="B32" s="28" t="s">
        <v>4</v>
      </c>
      <c r="C32" s="73">
        <f t="shared" ref="C32:I32" si="5">C10</f>
        <v>0</v>
      </c>
      <c r="D32" s="73">
        <f t="shared" si="5"/>
        <v>0</v>
      </c>
      <c r="E32" s="73">
        <f t="shared" si="5"/>
        <v>0</v>
      </c>
      <c r="F32" s="73">
        <f t="shared" si="5"/>
        <v>0</v>
      </c>
      <c r="G32" s="31">
        <f t="shared" si="5"/>
        <v>0</v>
      </c>
      <c r="H32" s="73">
        <f t="shared" si="5"/>
        <v>0</v>
      </c>
      <c r="I32" s="74">
        <f t="shared" si="5"/>
        <v>0</v>
      </c>
      <c r="J32" s="101"/>
      <c r="K32" s="102"/>
      <c r="L32" s="102"/>
      <c r="M32" s="103"/>
      <c r="N32" s="31">
        <f t="shared" si="1"/>
        <v>0</v>
      </c>
      <c r="O32" s="71">
        <f t="shared" si="2"/>
        <v>0</v>
      </c>
      <c r="P32" s="69">
        <f t="shared" si="3"/>
        <v>0</v>
      </c>
      <c r="Q32" s="21"/>
    </row>
    <row r="33" spans="2:17" s="183" customFormat="1" ht="18" customHeight="1" x14ac:dyDescent="0.25">
      <c r="B33" s="28" t="s">
        <v>2</v>
      </c>
      <c r="C33" s="73">
        <f t="shared" ref="C33:I33" si="6">C11</f>
        <v>0</v>
      </c>
      <c r="D33" s="73">
        <f t="shared" si="6"/>
        <v>0</v>
      </c>
      <c r="E33" s="73">
        <f t="shared" si="6"/>
        <v>0</v>
      </c>
      <c r="F33" s="73">
        <f t="shared" si="6"/>
        <v>0</v>
      </c>
      <c r="G33" s="31">
        <f t="shared" si="6"/>
        <v>0</v>
      </c>
      <c r="H33" s="73">
        <f t="shared" si="6"/>
        <v>0</v>
      </c>
      <c r="I33" s="74">
        <f t="shared" si="6"/>
        <v>0</v>
      </c>
      <c r="J33" s="101"/>
      <c r="K33" s="102"/>
      <c r="L33" s="102"/>
      <c r="M33" s="103"/>
      <c r="N33" s="31">
        <f t="shared" si="1"/>
        <v>0</v>
      </c>
      <c r="O33" s="71">
        <f t="shared" si="2"/>
        <v>0</v>
      </c>
      <c r="P33" s="69">
        <f t="shared" si="3"/>
        <v>0</v>
      </c>
      <c r="Q33" s="21"/>
    </row>
    <row r="34" spans="2:17" s="183" customFormat="1" ht="18" customHeight="1" x14ac:dyDescent="0.25">
      <c r="B34" s="28" t="s">
        <v>3</v>
      </c>
      <c r="C34" s="73">
        <f t="shared" ref="C34:I35" si="7">C12</f>
        <v>0</v>
      </c>
      <c r="D34" s="73">
        <f t="shared" si="7"/>
        <v>0</v>
      </c>
      <c r="E34" s="73">
        <f t="shared" si="7"/>
        <v>0</v>
      </c>
      <c r="F34" s="73">
        <f t="shared" si="7"/>
        <v>0</v>
      </c>
      <c r="G34" s="31">
        <f t="shared" si="7"/>
        <v>0</v>
      </c>
      <c r="H34" s="73">
        <f t="shared" si="7"/>
        <v>0</v>
      </c>
      <c r="I34" s="74">
        <f t="shared" si="7"/>
        <v>0</v>
      </c>
      <c r="J34" s="101"/>
      <c r="K34" s="102"/>
      <c r="L34" s="102"/>
      <c r="M34" s="103"/>
      <c r="N34" s="31">
        <f t="shared" si="1"/>
        <v>0</v>
      </c>
      <c r="O34" s="71">
        <f t="shared" si="2"/>
        <v>0</v>
      </c>
      <c r="P34" s="69">
        <f t="shared" si="3"/>
        <v>0</v>
      </c>
      <c r="Q34" s="21"/>
    </row>
    <row r="35" spans="2:17" s="183" customFormat="1" ht="18" customHeight="1" x14ac:dyDescent="0.25">
      <c r="B35" s="53" t="s">
        <v>125</v>
      </c>
      <c r="C35" s="73">
        <f t="shared" si="7"/>
        <v>0</v>
      </c>
      <c r="D35" s="73">
        <f t="shared" si="7"/>
        <v>0</v>
      </c>
      <c r="E35" s="73">
        <f t="shared" si="7"/>
        <v>0</v>
      </c>
      <c r="F35" s="73">
        <f t="shared" si="7"/>
        <v>0</v>
      </c>
      <c r="G35" s="31">
        <f t="shared" si="7"/>
        <v>0</v>
      </c>
      <c r="H35" s="73">
        <f t="shared" si="7"/>
        <v>0</v>
      </c>
      <c r="I35" s="74">
        <f t="shared" si="7"/>
        <v>0</v>
      </c>
      <c r="J35" s="101"/>
      <c r="K35" s="102"/>
      <c r="L35" s="102"/>
      <c r="M35" s="103"/>
      <c r="N35" s="31">
        <f t="shared" si="1"/>
        <v>0</v>
      </c>
      <c r="O35" s="71">
        <f t="shared" si="2"/>
        <v>0</v>
      </c>
      <c r="P35" s="69">
        <f t="shared" si="3"/>
        <v>0</v>
      </c>
      <c r="Q35" s="21"/>
    </row>
    <row r="36" spans="2:17" s="183" customFormat="1" ht="18" customHeight="1" thickBot="1" x14ac:dyDescent="0.3">
      <c r="B36" s="40" t="s">
        <v>14</v>
      </c>
      <c r="C36" s="107"/>
      <c r="D36" s="108"/>
      <c r="E36" s="108"/>
      <c r="F36" s="109"/>
      <c r="G36" s="30">
        <f>SUM(G30:G35)</f>
        <v>0</v>
      </c>
      <c r="H36" s="70" t="e">
        <f>SUMPRODUCT(H30:H35,G30:G35)/SUM(G30:G35)</f>
        <v>#DIV/0!</v>
      </c>
      <c r="I36" s="67" t="e">
        <f>SUMPRODUCT(I30:I35,G30:G35)/SUM(G30:G35)</f>
        <v>#DIV/0!</v>
      </c>
      <c r="J36" s="104"/>
      <c r="K36" s="105"/>
      <c r="L36" s="105"/>
      <c r="M36" s="106"/>
      <c r="N36" s="30">
        <f>SUM(N30:N35)</f>
        <v>0</v>
      </c>
      <c r="O36" s="70" t="e">
        <f>SUMPRODUCT(O30:O35,N30:N35)/SUM(N30:N35)</f>
        <v>#DIV/0!</v>
      </c>
      <c r="P36" s="68" t="e">
        <f>SUMPRODUCT(P30:P35,N30:N35)/SUM(N30:N35)</f>
        <v>#DIV/0!</v>
      </c>
      <c r="Q36" s="21"/>
    </row>
    <row r="38" spans="2:17" x14ac:dyDescent="0.25">
      <c r="N38" s="72"/>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6" fitToHeight="0" orientation="landscape" r:id="rId1"/>
  <headerFooter>
    <oddFooter>&amp;L&amp;"Arial,Regular"&amp;12&amp;A
Version Date: June 2,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15FB-38D7-48C2-BBBF-04A2BA2E01BA}">
  <sheetPr>
    <tabColor theme="9" tint="0.39997558519241921"/>
  </sheetPr>
  <dimension ref="B1:GM16"/>
  <sheetViews>
    <sheetView zoomScale="75" zoomScaleNormal="75" zoomScaleSheetLayoutView="75" workbookViewId="0">
      <selection activeCell="H14" sqref="H14"/>
    </sheetView>
  </sheetViews>
  <sheetFormatPr defaultColWidth="9.140625" defaultRowHeight="15" x14ac:dyDescent="0.25"/>
  <cols>
    <col min="1" max="1" width="1.7109375" style="179" customWidth="1"/>
    <col min="2" max="2" width="24.7109375" style="21" customWidth="1"/>
    <col min="3" max="16" width="15.7109375" style="21" customWidth="1"/>
    <col min="17" max="17" width="1.7109375" style="21" customWidth="1"/>
    <col min="18" max="18" width="9.140625" style="355"/>
    <col min="19" max="19" width="11.42578125" style="355" customWidth="1"/>
    <col min="20" max="195" width="9.140625" style="355"/>
    <col min="196" max="16384" width="9.140625" style="179"/>
  </cols>
  <sheetData>
    <row r="1" spans="2:195" ht="20.25" x14ac:dyDescent="0.25">
      <c r="B1" s="112"/>
      <c r="C1" s="113"/>
      <c r="D1" s="113"/>
      <c r="E1" s="113"/>
      <c r="F1" s="113"/>
      <c r="G1" s="113"/>
      <c r="H1" s="113"/>
      <c r="I1" s="113"/>
      <c r="J1" s="113"/>
      <c r="K1" s="114" t="str">
        <f>CONCATENATE("The Report Summarizes Rate Activity for the 12 month ending Reporting Year ",General_Info!$C$10)</f>
        <v>The Report Summarizes Rate Activity for the 12 month ending Reporting Year 2025</v>
      </c>
      <c r="L1" s="113"/>
      <c r="M1" s="113"/>
      <c r="N1" s="113"/>
      <c r="O1" s="113"/>
      <c r="P1" s="113"/>
      <c r="Q1" s="113"/>
    </row>
    <row r="2" spans="2:195" s="115" customFormat="1" ht="15.75" x14ac:dyDescent="0.25">
      <c r="B2" s="353" t="s">
        <v>203</v>
      </c>
      <c r="E2" s="354"/>
      <c r="F2" s="354"/>
      <c r="G2" s="354"/>
      <c r="H2" s="354"/>
      <c r="I2" s="354"/>
      <c r="J2" s="354"/>
    </row>
    <row r="3" spans="2:195" s="115" customFormat="1" ht="15.75" x14ac:dyDescent="0.25">
      <c r="B3" s="353"/>
      <c r="E3" s="354"/>
      <c r="F3" s="354"/>
      <c r="G3" s="354"/>
      <c r="H3" s="354"/>
      <c r="I3" s="354"/>
      <c r="J3" s="354"/>
    </row>
    <row r="4" spans="2:195" s="115" customFormat="1" ht="15.75" thickBot="1" x14ac:dyDescent="0.3"/>
    <row r="5" spans="2:195" s="178" customFormat="1" ht="31.5" x14ac:dyDescent="0.25">
      <c r="B5" s="126" t="s">
        <v>42</v>
      </c>
      <c r="C5" s="129"/>
      <c r="D5" s="127"/>
      <c r="E5" s="127"/>
      <c r="F5" s="127" t="s">
        <v>43</v>
      </c>
      <c r="G5" s="127"/>
      <c r="H5" s="127"/>
      <c r="I5" s="128"/>
      <c r="J5" s="129"/>
      <c r="K5" s="127"/>
      <c r="L5" s="127"/>
      <c r="M5" s="127" t="s">
        <v>191</v>
      </c>
      <c r="N5" s="127"/>
      <c r="O5" s="127"/>
      <c r="P5" s="130"/>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row>
    <row r="6" spans="2:195" s="178" customFormat="1" ht="94.5" x14ac:dyDescent="0.25">
      <c r="B6" s="131" t="s">
        <v>181</v>
      </c>
      <c r="C6" s="132" t="s">
        <v>81</v>
      </c>
      <c r="D6" s="132" t="s">
        <v>82</v>
      </c>
      <c r="E6" s="132" t="s">
        <v>83</v>
      </c>
      <c r="F6" s="132" t="s">
        <v>84</v>
      </c>
      <c r="G6" s="132" t="s">
        <v>134</v>
      </c>
      <c r="H6" s="132" t="s">
        <v>252</v>
      </c>
      <c r="I6" s="132" t="s">
        <v>180</v>
      </c>
      <c r="J6" s="132" t="s">
        <v>81</v>
      </c>
      <c r="K6" s="132" t="s">
        <v>82</v>
      </c>
      <c r="L6" s="132" t="s">
        <v>83</v>
      </c>
      <c r="M6" s="132" t="s">
        <v>84</v>
      </c>
      <c r="N6" s="132" t="s">
        <v>134</v>
      </c>
      <c r="O6" s="132" t="s">
        <v>252</v>
      </c>
      <c r="P6" s="133" t="s">
        <v>180</v>
      </c>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row>
    <row r="7" spans="2:195" s="178" customFormat="1" ht="15.75" x14ac:dyDescent="0.25">
      <c r="B7" s="131" t="s">
        <v>51</v>
      </c>
      <c r="C7" s="115"/>
      <c r="D7" s="186"/>
      <c r="E7" s="187" t="s">
        <v>166</v>
      </c>
      <c r="F7" s="186"/>
      <c r="G7" s="186"/>
      <c r="H7" s="132"/>
      <c r="I7" s="132"/>
      <c r="J7" s="115"/>
      <c r="K7" s="186"/>
      <c r="L7" s="187" t="s">
        <v>166</v>
      </c>
      <c r="M7" s="186"/>
      <c r="N7" s="186"/>
      <c r="O7" s="132"/>
      <c r="P7" s="133"/>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row>
    <row r="8" spans="2:195" s="178" customFormat="1" ht="18" customHeight="1" x14ac:dyDescent="0.25">
      <c r="B8" s="137" t="s">
        <v>0</v>
      </c>
      <c r="C8" s="358">
        <f>'(5a) Enrollment'!C8</f>
        <v>0</v>
      </c>
      <c r="D8" s="358">
        <f>'(5a) Enrollment'!D8</f>
        <v>0</v>
      </c>
      <c r="E8" s="358">
        <f>'(5a) Enrollment'!E8</f>
        <v>0</v>
      </c>
      <c r="F8" s="358">
        <f>'(5a) Enrollment'!F8</f>
        <v>0</v>
      </c>
      <c r="G8" s="358">
        <f t="shared" ref="G8:G13" si="0">SUM(C8:F8)</f>
        <v>0</v>
      </c>
      <c r="H8" s="352"/>
      <c r="I8" s="155">
        <f t="shared" ref="I8:I13" si="1">IF(G8=0,0,G8/$G$14)</f>
        <v>0</v>
      </c>
      <c r="J8" s="358">
        <f>'(5a) Enrollment'!J8</f>
        <v>0</v>
      </c>
      <c r="K8" s="358">
        <f>'(5a) Enrollment'!K8</f>
        <v>0</v>
      </c>
      <c r="L8" s="358">
        <f>'(5a) Enrollment'!L8</f>
        <v>0</v>
      </c>
      <c r="M8" s="358">
        <f>'(5a) Enrollment'!M8</f>
        <v>0</v>
      </c>
      <c r="N8" s="358">
        <f t="shared" ref="N8:N13" si="2">SUM(J8:M8)</f>
        <v>0</v>
      </c>
      <c r="O8" s="352"/>
      <c r="P8" s="188">
        <f>IF(N8=0,0,N8/$N$14)</f>
        <v>0</v>
      </c>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row>
    <row r="9" spans="2:195" s="178" customFormat="1" ht="18" customHeight="1" x14ac:dyDescent="0.25">
      <c r="B9" s="137" t="s">
        <v>1</v>
      </c>
      <c r="C9" s="358">
        <f>'(5a) Enrollment'!C9</f>
        <v>0</v>
      </c>
      <c r="D9" s="358">
        <f>'(5a) Enrollment'!D9</f>
        <v>0</v>
      </c>
      <c r="E9" s="358">
        <f>'(5a) Enrollment'!E9</f>
        <v>0</v>
      </c>
      <c r="F9" s="358">
        <f>'(5a) Enrollment'!F9</f>
        <v>0</v>
      </c>
      <c r="G9" s="358">
        <f t="shared" si="0"/>
        <v>0</v>
      </c>
      <c r="H9" s="352"/>
      <c r="I9" s="155">
        <f t="shared" si="1"/>
        <v>0</v>
      </c>
      <c r="J9" s="358">
        <f>'(5a) Enrollment'!J9</f>
        <v>0</v>
      </c>
      <c r="K9" s="358">
        <f>'(5a) Enrollment'!K9</f>
        <v>0</v>
      </c>
      <c r="L9" s="358">
        <f>'(5a) Enrollment'!L9</f>
        <v>0</v>
      </c>
      <c r="M9" s="358">
        <f>'(5a) Enrollment'!M9</f>
        <v>0</v>
      </c>
      <c r="N9" s="358">
        <f t="shared" si="2"/>
        <v>0</v>
      </c>
      <c r="O9" s="352"/>
      <c r="P9" s="188">
        <f>IF(N9=0, 0,N9/$N$14)</f>
        <v>0</v>
      </c>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row>
    <row r="10" spans="2:195" s="178" customFormat="1" ht="18" customHeight="1" x14ac:dyDescent="0.25">
      <c r="B10" s="137" t="s">
        <v>4</v>
      </c>
      <c r="C10" s="358">
        <f>'(5a) Enrollment'!C10</f>
        <v>0</v>
      </c>
      <c r="D10" s="358">
        <f>'(5a) Enrollment'!D10</f>
        <v>0</v>
      </c>
      <c r="E10" s="358">
        <f>'(5a) Enrollment'!E10</f>
        <v>0</v>
      </c>
      <c r="F10" s="358">
        <f>'(5a) Enrollment'!F10</f>
        <v>0</v>
      </c>
      <c r="G10" s="358">
        <f t="shared" si="0"/>
        <v>0</v>
      </c>
      <c r="H10" s="352"/>
      <c r="I10" s="155">
        <f t="shared" si="1"/>
        <v>0</v>
      </c>
      <c r="J10" s="358">
        <f>'(5a) Enrollment'!J10</f>
        <v>0</v>
      </c>
      <c r="K10" s="358">
        <f>'(5a) Enrollment'!K10</f>
        <v>0</v>
      </c>
      <c r="L10" s="358">
        <f>'(5a) Enrollment'!L10</f>
        <v>0</v>
      </c>
      <c r="M10" s="358">
        <f>'(5a) Enrollment'!M10</f>
        <v>0</v>
      </c>
      <c r="N10" s="358">
        <f t="shared" si="2"/>
        <v>0</v>
      </c>
      <c r="O10" s="352"/>
      <c r="P10" s="188">
        <f>IF(N10=0, 0,N10/$N$14)</f>
        <v>0</v>
      </c>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row>
    <row r="11" spans="2:195" s="178" customFormat="1" ht="18" customHeight="1" x14ac:dyDescent="0.25">
      <c r="B11" s="137" t="s">
        <v>2</v>
      </c>
      <c r="C11" s="358">
        <f>'(5a) Enrollment'!C11</f>
        <v>0</v>
      </c>
      <c r="D11" s="358">
        <f>'(5a) Enrollment'!D11</f>
        <v>0</v>
      </c>
      <c r="E11" s="358">
        <f>'(5a) Enrollment'!E11</f>
        <v>0</v>
      </c>
      <c r="F11" s="358">
        <f>'(5a) Enrollment'!F11</f>
        <v>0</v>
      </c>
      <c r="G11" s="358">
        <f t="shared" si="0"/>
        <v>0</v>
      </c>
      <c r="H11" s="352"/>
      <c r="I11" s="155">
        <f t="shared" si="1"/>
        <v>0</v>
      </c>
      <c r="J11" s="358">
        <f>'(5a) Enrollment'!J11</f>
        <v>0</v>
      </c>
      <c r="K11" s="358">
        <f>'(5a) Enrollment'!K11</f>
        <v>0</v>
      </c>
      <c r="L11" s="358">
        <f>'(5a) Enrollment'!L11</f>
        <v>0</v>
      </c>
      <c r="M11" s="358">
        <f>'(5a) Enrollment'!M11</f>
        <v>0</v>
      </c>
      <c r="N11" s="358">
        <f t="shared" si="2"/>
        <v>0</v>
      </c>
      <c r="O11" s="352"/>
      <c r="P11" s="188">
        <f>IF(N11=0,0,N11/$N$14)</f>
        <v>0</v>
      </c>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row>
    <row r="12" spans="2:195" s="178" customFormat="1" ht="18" customHeight="1" x14ac:dyDescent="0.25">
      <c r="B12" s="137" t="s">
        <v>3</v>
      </c>
      <c r="C12" s="358">
        <f>'(5a) Enrollment'!C12</f>
        <v>0</v>
      </c>
      <c r="D12" s="358">
        <f>'(5a) Enrollment'!D12</f>
        <v>0</v>
      </c>
      <c r="E12" s="358">
        <f>'(5a) Enrollment'!E12</f>
        <v>0</v>
      </c>
      <c r="F12" s="358">
        <f>'(5a) Enrollment'!F12</f>
        <v>0</v>
      </c>
      <c r="G12" s="358">
        <f t="shared" si="0"/>
        <v>0</v>
      </c>
      <c r="H12" s="352"/>
      <c r="I12" s="155">
        <f t="shared" si="1"/>
        <v>0</v>
      </c>
      <c r="J12" s="358">
        <f>'(5a) Enrollment'!J12</f>
        <v>0</v>
      </c>
      <c r="K12" s="358">
        <f>'(5a) Enrollment'!K12</f>
        <v>0</v>
      </c>
      <c r="L12" s="358">
        <f>'(5a) Enrollment'!L12</f>
        <v>0</v>
      </c>
      <c r="M12" s="358">
        <f>'(5a) Enrollment'!M12</f>
        <v>0</v>
      </c>
      <c r="N12" s="358">
        <f t="shared" si="2"/>
        <v>0</v>
      </c>
      <c r="O12" s="352"/>
      <c r="P12" s="188">
        <f>IF(N12=0,0,N12/$N$14)</f>
        <v>0</v>
      </c>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row>
    <row r="13" spans="2:195" s="178" customFormat="1" ht="18" customHeight="1" x14ac:dyDescent="0.25">
      <c r="B13" s="189" t="s">
        <v>125</v>
      </c>
      <c r="C13" s="358">
        <f>'(5a) Enrollment'!C13</f>
        <v>0</v>
      </c>
      <c r="D13" s="358">
        <f>'(5a) Enrollment'!D13</f>
        <v>0</v>
      </c>
      <c r="E13" s="358">
        <f>'(5a) Enrollment'!E13</f>
        <v>0</v>
      </c>
      <c r="F13" s="358">
        <f>'(5a) Enrollment'!F13</f>
        <v>0</v>
      </c>
      <c r="G13" s="358">
        <f t="shared" si="0"/>
        <v>0</v>
      </c>
      <c r="H13" s="352"/>
      <c r="I13" s="155">
        <f t="shared" si="1"/>
        <v>0</v>
      </c>
      <c r="J13" s="358">
        <f>'(5a) Enrollment'!J13</f>
        <v>0</v>
      </c>
      <c r="K13" s="358">
        <f>'(5a) Enrollment'!K13</f>
        <v>0</v>
      </c>
      <c r="L13" s="358">
        <f>'(5a) Enrollment'!L13</f>
        <v>0</v>
      </c>
      <c r="M13" s="358">
        <f>'(5a) Enrollment'!M13</f>
        <v>0</v>
      </c>
      <c r="N13" s="358">
        <f t="shared" si="2"/>
        <v>0</v>
      </c>
      <c r="O13" s="352"/>
      <c r="P13" s="188">
        <f>IF(N13=0,,N13/$N$14)</f>
        <v>0</v>
      </c>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row>
    <row r="14" spans="2:195" s="178" customFormat="1" ht="16.5" thickBot="1" x14ac:dyDescent="0.3">
      <c r="B14" s="139" t="s">
        <v>14</v>
      </c>
      <c r="C14" s="359">
        <f>SUM(C8:C13)</f>
        <v>0</v>
      </c>
      <c r="D14" s="359">
        <f>SUM(D8:D13)</f>
        <v>0</v>
      </c>
      <c r="E14" s="359">
        <f>SUM(E8:E13)</f>
        <v>0</v>
      </c>
      <c r="F14" s="359">
        <f>SUM(F8:F13)</f>
        <v>0</v>
      </c>
      <c r="G14" s="359">
        <f>SUM(G8:G13)</f>
        <v>0</v>
      </c>
      <c r="H14" s="360" t="e">
        <f>SUMPRODUCT(H8:H13,G8:G13)/SUM(G8:G13)</f>
        <v>#DIV/0!</v>
      </c>
      <c r="I14" s="361">
        <f>IF(G14=0,0,SUM(I8:I13))</f>
        <v>0</v>
      </c>
      <c r="J14" s="359">
        <f>SUM(J8:J13)</f>
        <v>0</v>
      </c>
      <c r="K14" s="359">
        <f>SUM(K8:K13)</f>
        <v>0</v>
      </c>
      <c r="L14" s="359">
        <f>SUM(L8:L13)</f>
        <v>0</v>
      </c>
      <c r="M14" s="359">
        <f>SUM(M8:M13)</f>
        <v>0</v>
      </c>
      <c r="N14" s="359">
        <f>SUM(N8:N13)</f>
        <v>0</v>
      </c>
      <c r="O14" s="360" t="e">
        <f>SUMPRODUCT(O8:O13,N8:N13)/SUM(N8:N13)</f>
        <v>#DIV/0!</v>
      </c>
      <c r="P14" s="194">
        <f>IF(N14=0,0,SUM(P8:P13))</f>
        <v>0</v>
      </c>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row>
    <row r="15" spans="2:195" s="183" customFormat="1" x14ac:dyDescent="0.2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row>
    <row r="16" spans="2:195" x14ac:dyDescent="0.25">
      <c r="N16" s="72"/>
    </row>
  </sheetData>
  <sheetProtection algorithmName="SHA-512" hashValue="twsvmvCk08+PVLdxec56WwFU931i/WPvClfMB9Cvv6qxUQJ7EMNooPjPSIkdmAGBYXm05lOJWyxOsbqmaxbzSw==" saltValue="seGfqTUV1MHMWdpE972O9A==" spinCount="100000" sheet="1" objects="1" scenarios="1"/>
  <hyperlinks>
    <hyperlink ref="B2" location="Explanation!A1" display="Please document any explanation in the explanation tab" xr:uid="{F7267538-DF58-4C31-97D2-7419DD7219BA}"/>
  </hyperlinks>
  <pageMargins left="0.7" right="0.7" top="0.75" bottom="0.75" header="0.3" footer="0.3"/>
  <pageSetup scale="36" orientation="portrait" r:id="rId1"/>
  <headerFooter>
    <oddFooter>&amp;L&amp;"Arial,Regular"&amp;12&amp;A
Version Date: June 2,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topLeftCell="A12" zoomScale="75" zoomScaleNormal="75" zoomScaleSheetLayoutView="75" zoomScalePageLayoutView="75" workbookViewId="0">
      <selection activeCell="G27" sqref="G27"/>
    </sheetView>
  </sheetViews>
  <sheetFormatPr defaultColWidth="9.140625" defaultRowHeight="15" x14ac:dyDescent="0.25"/>
  <cols>
    <col min="1" max="1" width="1.7109375" style="21" customWidth="1"/>
    <col min="2" max="2" width="33.140625" style="21" customWidth="1"/>
    <col min="3" max="7" width="24.7109375" style="21" customWidth="1"/>
    <col min="8" max="9" width="9.140625" style="21"/>
    <col min="10" max="10" width="32" style="21" customWidth="1"/>
    <col min="11" max="11" width="28.5703125" style="21" customWidth="1"/>
    <col min="12" max="12" width="29.5703125" style="21" customWidth="1"/>
    <col min="13" max="13" width="19.28515625" style="21" customWidth="1"/>
    <col min="14" max="14" width="11.42578125" style="21" bestFit="1" customWidth="1"/>
    <col min="15" max="17" width="9.140625" style="21"/>
    <col min="18" max="18" width="9.140625" style="21" customWidth="1"/>
    <col min="19" max="26" width="9.140625" style="21" hidden="1" customWidth="1"/>
    <col min="27" max="16384" width="9.140625" style="21"/>
  </cols>
  <sheetData>
    <row r="1" spans="2:19" ht="50.1" customHeight="1" x14ac:dyDescent="0.25">
      <c r="B1" s="110"/>
      <c r="C1" s="111"/>
      <c r="D1" s="114" t="str">
        <f>CONCATENATE("The Report Summarizes Rate Activity for the 12 month ending Reporting Year ",General_Info!$C$10)</f>
        <v>The Report Summarizes Rate Activity for the 12 month ending Reporting Year 2025</v>
      </c>
      <c r="E1" s="111"/>
      <c r="F1" s="111"/>
      <c r="G1" s="111"/>
    </row>
    <row r="2" spans="2:19" ht="15.75" x14ac:dyDescent="0.25">
      <c r="B2" s="35" t="s">
        <v>203</v>
      </c>
      <c r="D2" s="34"/>
      <c r="E2" s="34"/>
      <c r="F2" s="34"/>
      <c r="G2" s="34"/>
      <c r="S2" s="21" t="s">
        <v>163</v>
      </c>
    </row>
    <row r="3" spans="2:19" customFormat="1" ht="42.75" customHeight="1" thickBot="1" x14ac:dyDescent="0.3">
      <c r="S3" t="s">
        <v>164</v>
      </c>
    </row>
    <row r="4" spans="2:19" ht="48" customHeight="1" x14ac:dyDescent="0.25">
      <c r="B4" s="24" t="s">
        <v>18</v>
      </c>
      <c r="C4" s="213"/>
      <c r="D4" s="214"/>
      <c r="E4" s="214" t="s">
        <v>5</v>
      </c>
      <c r="F4" s="214"/>
      <c r="G4" s="216"/>
      <c r="S4" s="21" t="s">
        <v>165</v>
      </c>
    </row>
    <row r="5" spans="2:19" ht="95.1" customHeight="1" x14ac:dyDescent="0.25">
      <c r="B5" s="58" t="s">
        <v>169</v>
      </c>
      <c r="C5" s="348" t="s">
        <v>164</v>
      </c>
      <c r="D5" s="349"/>
      <c r="E5" s="349"/>
      <c r="F5" s="349"/>
      <c r="G5" s="350"/>
    </row>
    <row r="6" spans="2:19" ht="48" customHeight="1" x14ac:dyDescent="0.25">
      <c r="B6" s="41" t="s">
        <v>17</v>
      </c>
      <c r="C6" s="65" t="str">
        <f>CONCATENATE( General_Info!$C$10-1&amp;" Aggregate Dollars (PMPM)")</f>
        <v>2024 Aggregate Dollars (PMPM)</v>
      </c>
      <c r="D6" s="65" t="s">
        <v>15</v>
      </c>
      <c r="E6" s="65" t="s">
        <v>120</v>
      </c>
      <c r="F6" s="65" t="s">
        <v>16</v>
      </c>
      <c r="G6" s="66" t="s">
        <v>102</v>
      </c>
    </row>
    <row r="7" spans="2:19" ht="36" customHeight="1" x14ac:dyDescent="0.25">
      <c r="B7" s="37" t="s">
        <v>6</v>
      </c>
      <c r="C7" s="282"/>
      <c r="D7" s="283"/>
      <c r="E7" s="283"/>
      <c r="F7" s="283"/>
      <c r="G7" s="36">
        <f>(1+D7)*(1+E7)*(1+F7)-1</f>
        <v>0</v>
      </c>
    </row>
    <row r="8" spans="2:19" ht="36" customHeight="1" x14ac:dyDescent="0.25">
      <c r="B8" s="37" t="s">
        <v>7</v>
      </c>
      <c r="C8" s="282"/>
      <c r="D8" s="283"/>
      <c r="E8" s="283"/>
      <c r="F8" s="283"/>
      <c r="G8" s="36">
        <f t="shared" ref="G8:G16" si="0">(1+D8)*(1+E8)*(1+F8)-1</f>
        <v>0</v>
      </c>
    </row>
    <row r="9" spans="2:19" ht="36" customHeight="1" x14ac:dyDescent="0.25">
      <c r="B9" s="37" t="s">
        <v>89</v>
      </c>
      <c r="C9" s="282"/>
      <c r="D9" s="283"/>
      <c r="E9" s="283"/>
      <c r="F9" s="283"/>
      <c r="G9" s="36">
        <f t="shared" si="0"/>
        <v>0</v>
      </c>
    </row>
    <row r="10" spans="2:19" ht="36" customHeight="1" x14ac:dyDescent="0.25">
      <c r="B10" s="37" t="s">
        <v>8</v>
      </c>
      <c r="C10" s="282"/>
      <c r="D10" s="283"/>
      <c r="E10" s="283"/>
      <c r="F10" s="283"/>
      <c r="G10" s="36">
        <f t="shared" si="0"/>
        <v>0</v>
      </c>
    </row>
    <row r="11" spans="2:19" ht="36" customHeight="1" x14ac:dyDescent="0.25">
      <c r="B11" s="37" t="s">
        <v>9</v>
      </c>
      <c r="C11" s="282"/>
      <c r="D11" s="283"/>
      <c r="E11" s="283"/>
      <c r="F11" s="283"/>
      <c r="G11" s="36">
        <f t="shared" si="0"/>
        <v>0</v>
      </c>
    </row>
    <row r="12" spans="2:19" ht="36" customHeight="1" x14ac:dyDescent="0.25">
      <c r="B12" s="37" t="s">
        <v>10</v>
      </c>
      <c r="C12" s="282"/>
      <c r="D12" s="283"/>
      <c r="E12" s="283"/>
      <c r="F12" s="283"/>
      <c r="G12" s="36">
        <f t="shared" si="0"/>
        <v>0</v>
      </c>
    </row>
    <row r="13" spans="2:19" ht="36" customHeight="1" x14ac:dyDescent="0.25">
      <c r="B13" s="37" t="s">
        <v>11</v>
      </c>
      <c r="C13" s="282"/>
      <c r="D13" s="283"/>
      <c r="E13" s="283"/>
      <c r="F13" s="283"/>
      <c r="G13" s="36">
        <f t="shared" si="0"/>
        <v>0</v>
      </c>
    </row>
    <row r="14" spans="2:19" ht="36" customHeight="1" x14ac:dyDescent="0.25">
      <c r="B14" s="37" t="s">
        <v>12</v>
      </c>
      <c r="C14" s="282"/>
      <c r="D14" s="283"/>
      <c r="E14" s="283"/>
      <c r="F14" s="283"/>
      <c r="G14" s="36">
        <f t="shared" si="0"/>
        <v>0</v>
      </c>
    </row>
    <row r="15" spans="2:19" ht="36" customHeight="1" x14ac:dyDescent="0.25">
      <c r="B15" s="37" t="s">
        <v>13</v>
      </c>
      <c r="C15" s="282"/>
      <c r="D15" s="283"/>
      <c r="E15" s="283"/>
      <c r="F15" s="283"/>
      <c r="G15" s="36">
        <f t="shared" si="0"/>
        <v>0</v>
      </c>
    </row>
    <row r="16" spans="2:19" ht="36" customHeight="1" x14ac:dyDescent="0.25">
      <c r="B16" s="37" t="s">
        <v>293</v>
      </c>
      <c r="C16" s="282"/>
      <c r="D16" s="283"/>
      <c r="E16" s="283"/>
      <c r="F16" s="283"/>
      <c r="G16" s="36">
        <f t="shared" si="0"/>
        <v>0</v>
      </c>
    </row>
    <row r="17" spans="2:14" ht="36" customHeight="1" thickBot="1" x14ac:dyDescent="0.3">
      <c r="B17" s="42" t="s">
        <v>14</v>
      </c>
      <c r="C17" s="16">
        <f>SUM(C7:C16)</f>
        <v>0</v>
      </c>
      <c r="D17" s="299" t="e">
        <f>SUMPRODUCT(D7:D16,C7:C16)/SUM(C7:C16)</f>
        <v>#DIV/0!</v>
      </c>
      <c r="E17" s="299" t="e">
        <f>(1+G17)/((1+D17)*(1+F17))-1</f>
        <v>#DIV/0!</v>
      </c>
      <c r="F17" s="299" t="e">
        <f>SUMPRODUCT(F7:F16,C7:C16)/SUM(C7:C16)</f>
        <v>#DIV/0!</v>
      </c>
      <c r="G17" s="68" t="e">
        <f>SUMPRODUCT(G7:G16,C7:C16)/SUM(C7:C16)</f>
        <v>#DIV/0!</v>
      </c>
      <c r="N17" s="298"/>
    </row>
    <row r="18" spans="2:14" customFormat="1" ht="8.1" customHeight="1" thickBot="1" x14ac:dyDescent="0.3"/>
    <row r="19" spans="2:14" ht="48" customHeight="1" x14ac:dyDescent="0.25">
      <c r="B19" s="24" t="s">
        <v>41</v>
      </c>
      <c r="C19" s="213"/>
      <c r="D19" s="214"/>
      <c r="E19" s="214" t="s">
        <v>5</v>
      </c>
      <c r="F19" s="214"/>
      <c r="G19" s="216"/>
    </row>
    <row r="20" spans="2:14" ht="95.1" customHeight="1" x14ac:dyDescent="0.25">
      <c r="B20" s="58" t="s">
        <v>170</v>
      </c>
      <c r="C20" s="348" t="s">
        <v>164</v>
      </c>
      <c r="D20" s="349"/>
      <c r="E20" s="349"/>
      <c r="F20" s="349"/>
      <c r="G20" s="350"/>
    </row>
    <row r="21" spans="2:14" ht="48" customHeight="1" x14ac:dyDescent="0.25">
      <c r="B21" s="41" t="s">
        <v>17</v>
      </c>
      <c r="C21" s="65" t="str">
        <f>CONCATENATE( General_Info!$C$10&amp;" Aggregate Dollars (PMPM)")</f>
        <v>2025 Aggregate Dollars (PMPM)</v>
      </c>
      <c r="D21" s="65" t="s">
        <v>15</v>
      </c>
      <c r="E21" s="65" t="s">
        <v>120</v>
      </c>
      <c r="F21" s="65" t="s">
        <v>16</v>
      </c>
      <c r="G21" s="66" t="s">
        <v>102</v>
      </c>
    </row>
    <row r="22" spans="2:14" ht="36" customHeight="1" x14ac:dyDescent="0.25">
      <c r="B22" s="37" t="s">
        <v>6</v>
      </c>
      <c r="C22" s="282"/>
      <c r="D22" s="283"/>
      <c r="E22" s="283"/>
      <c r="F22" s="283"/>
      <c r="G22" s="36">
        <f>(1+D22)*(1+E22)*(1+F22)-1</f>
        <v>0</v>
      </c>
    </row>
    <row r="23" spans="2:14" ht="36" customHeight="1" x14ac:dyDescent="0.25">
      <c r="B23" s="37" t="s">
        <v>7</v>
      </c>
      <c r="C23" s="282"/>
      <c r="D23" s="283"/>
      <c r="E23" s="283"/>
      <c r="F23" s="283"/>
      <c r="G23" s="36">
        <f t="shared" ref="G23:G31" si="1">(1+D23)*(1+E23)*(1+F23)-1</f>
        <v>0</v>
      </c>
    </row>
    <row r="24" spans="2:14" ht="36" customHeight="1" x14ac:dyDescent="0.25">
      <c r="B24" s="37" t="s">
        <v>89</v>
      </c>
      <c r="C24" s="282"/>
      <c r="D24" s="283"/>
      <c r="E24" s="283"/>
      <c r="F24" s="283"/>
      <c r="G24" s="36">
        <f t="shared" si="1"/>
        <v>0</v>
      </c>
    </row>
    <row r="25" spans="2:14" ht="36" customHeight="1" x14ac:dyDescent="0.25">
      <c r="B25" s="37" t="s">
        <v>8</v>
      </c>
      <c r="C25" s="282"/>
      <c r="D25" s="283"/>
      <c r="E25" s="283"/>
      <c r="F25" s="283"/>
      <c r="G25" s="36">
        <f t="shared" si="1"/>
        <v>0</v>
      </c>
    </row>
    <row r="26" spans="2:14" ht="36" customHeight="1" x14ac:dyDescent="0.25">
      <c r="B26" s="37" t="s">
        <v>9</v>
      </c>
      <c r="C26" s="282"/>
      <c r="D26" s="283"/>
      <c r="E26" s="283"/>
      <c r="F26" s="283"/>
      <c r="G26" s="36">
        <f t="shared" si="1"/>
        <v>0</v>
      </c>
    </row>
    <row r="27" spans="2:14" ht="36" customHeight="1" x14ac:dyDescent="0.25">
      <c r="B27" s="37" t="s">
        <v>10</v>
      </c>
      <c r="C27" s="282"/>
      <c r="D27" s="283"/>
      <c r="E27" s="283"/>
      <c r="F27" s="283"/>
      <c r="G27" s="36">
        <f t="shared" si="1"/>
        <v>0</v>
      </c>
    </row>
    <row r="28" spans="2:14" ht="36" customHeight="1" x14ac:dyDescent="0.25">
      <c r="B28" s="37" t="s">
        <v>11</v>
      </c>
      <c r="C28" s="282"/>
      <c r="D28" s="283"/>
      <c r="E28" s="283"/>
      <c r="F28" s="283"/>
      <c r="G28" s="36">
        <f t="shared" si="1"/>
        <v>0</v>
      </c>
    </row>
    <row r="29" spans="2:14" ht="36" customHeight="1" x14ac:dyDescent="0.25">
      <c r="B29" s="37" t="s">
        <v>12</v>
      </c>
      <c r="C29" s="282"/>
      <c r="D29" s="283"/>
      <c r="E29" s="283"/>
      <c r="F29" s="283"/>
      <c r="G29" s="36">
        <f t="shared" si="1"/>
        <v>0</v>
      </c>
    </row>
    <row r="30" spans="2:14" ht="36" customHeight="1" x14ac:dyDescent="0.25">
      <c r="B30" s="37" t="s">
        <v>13</v>
      </c>
      <c r="C30" s="282"/>
      <c r="D30" s="283"/>
      <c r="E30" s="283"/>
      <c r="F30" s="283"/>
      <c r="G30" s="36">
        <f t="shared" si="1"/>
        <v>0</v>
      </c>
    </row>
    <row r="31" spans="2:14" ht="36" customHeight="1" x14ac:dyDescent="0.25">
      <c r="B31" s="37" t="s">
        <v>293</v>
      </c>
      <c r="C31" s="282"/>
      <c r="D31" s="283"/>
      <c r="E31" s="283"/>
      <c r="F31" s="283"/>
      <c r="G31" s="36">
        <f t="shared" si="1"/>
        <v>0</v>
      </c>
    </row>
    <row r="32" spans="2:14" ht="36" customHeight="1" thickBot="1" x14ac:dyDescent="0.3">
      <c r="B32" s="42" t="s">
        <v>14</v>
      </c>
      <c r="C32" s="16">
        <f>SUM(C22:C31)</f>
        <v>0</v>
      </c>
      <c r="D32" s="299" t="e">
        <f>SUMPRODUCT(D22:D31,C22:C31)/SUM(C22:C31)</f>
        <v>#DIV/0!</v>
      </c>
      <c r="E32" s="299" t="e">
        <f>(1+G32)/((1+D32)*(1+F32))-1</f>
        <v>#DIV/0!</v>
      </c>
      <c r="F32" s="299" t="e">
        <f>SUMPRODUCT(F22:F31,C22:C31)/SUM(C22:C31)</f>
        <v>#DIV/0!</v>
      </c>
      <c r="G32" s="68" t="e">
        <f>SUMPRODUCT(G22:G31,C22:C31)/SUM(C22:C31)</f>
        <v>#DIV/0!</v>
      </c>
    </row>
  </sheetData>
  <sheetProtection algorithmName="SHA-512" hashValue="My1U+N1EpikwbnDzPFvkgp0K8W7axkg/RER/Fv8SR2qcQDhqCVeWvQVrnyTDT3TYQCcyOgjGsAgRz7OOVf/YPg==" saltValue="kspfhM5H0gByCkRwQpvCAQ=="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June 2,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I6" sqref="I6"/>
    </sheetView>
  </sheetViews>
  <sheetFormatPr defaultColWidth="11.42578125" defaultRowHeight="15" x14ac:dyDescent="0.25"/>
  <cols>
    <col min="1" max="1" width="8.140625" style="46" customWidth="1"/>
    <col min="2" max="2" width="76.7109375" style="46" customWidth="1"/>
    <col min="3" max="3" width="24.7109375" style="46" customWidth="1"/>
    <col min="4" max="4" width="14.140625" style="46" customWidth="1"/>
    <col min="5" max="5" width="15.42578125" style="46" customWidth="1"/>
    <col min="6" max="6" width="13" style="46" customWidth="1"/>
    <col min="7" max="7" width="12" style="46" customWidth="1"/>
    <col min="8" max="16384" width="11.42578125" style="46"/>
  </cols>
  <sheetData>
    <row r="1" spans="1:7" ht="15.75" x14ac:dyDescent="0.25">
      <c r="A1" s="244" t="s">
        <v>217</v>
      </c>
      <c r="B1" s="47"/>
    </row>
    <row r="2" spans="1:7" ht="15.75" x14ac:dyDescent="0.25">
      <c r="A2" s="47" t="s">
        <v>160</v>
      </c>
      <c r="B2" s="47"/>
    </row>
    <row r="3" spans="1:7" ht="15.75" x14ac:dyDescent="0.25">
      <c r="A3" s="47" t="s">
        <v>161</v>
      </c>
      <c r="B3" s="47"/>
    </row>
    <row r="4" spans="1:7" ht="15.75" thickBot="1" x14ac:dyDescent="0.3"/>
    <row r="5" spans="1:7" ht="30" customHeight="1" x14ac:dyDescent="0.25">
      <c r="A5" s="245">
        <v>1</v>
      </c>
      <c r="B5" s="246" t="s">
        <v>223</v>
      </c>
      <c r="C5" s="247" t="str">
        <f>General_Info!C10</f>
        <v>2025</v>
      </c>
    </row>
    <row r="6" spans="1:7" ht="33.75" customHeight="1" x14ac:dyDescent="0.25">
      <c r="A6" s="248">
        <f>A5+1</f>
        <v>2</v>
      </c>
      <c r="B6" s="249" t="s">
        <v>224</v>
      </c>
      <c r="C6" s="250">
        <f>C18</f>
        <v>0</v>
      </c>
    </row>
    <row r="7" spans="1:7" ht="27.75" customHeight="1" x14ac:dyDescent="0.25">
      <c r="A7" s="248">
        <v>3</v>
      </c>
      <c r="B7" s="251" t="s">
        <v>216</v>
      </c>
      <c r="C7" s="250">
        <f>E18</f>
        <v>0</v>
      </c>
    </row>
    <row r="8" spans="1:7" ht="27.75" customHeight="1" x14ac:dyDescent="0.25">
      <c r="A8" s="248">
        <v>4</v>
      </c>
      <c r="B8" s="296" t="s">
        <v>213</v>
      </c>
      <c r="C8" s="250">
        <f>F18</f>
        <v>0</v>
      </c>
    </row>
    <row r="9" spans="1:7" ht="27.75" customHeight="1" thickBot="1" x14ac:dyDescent="0.3">
      <c r="A9" s="294">
        <v>5</v>
      </c>
      <c r="B9" s="252" t="s">
        <v>237</v>
      </c>
      <c r="C9" s="295" t="str">
        <f>G18</f>
        <v/>
      </c>
    </row>
    <row r="10" spans="1:7" ht="15.75" thickBot="1" x14ac:dyDescent="0.3">
      <c r="A10" s="253"/>
      <c r="B10" s="253"/>
      <c r="C10" s="253"/>
      <c r="D10" s="253"/>
    </row>
    <row r="11" spans="1:7" ht="78.75" x14ac:dyDescent="0.25">
      <c r="A11" s="254" t="s">
        <v>226</v>
      </c>
      <c r="B11" s="255" t="s">
        <v>214</v>
      </c>
      <c r="C11" s="256" t="s">
        <v>238</v>
      </c>
      <c r="D11" s="257" t="s">
        <v>212</v>
      </c>
      <c r="E11" s="258" t="s">
        <v>216</v>
      </c>
      <c r="F11" s="258" t="s">
        <v>213</v>
      </c>
      <c r="G11" s="259" t="s">
        <v>237</v>
      </c>
    </row>
    <row r="12" spans="1:7" x14ac:dyDescent="0.25">
      <c r="A12" s="260"/>
      <c r="B12" s="243" t="s">
        <v>0</v>
      </c>
      <c r="C12" s="242"/>
      <c r="D12" s="261">
        <f t="shared" ref="D12:D17" si="0">IF(C12=0,0%,C12/SUM($C$12:$C$17))</f>
        <v>0</v>
      </c>
      <c r="E12" s="341"/>
      <c r="F12" s="262">
        <f>('(5a) Enrollment'!G30+'(5a) Enrollment'!N30)</f>
        <v>0</v>
      </c>
      <c r="G12" s="346" t="str">
        <f>IFERROR(('(5a) Enrollment'!G30/('(5a) Enrollment'!G30+'(5a) Enrollment'!N30))*'(5a) Enrollment'!I30+('(5a) Enrollment'!N30/('(5a) Enrollment'!G30+'(5a) Enrollment'!N30))*'(5a) Enrollment'!P30,"")</f>
        <v/>
      </c>
    </row>
    <row r="13" spans="1:7" x14ac:dyDescent="0.25">
      <c r="A13" s="260"/>
      <c r="B13" s="243" t="s">
        <v>1</v>
      </c>
      <c r="C13" s="242"/>
      <c r="D13" s="261">
        <f t="shared" si="0"/>
        <v>0</v>
      </c>
      <c r="E13" s="341"/>
      <c r="F13" s="262">
        <f>('(5a) Enrollment'!G31+'(5a) Enrollment'!N31)</f>
        <v>0</v>
      </c>
      <c r="G13" s="346" t="str">
        <f>IFERROR(('(5a) Enrollment'!G31/('(5a) Enrollment'!G31+'(5a) Enrollment'!N31))*'(5a) Enrollment'!I31+('(5a) Enrollment'!N31/('(5a) Enrollment'!G31+'(5a) Enrollment'!N31))*'(5a) Enrollment'!P31,"")</f>
        <v/>
      </c>
    </row>
    <row r="14" spans="1:7" x14ac:dyDescent="0.25">
      <c r="A14" s="260"/>
      <c r="B14" s="243" t="s">
        <v>4</v>
      </c>
      <c r="C14" s="242"/>
      <c r="D14" s="261">
        <f t="shared" si="0"/>
        <v>0</v>
      </c>
      <c r="E14" s="341"/>
      <c r="F14" s="262">
        <f>('(5a) Enrollment'!G32+'(5a) Enrollment'!N32)</f>
        <v>0</v>
      </c>
      <c r="G14" s="346" t="str">
        <f>IFERROR(('(5a) Enrollment'!G32/('(5a) Enrollment'!G32+'(5a) Enrollment'!N32))*'(5a) Enrollment'!I32+('(5a) Enrollment'!N32/('(5a) Enrollment'!G32+'(5a) Enrollment'!N32))*'(5a) Enrollment'!P32,"")</f>
        <v/>
      </c>
    </row>
    <row r="15" spans="1:7" x14ac:dyDescent="0.25">
      <c r="A15" s="260"/>
      <c r="B15" s="243" t="s">
        <v>2</v>
      </c>
      <c r="C15" s="242"/>
      <c r="D15" s="261">
        <f t="shared" si="0"/>
        <v>0</v>
      </c>
      <c r="E15" s="341"/>
      <c r="F15" s="262">
        <f>('(5a) Enrollment'!G33+'(5a) Enrollment'!N33)</f>
        <v>0</v>
      </c>
      <c r="G15" s="346" t="str">
        <f>IFERROR(('(5a) Enrollment'!G33/('(5a) Enrollment'!G33+'(5a) Enrollment'!N33))*'(5a) Enrollment'!I33+('(5a) Enrollment'!N33/('(5a) Enrollment'!G33+'(5a) Enrollment'!N33))*'(5a) Enrollment'!P33,"")</f>
        <v/>
      </c>
    </row>
    <row r="16" spans="1:7" x14ac:dyDescent="0.25">
      <c r="A16" s="260"/>
      <c r="B16" s="243" t="s">
        <v>3</v>
      </c>
      <c r="C16" s="242"/>
      <c r="D16" s="261">
        <f t="shared" si="0"/>
        <v>0</v>
      </c>
      <c r="E16" s="341"/>
      <c r="F16" s="262">
        <f>('(5a) Enrollment'!G34+'(5a) Enrollment'!N34)</f>
        <v>0</v>
      </c>
      <c r="G16" s="346" t="str">
        <f>IFERROR(('(5a) Enrollment'!G34/('(5a) Enrollment'!G34+'(5a) Enrollment'!N34))*'(5a) Enrollment'!I34+('(5a) Enrollment'!N34/('(5a) Enrollment'!G34+'(5a) Enrollment'!N34))*'(5a) Enrollment'!P34,"")</f>
        <v/>
      </c>
    </row>
    <row r="17" spans="1:7" x14ac:dyDescent="0.25">
      <c r="A17" s="260"/>
      <c r="B17" s="243" t="s">
        <v>221</v>
      </c>
      <c r="C17" s="242"/>
      <c r="D17" s="261">
        <f t="shared" si="0"/>
        <v>0</v>
      </c>
      <c r="E17" s="341"/>
      <c r="F17" s="262">
        <f>('(5a) Enrollment'!G35+'(5a) Enrollment'!N35)</f>
        <v>0</v>
      </c>
      <c r="G17" s="346" t="str">
        <f>IFERROR(('(5a) Enrollment'!G35/('(5a) Enrollment'!G35+'(5a) Enrollment'!N35))*'(5a) Enrollment'!I35+('(5a) Enrollment'!N35/('(5a) Enrollment'!G35+'(5a) Enrollment'!N35))*'(5a) Enrollment'!P35,"")</f>
        <v/>
      </c>
    </row>
    <row r="18" spans="1:7" ht="15.75" thickBot="1" x14ac:dyDescent="0.3">
      <c r="A18" s="263"/>
      <c r="B18" s="264" t="s">
        <v>225</v>
      </c>
      <c r="C18" s="265">
        <f>SUM(C12:C17)</f>
        <v>0</v>
      </c>
      <c r="D18" s="266">
        <f>SUM(D12:D17)</f>
        <v>0</v>
      </c>
      <c r="E18" s="265">
        <f>SUM(E12:E17)</f>
        <v>0</v>
      </c>
      <c r="F18" s="265">
        <f>SUM(F12:F17)</f>
        <v>0</v>
      </c>
      <c r="G18" s="347" t="str">
        <f>IFERROR(SUMPRODUCT(G12:G17,F12:F17)/SUM(F12:F17),"")</f>
        <v/>
      </c>
    </row>
    <row r="19" spans="1:7" ht="15.75" thickBot="1" x14ac:dyDescent="0.3">
      <c r="A19" s="253"/>
      <c r="B19" s="253"/>
      <c r="C19" s="253"/>
      <c r="D19" s="253"/>
    </row>
    <row r="20" spans="1:7" ht="15.75" thickBot="1" x14ac:dyDescent="0.3">
      <c r="A20" s="293" t="s">
        <v>227</v>
      </c>
      <c r="B20" s="406" t="s">
        <v>215</v>
      </c>
      <c r="C20" s="407"/>
    </row>
    <row r="21" spans="1:7" ht="15.75" thickBot="1" x14ac:dyDescent="0.3"/>
    <row r="22" spans="1:7" x14ac:dyDescent="0.25">
      <c r="A22" s="395"/>
      <c r="B22" s="396"/>
      <c r="C22" s="396"/>
      <c r="D22" s="396"/>
      <c r="E22" s="396"/>
      <c r="F22" s="396"/>
      <c r="G22" s="397"/>
    </row>
    <row r="23" spans="1:7" x14ac:dyDescent="0.25">
      <c r="A23" s="398"/>
      <c r="B23" s="399"/>
      <c r="C23" s="399"/>
      <c r="D23" s="399"/>
      <c r="E23" s="399"/>
      <c r="F23" s="399"/>
      <c r="G23" s="400"/>
    </row>
    <row r="24" spans="1:7" x14ac:dyDescent="0.25">
      <c r="A24" s="398"/>
      <c r="B24" s="399"/>
      <c r="C24" s="399"/>
      <c r="D24" s="399"/>
      <c r="E24" s="399"/>
      <c r="F24" s="399"/>
      <c r="G24" s="400"/>
    </row>
    <row r="25" spans="1:7" x14ac:dyDescent="0.25">
      <c r="A25" s="398"/>
      <c r="B25" s="399"/>
      <c r="C25" s="399"/>
      <c r="D25" s="399"/>
      <c r="E25" s="399"/>
      <c r="F25" s="399"/>
      <c r="G25" s="400"/>
    </row>
    <row r="26" spans="1:7" x14ac:dyDescent="0.25">
      <c r="A26" s="398"/>
      <c r="B26" s="399"/>
      <c r="C26" s="399"/>
      <c r="D26" s="399"/>
      <c r="E26" s="399"/>
      <c r="F26" s="399"/>
      <c r="G26" s="400"/>
    </row>
    <row r="27" spans="1:7" ht="15.75" thickBot="1" x14ac:dyDescent="0.3">
      <c r="A27" s="401"/>
      <c r="B27" s="402"/>
      <c r="C27" s="402"/>
      <c r="D27" s="402"/>
      <c r="E27" s="402"/>
      <c r="F27" s="402"/>
      <c r="G27" s="403"/>
    </row>
    <row r="28" spans="1:7" ht="15.75" thickBot="1" x14ac:dyDescent="0.3"/>
    <row r="29" spans="1:7" ht="123" customHeight="1" thickBot="1" x14ac:dyDescent="0.3">
      <c r="A29" s="293">
        <v>7</v>
      </c>
      <c r="B29" s="404" t="s">
        <v>235</v>
      </c>
      <c r="C29" s="405"/>
    </row>
    <row r="30" spans="1:7" ht="15.75" thickBot="1" x14ac:dyDescent="0.3"/>
    <row r="31" spans="1:7" x14ac:dyDescent="0.25">
      <c r="A31" s="284"/>
      <c r="B31" s="285"/>
      <c r="C31" s="285"/>
      <c r="D31" s="285"/>
      <c r="E31" s="285"/>
      <c r="F31" s="285"/>
      <c r="G31" s="286"/>
    </row>
    <row r="32" spans="1:7" x14ac:dyDescent="0.25">
      <c r="A32" s="287"/>
      <c r="B32" s="288"/>
      <c r="C32" s="288"/>
      <c r="D32" s="288"/>
      <c r="E32" s="288"/>
      <c r="F32" s="288"/>
      <c r="G32" s="289"/>
    </row>
    <row r="33" spans="1:7" x14ac:dyDescent="0.25">
      <c r="A33" s="287"/>
      <c r="B33" s="288"/>
      <c r="C33" s="288"/>
      <c r="D33" s="288"/>
      <c r="E33" s="288"/>
      <c r="F33" s="288"/>
      <c r="G33" s="289"/>
    </row>
    <row r="34" spans="1:7" x14ac:dyDescent="0.25">
      <c r="A34" s="287"/>
      <c r="B34" s="288"/>
      <c r="C34" s="288"/>
      <c r="D34" s="288"/>
      <c r="E34" s="288"/>
      <c r="F34" s="288"/>
      <c r="G34" s="289"/>
    </row>
    <row r="35" spans="1:7" x14ac:dyDescent="0.25">
      <c r="A35" s="287"/>
      <c r="B35" s="288"/>
      <c r="C35" s="288"/>
      <c r="D35" s="288"/>
      <c r="E35" s="288"/>
      <c r="F35" s="288"/>
      <c r="G35" s="289"/>
    </row>
    <row r="36" spans="1:7" x14ac:dyDescent="0.25">
      <c r="A36" s="287"/>
      <c r="B36" s="288"/>
      <c r="C36" s="288"/>
      <c r="D36" s="288"/>
      <c r="E36" s="288"/>
      <c r="F36" s="288"/>
      <c r="G36" s="289"/>
    </row>
    <row r="37" spans="1:7" x14ac:dyDescent="0.25">
      <c r="A37" s="287"/>
      <c r="B37" s="288"/>
      <c r="C37" s="288"/>
      <c r="D37" s="288"/>
      <c r="E37" s="288"/>
      <c r="F37" s="288"/>
      <c r="G37" s="289"/>
    </row>
    <row r="38" spans="1:7" x14ac:dyDescent="0.25">
      <c r="A38" s="287"/>
      <c r="B38" s="288"/>
      <c r="C38" s="288"/>
      <c r="D38" s="288"/>
      <c r="E38" s="288"/>
      <c r="F38" s="288"/>
      <c r="G38" s="289"/>
    </row>
    <row r="39" spans="1:7" x14ac:dyDescent="0.25">
      <c r="A39" s="287"/>
      <c r="B39" s="288"/>
      <c r="C39" s="288"/>
      <c r="D39" s="288"/>
      <c r="E39" s="288"/>
      <c r="F39" s="288"/>
      <c r="G39" s="289"/>
    </row>
    <row r="40" spans="1:7" x14ac:dyDescent="0.25">
      <c r="A40" s="287"/>
      <c r="B40" s="288"/>
      <c r="C40" s="288"/>
      <c r="D40" s="288"/>
      <c r="E40" s="288"/>
      <c r="F40" s="288"/>
      <c r="G40" s="289"/>
    </row>
    <row r="41" spans="1:7" x14ac:dyDescent="0.25">
      <c r="A41" s="287"/>
      <c r="B41" s="288"/>
      <c r="C41" s="288"/>
      <c r="D41" s="288"/>
      <c r="E41" s="288"/>
      <c r="F41" s="288"/>
      <c r="G41" s="289"/>
    </row>
    <row r="42" spans="1:7" x14ac:dyDescent="0.25">
      <c r="A42" s="287"/>
      <c r="B42" s="288"/>
      <c r="C42" s="288"/>
      <c r="D42" s="288"/>
      <c r="E42" s="288"/>
      <c r="F42" s="288"/>
      <c r="G42" s="289"/>
    </row>
    <row r="43" spans="1:7" x14ac:dyDescent="0.25">
      <c r="A43" s="287"/>
      <c r="B43" s="288"/>
      <c r="C43" s="288"/>
      <c r="D43" s="288"/>
      <c r="E43" s="288"/>
      <c r="F43" s="288"/>
      <c r="G43" s="289"/>
    </row>
    <row r="44" spans="1:7" x14ac:dyDescent="0.25">
      <c r="A44" s="287"/>
      <c r="B44" s="288"/>
      <c r="C44" s="288"/>
      <c r="D44" s="288"/>
      <c r="E44" s="288"/>
      <c r="F44" s="288"/>
      <c r="G44" s="289"/>
    </row>
    <row r="45" spans="1:7" x14ac:dyDescent="0.25">
      <c r="A45" s="287"/>
      <c r="B45" s="288"/>
      <c r="C45" s="288"/>
      <c r="D45" s="288"/>
      <c r="E45" s="288"/>
      <c r="F45" s="288"/>
      <c r="G45" s="289"/>
    </row>
    <row r="46" spans="1:7" x14ac:dyDescent="0.25">
      <c r="A46" s="287"/>
      <c r="B46" s="288"/>
      <c r="C46" s="288"/>
      <c r="D46" s="288"/>
      <c r="E46" s="288"/>
      <c r="F46" s="288"/>
      <c r="G46" s="289"/>
    </row>
    <row r="47" spans="1:7" x14ac:dyDescent="0.25">
      <c r="A47" s="287"/>
      <c r="B47" s="288"/>
      <c r="C47" s="288"/>
      <c r="D47" s="288"/>
      <c r="E47" s="288"/>
      <c r="F47" s="288"/>
      <c r="G47" s="289"/>
    </row>
    <row r="48" spans="1:7" x14ac:dyDescent="0.25">
      <c r="A48" s="287"/>
      <c r="B48" s="288"/>
      <c r="C48" s="288"/>
      <c r="D48" s="288"/>
      <c r="E48" s="288"/>
      <c r="F48" s="288"/>
      <c r="G48" s="289"/>
    </row>
    <row r="49" spans="1:7" x14ac:dyDescent="0.25">
      <c r="A49" s="287"/>
      <c r="B49" s="288"/>
      <c r="C49" s="288"/>
      <c r="D49" s="288"/>
      <c r="E49" s="288"/>
      <c r="F49" s="288"/>
      <c r="G49" s="289"/>
    </row>
    <row r="50" spans="1:7" x14ac:dyDescent="0.25">
      <c r="A50" s="287"/>
      <c r="B50" s="288"/>
      <c r="C50" s="288"/>
      <c r="D50" s="288"/>
      <c r="E50" s="288"/>
      <c r="F50" s="288"/>
      <c r="G50" s="289"/>
    </row>
    <row r="51" spans="1:7" x14ac:dyDescent="0.25">
      <c r="A51" s="287"/>
      <c r="B51" s="288"/>
      <c r="C51" s="288"/>
      <c r="D51" s="288"/>
      <c r="E51" s="288"/>
      <c r="F51" s="288"/>
      <c r="G51" s="289"/>
    </row>
    <row r="52" spans="1:7" x14ac:dyDescent="0.25">
      <c r="A52" s="287"/>
      <c r="B52" s="288"/>
      <c r="C52" s="288"/>
      <c r="D52" s="288"/>
      <c r="E52" s="288"/>
      <c r="F52" s="288"/>
      <c r="G52" s="289"/>
    </row>
    <row r="53" spans="1:7" x14ac:dyDescent="0.25">
      <c r="A53" s="287"/>
      <c r="B53" s="288"/>
      <c r="C53" s="288"/>
      <c r="D53" s="288"/>
      <c r="E53" s="288"/>
      <c r="F53" s="288"/>
      <c r="G53" s="289"/>
    </row>
    <row r="54" spans="1:7" x14ac:dyDescent="0.25">
      <c r="A54" s="287"/>
      <c r="B54" s="288"/>
      <c r="C54" s="288"/>
      <c r="D54" s="288"/>
      <c r="E54" s="288"/>
      <c r="F54" s="288"/>
      <c r="G54" s="289"/>
    </row>
    <row r="55" spans="1:7" x14ac:dyDescent="0.25">
      <c r="A55" s="287"/>
      <c r="B55" s="288"/>
      <c r="C55" s="288"/>
      <c r="D55" s="288"/>
      <c r="E55" s="288"/>
      <c r="F55" s="288"/>
      <c r="G55" s="289"/>
    </row>
    <row r="56" spans="1:7" x14ac:dyDescent="0.25">
      <c r="A56" s="287"/>
      <c r="B56" s="288"/>
      <c r="C56" s="288"/>
      <c r="D56" s="288"/>
      <c r="E56" s="288"/>
      <c r="F56" s="288"/>
      <c r="G56" s="289"/>
    </row>
    <row r="57" spans="1:7" x14ac:dyDescent="0.25">
      <c r="A57" s="287"/>
      <c r="B57" s="288"/>
      <c r="C57" s="288"/>
      <c r="D57" s="288"/>
      <c r="E57" s="288"/>
      <c r="F57" s="288"/>
      <c r="G57" s="289"/>
    </row>
    <row r="58" spans="1:7" x14ac:dyDescent="0.25">
      <c r="A58" s="287"/>
      <c r="B58" s="288"/>
      <c r="C58" s="288"/>
      <c r="D58" s="288"/>
      <c r="E58" s="288"/>
      <c r="F58" s="288"/>
      <c r="G58" s="289"/>
    </row>
    <row r="59" spans="1:7" x14ac:dyDescent="0.25">
      <c r="A59" s="287"/>
      <c r="B59" s="288"/>
      <c r="C59" s="288"/>
      <c r="D59" s="288"/>
      <c r="E59" s="288"/>
      <c r="F59" s="288"/>
      <c r="G59" s="289"/>
    </row>
    <row r="60" spans="1:7" ht="15.75" thickBot="1" x14ac:dyDescent="0.3">
      <c r="A60" s="290"/>
      <c r="B60" s="291"/>
      <c r="C60" s="291"/>
      <c r="D60" s="291"/>
      <c r="E60" s="291"/>
      <c r="F60" s="291"/>
      <c r="G60" s="292"/>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5" fitToHeight="0" orientation="landscape" r:id="rId1"/>
  <headerFooter>
    <oddFooter>&amp;L&amp;"Arial,Regular"&amp;12&amp;A
Version Date: June 2,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5"/>
  <sheetViews>
    <sheetView zoomScale="75" zoomScaleNormal="75" workbookViewId="0">
      <selection activeCell="M13" sqref="M13"/>
    </sheetView>
  </sheetViews>
  <sheetFormatPr defaultColWidth="9.140625" defaultRowHeight="15" x14ac:dyDescent="0.25"/>
  <cols>
    <col min="1" max="1" width="1.7109375" style="21" customWidth="1"/>
    <col min="2" max="4" width="55.7109375" style="21" customWidth="1"/>
    <col min="5" max="16384" width="9.140625" style="21"/>
  </cols>
  <sheetData>
    <row r="1" spans="2:4" ht="8.1" customHeight="1" thickBot="1" x14ac:dyDescent="0.3"/>
    <row r="2" spans="2:4" ht="48" customHeight="1" x14ac:dyDescent="0.25">
      <c r="B2" s="120"/>
      <c r="C2" s="121" t="s">
        <v>33</v>
      </c>
      <c r="D2" s="122"/>
    </row>
    <row r="3" spans="2:4" ht="23.25" customHeight="1" x14ac:dyDescent="0.25">
      <c r="B3" s="217" t="s">
        <v>201</v>
      </c>
      <c r="C3" s="218"/>
      <c r="D3" s="219"/>
    </row>
    <row r="4" spans="2:4" ht="23.25" customHeight="1" x14ac:dyDescent="0.25">
      <c r="B4" s="217" t="s">
        <v>204</v>
      </c>
      <c r="C4" s="218"/>
      <c r="D4" s="219"/>
    </row>
    <row r="5" spans="2:4" ht="48" customHeight="1" x14ac:dyDescent="0.25">
      <c r="B5" s="123" t="s">
        <v>31</v>
      </c>
      <c r="C5" s="124" t="s">
        <v>32</v>
      </c>
      <c r="D5" s="125" t="s">
        <v>40</v>
      </c>
    </row>
    <row r="6" spans="2:4" ht="48" customHeight="1" x14ac:dyDescent="0.25">
      <c r="B6" s="54" t="s">
        <v>115</v>
      </c>
      <c r="C6" s="48"/>
      <c r="D6" s="49"/>
    </row>
    <row r="7" spans="2:4" ht="48" customHeight="1" x14ac:dyDescent="0.25">
      <c r="B7" s="54" t="s">
        <v>195</v>
      </c>
      <c r="C7" s="48"/>
      <c r="D7" s="49"/>
    </row>
    <row r="8" spans="2:4" ht="48" customHeight="1" x14ac:dyDescent="0.25">
      <c r="B8" s="54" t="s">
        <v>196</v>
      </c>
      <c r="C8" s="48"/>
      <c r="D8" s="49"/>
    </row>
    <row r="9" spans="2:4" ht="48" customHeight="1" x14ac:dyDescent="0.25">
      <c r="B9" s="54" t="s">
        <v>116</v>
      </c>
      <c r="C9" s="48"/>
      <c r="D9" s="49"/>
    </row>
    <row r="10" spans="2:4" ht="48" customHeight="1" x14ac:dyDescent="0.25">
      <c r="B10" s="54" t="s">
        <v>117</v>
      </c>
      <c r="C10" s="48"/>
      <c r="D10" s="49"/>
    </row>
    <row r="11" spans="2:4" ht="48" customHeight="1" x14ac:dyDescent="0.25">
      <c r="B11" s="54" t="s">
        <v>197</v>
      </c>
      <c r="C11" s="48"/>
      <c r="D11" s="49"/>
    </row>
    <row r="12" spans="2:4" ht="48" customHeight="1" x14ac:dyDescent="0.25">
      <c r="B12" s="54" t="s">
        <v>198</v>
      </c>
      <c r="C12" s="76"/>
      <c r="D12" s="77"/>
    </row>
    <row r="13" spans="2:4" ht="48" customHeight="1" x14ac:dyDescent="0.25">
      <c r="B13" s="54" t="s">
        <v>296</v>
      </c>
      <c r="C13" s="76"/>
      <c r="D13" s="77"/>
    </row>
    <row r="14" spans="2:4" ht="48" customHeight="1" x14ac:dyDescent="0.25">
      <c r="B14" s="54" t="s">
        <v>121</v>
      </c>
      <c r="C14" s="76"/>
      <c r="D14" s="77"/>
    </row>
    <row r="15" spans="2:4" ht="48" customHeight="1" thickBot="1" x14ac:dyDescent="0.3">
      <c r="B15" s="55" t="s">
        <v>222</v>
      </c>
      <c r="C15" s="50"/>
      <c r="D15" s="51"/>
    </row>
  </sheetData>
  <sheetProtection algorithmName="SHA-512" hashValue="v5KuJu72gQnTFSY4kxJFoZ+azFShoD/UFHsPUjrFJVffwtT17Zdfs8pvAg6pzBGlD9JGr93BftUX+7zChKkRtw==" saltValue="3JuPTJ5G/nRm3OySVm019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5"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4" location="'(6) Trend'!A1" display="'(6) Trend'!A1" xr:uid="{00000000-0004-0000-0B00-000008000000}"/>
    <hyperlink ref="B13" location="'(5c) Enrollment'!A1" display="Tab (5c). Enrollment" xr:uid="{6826561A-CA3C-46BB-B34A-28C99FE95AC3}"/>
  </hyperlinks>
  <pageMargins left="0.7" right="0.7" top="0.75" bottom="0.75" header="0.3" footer="0.3"/>
  <pageSetup scale="72" fitToHeight="0" orientation="landscape" r:id="rId1"/>
  <headerFooter>
    <oddFooter>&amp;L&amp;"Arial,Regular"&amp;12&amp;A
Version Date: June 2,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topLeftCell="A6" zoomScale="75" zoomScaleNormal="75" zoomScaleSheetLayoutView="80" workbookViewId="0">
      <selection activeCell="B8" sqref="B8"/>
    </sheetView>
  </sheetViews>
  <sheetFormatPr defaultColWidth="9.140625" defaultRowHeight="15" x14ac:dyDescent="0.25"/>
  <cols>
    <col min="1" max="1" width="1.7109375" style="115" customWidth="1"/>
    <col min="2" max="2" width="45" style="115" customWidth="1"/>
    <col min="3" max="3" width="208.7109375" style="115" customWidth="1"/>
    <col min="4" max="16384" width="9.140625" style="115"/>
  </cols>
  <sheetData>
    <row r="1" spans="2:3" ht="48" customHeight="1" x14ac:dyDescent="0.25">
      <c r="B1" s="211" t="s">
        <v>34</v>
      </c>
      <c r="C1" s="211" t="s">
        <v>158</v>
      </c>
    </row>
    <row r="2" spans="2:3" ht="48" customHeight="1" x14ac:dyDescent="0.25">
      <c r="B2" s="116" t="s">
        <v>202</v>
      </c>
      <c r="C2" s="117" t="s">
        <v>199</v>
      </c>
    </row>
    <row r="3" spans="2:3" ht="48" customHeight="1" x14ac:dyDescent="0.25">
      <c r="B3" s="116" t="s">
        <v>76</v>
      </c>
      <c r="C3" s="117" t="s">
        <v>208</v>
      </c>
    </row>
    <row r="4" spans="2:3" ht="42" customHeight="1" x14ac:dyDescent="0.25">
      <c r="B4" s="116" t="s">
        <v>35</v>
      </c>
      <c r="C4" s="118" t="s">
        <v>131</v>
      </c>
    </row>
    <row r="5" spans="2:3" ht="48" customHeight="1" x14ac:dyDescent="0.25">
      <c r="B5" s="116" t="s">
        <v>36</v>
      </c>
      <c r="C5" s="117" t="s">
        <v>251</v>
      </c>
    </row>
    <row r="6" spans="2:3" ht="48" customHeight="1" x14ac:dyDescent="0.25">
      <c r="B6" s="116" t="s">
        <v>77</v>
      </c>
      <c r="C6" s="119" t="s">
        <v>132</v>
      </c>
    </row>
    <row r="7" spans="2:3" ht="48" customHeight="1" x14ac:dyDescent="0.25">
      <c r="B7" s="239" t="s">
        <v>146</v>
      </c>
      <c r="C7" s="220" t="s">
        <v>236</v>
      </c>
    </row>
    <row r="8" spans="2:3" ht="48" customHeight="1" x14ac:dyDescent="0.25">
      <c r="B8" s="116" t="s">
        <v>128</v>
      </c>
      <c r="C8" s="220" t="s">
        <v>129</v>
      </c>
    </row>
    <row r="9" spans="2:3" ht="48" customHeight="1" x14ac:dyDescent="0.25">
      <c r="B9" s="116" t="s">
        <v>90</v>
      </c>
      <c r="C9" s="117" t="s">
        <v>167</v>
      </c>
    </row>
    <row r="10" spans="2:3" ht="48" customHeight="1" x14ac:dyDescent="0.25">
      <c r="B10" s="116" t="s">
        <v>127</v>
      </c>
      <c r="C10" s="117" t="s">
        <v>153</v>
      </c>
    </row>
    <row r="11" spans="2:3" ht="48" customHeight="1" x14ac:dyDescent="0.25">
      <c r="B11" s="116" t="s">
        <v>126</v>
      </c>
      <c r="C11" s="119" t="s">
        <v>149</v>
      </c>
    </row>
    <row r="12" spans="2:3" ht="48" customHeight="1" x14ac:dyDescent="0.25">
      <c r="B12" s="116" t="s">
        <v>80</v>
      </c>
      <c r="C12" s="117" t="s">
        <v>133</v>
      </c>
    </row>
    <row r="13" spans="2:3" ht="48" customHeight="1" x14ac:dyDescent="0.25">
      <c r="B13" s="116" t="s">
        <v>78</v>
      </c>
      <c r="C13" s="117" t="s">
        <v>136</v>
      </c>
    </row>
    <row r="14" spans="2:3" ht="48" customHeight="1" x14ac:dyDescent="0.25">
      <c r="B14" s="116" t="s">
        <v>205</v>
      </c>
      <c r="C14" s="117" t="s">
        <v>154</v>
      </c>
    </row>
    <row r="15" spans="2:3" ht="48" customHeight="1" x14ac:dyDescent="0.25">
      <c r="B15" s="116" t="s">
        <v>37</v>
      </c>
      <c r="C15" s="117" t="s">
        <v>137</v>
      </c>
    </row>
    <row r="16" spans="2:3" ht="56.25" customHeight="1" x14ac:dyDescent="0.25">
      <c r="B16" s="116" t="s">
        <v>142</v>
      </c>
      <c r="C16" s="117" t="s">
        <v>141</v>
      </c>
    </row>
    <row r="17" spans="2:3" ht="48" customHeight="1" x14ac:dyDescent="0.25">
      <c r="B17" s="116" t="s">
        <v>152</v>
      </c>
      <c r="C17" s="117" t="s">
        <v>151</v>
      </c>
    </row>
    <row r="18" spans="2:3" ht="48.75" customHeight="1" x14ac:dyDescent="0.25">
      <c r="B18" s="116" t="s">
        <v>150</v>
      </c>
      <c r="C18" s="117" t="s">
        <v>155</v>
      </c>
    </row>
    <row r="19" spans="2:3" ht="48" customHeight="1" x14ac:dyDescent="0.25">
      <c r="B19" s="116" t="s">
        <v>38</v>
      </c>
      <c r="C19" s="117" t="s">
        <v>162</v>
      </c>
    </row>
    <row r="20" spans="2:3" ht="48" customHeight="1" x14ac:dyDescent="0.25">
      <c r="B20" s="116" t="s">
        <v>39</v>
      </c>
      <c r="C20" s="117" t="s">
        <v>140</v>
      </c>
    </row>
    <row r="21" spans="2:3" ht="48" customHeight="1" x14ac:dyDescent="0.25">
      <c r="B21" s="116" t="s">
        <v>138</v>
      </c>
      <c r="C21" s="117" t="s">
        <v>139</v>
      </c>
    </row>
    <row r="22" spans="2:3" ht="48.75" customHeight="1" x14ac:dyDescent="0.25">
      <c r="B22" s="116" t="s">
        <v>79</v>
      </c>
      <c r="C22" s="117" t="s">
        <v>135</v>
      </c>
    </row>
    <row r="23" spans="2:3" ht="48" customHeight="1" x14ac:dyDescent="0.25">
      <c r="B23" s="116" t="s">
        <v>168</v>
      </c>
      <c r="C23" s="117" t="s">
        <v>211</v>
      </c>
    </row>
    <row r="24" spans="2:3" ht="48" customHeight="1" x14ac:dyDescent="0.25">
      <c r="B24" s="116" t="s">
        <v>123</v>
      </c>
      <c r="C24" s="117" t="s">
        <v>190</v>
      </c>
    </row>
    <row r="25" spans="2:3" ht="48" customHeight="1" x14ac:dyDescent="0.25"/>
  </sheetData>
  <pageMargins left="0.7" right="0.7" top="0.75" bottom="0.75" header="0.3" footer="0.3"/>
  <pageSetup scale="72" fitToHeight="0" orientation="landscape" r:id="rId1"/>
  <headerFooter>
    <oddFooter>&amp;L&amp;"Arial,Regular"&amp;12&amp;A
Version Date: June 2,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BE5B9A-1D74-43D0-968D-6145151F7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44D695-8B83-4D4B-94D7-3EE942687FEE}">
  <ds:schemaRefs>
    <ds:schemaRef ds:uri="http://schemas.microsoft.com/sharepoint/v3/contenttype/forms"/>
  </ds:schemaRefs>
</ds:datastoreItem>
</file>

<file path=customXml/itemProps3.xml><?xml version="1.0" encoding="utf-8"?>
<ds:datastoreItem xmlns:ds="http://schemas.openxmlformats.org/officeDocument/2006/customXml" ds:itemID="{FFD7B99B-A811-4F51-8E8E-1C1635B32BF2}">
  <ds:schemaRefs>
    <ds:schemaRef ds:uri="http://purl.org/dc/terms/"/>
    <ds:schemaRef ds:uri="http://www.w3.org/XML/1998/namespace"/>
    <ds:schemaRef ds:uri="08f3f684-fa0b-44a2-ace7-7b56fcfc8ba0"/>
    <ds:schemaRef ds:uri="http://purl.org/dc/dcmitype/"/>
    <ds:schemaRef ds:uri="http://schemas.microsoft.com/office/2006/metadata/properties"/>
    <ds:schemaRef ds:uri="http://schemas.microsoft.com/office/infopath/2007/PartnerControls"/>
    <ds:schemaRef ds:uri="3922a60e-c276-410d-a036-b26d0e8e40ff"/>
    <ds:schemaRef ds:uri="http://schemas.microsoft.com/office/2006/documentManagement/typ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2025-06-06T17:20:26Z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ies>
</file>