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eryourbusinessnew.sharepoint.com/sites/statefilings/Shared Documents/Templates/Rate &amp; Rule/Interline/COVID-19/"/>
    </mc:Choice>
  </mc:AlternateContent>
  <xr:revisionPtr revIDLastSave="14" documentId="14_{F002CD92-B66F-49D4-A646-F16D065497A3}" xr6:coauthVersionLast="46" xr6:coauthVersionMax="46" xr10:uidLastSave="{C7D3106F-70BC-4EB9-9900-3DAB14D4CDE3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8" l="1"/>
  <c r="G20" i="8"/>
  <c r="J19" i="8"/>
  <c r="I19" i="8"/>
  <c r="I20" i="8" s="1"/>
  <c r="J18" i="8"/>
  <c r="J20" i="8" s="1"/>
  <c r="I18" i="8"/>
  <c r="J17" i="8"/>
  <c r="I17" i="8"/>
  <c r="A3" i="8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<sst xmlns="http://schemas.openxmlformats.org/spreadsheetml/2006/main" count="536" uniqueCount="366">
  <si>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</si>
  <si>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</si>
  <si>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</si>
  <si>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</si>
  <si>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</si>
  <si>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</si>
  <si>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</si>
  <si>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</si>
  <si>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</si>
  <si>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</si>
  <si>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</si>
  <si>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</si>
  <si>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</si>
  <si>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</si>
  <si>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</si>
  <si>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</si>
  <si>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</si>
  <si>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</si>
  <si>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</si>
  <si>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</si>
  <si>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</si>
  <si>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</si>
  <si>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</si>
  <si>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</si>
  <si>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</si>
  <si>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</si>
  <si>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</si>
  <si>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</si>
  <si>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</si>
  <si>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</si>
  <si>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</si>
  <si>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</si>
  <si>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</si>
  <si>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</si>
  <si>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</si>
  <si>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</si>
  <si>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</si>
  <si>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</si>
  <si>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</si>
  <si>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</si>
  <si>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</si>
  <si>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</si>
  <si>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</si>
  <si>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</si>
  <si>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</si>
  <si>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</si>
  <si>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</si>
  <si>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</si>
  <si>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</si>
  <si>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</si>
  <si>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</si>
  <si>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</si>
  <si>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</si>
  <si>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</si>
  <si>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</si>
  <si>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</si>
  <si>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</si>
  <si>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</si>
  <si>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</si>
  <si>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</si>
  <si>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</si>
  <si>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</si>
  <si>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</si>
  <si>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</si>
  <si>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</si>
  <si>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</si>
  <si>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</si>
  <si>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</si>
  <si>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</si>
  <si>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</si>
  <si>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</si>
  <si>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</si>
  <si>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</si>
  <si>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</si>
  <si>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</si>
  <si>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</si>
  <si>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</si>
  <si>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</si>
  <si>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</si>
  <si>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</si>
  <si>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</si>
  <si>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</si>
  <si>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</si>
  <si>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</si>
  <si>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</si>
  <si>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</si>
  <si>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</si>
  <si>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</si>
  <si>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</si>
  <si>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</si>
  <si>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</si>
  <si>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</si>
  <si>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</si>
  <si>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</si>
  <si>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</si>
  <si>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</si>
  <si>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</si>
  <si>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</si>
  <si>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</si>
  <si>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</si>
  <si>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</si>
  <si>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</si>
  <si>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</si>
  <si>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</si>
  <si>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</si>
  <si>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</si>
  <si>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</si>
  <si>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</si>
  <si>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</si>
  <si>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</si>
  <si>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</si>
  <si>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</si>
  <si>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</si>
  <si>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</si>
  <si>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</si>
  <si>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</si>
  <si>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</si>
  <si>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</si>
  <si>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</si>
  <si>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</si>
  <si>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</si>
  <si>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</si>
  <si>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</si>
  <si>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</si>
  <si>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</si>
  <si>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</si>
  <si>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</si>
  <si>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</si>
  <si>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</si>
  <si>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</si>
  <si>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</si>
  <si>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</si>
  <si>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</si>
  <si>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</si>
  <si>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</si>
  <si>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</si>
  <si>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</si>
  <si>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</si>
  <si>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</si>
  <si>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</si>
  <si>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</si>
  <si>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</si>
  <si>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</si>
  <si>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</si>
  <si>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</si>
  <si>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</si>
  <si>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</si>
  <si>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</si>
  <si>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</si>
  <si>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</si>
  <si>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</si>
  <si>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</si>
  <si>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</si>
  <si>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</si>
  <si>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</si>
  <si>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</si>
  <si>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</si>
  <si>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</si>
  <si>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</si>
  <si>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</si>
  <si>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</si>
  <si>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</si>
  <si>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</si>
  <si>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</si>
  <si>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</si>
  <si>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</si>
  <si>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</si>
  <si>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</si>
  <si>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</si>
  <si>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</si>
  <si>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</si>
  <si>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</si>
  <si>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</si>
  <si>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</si>
  <si>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</si>
  <si>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</si>
  <si>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</si>
  <si>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</si>
  <si>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</si>
  <si>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</si>
  <si>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</si>
  <si>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</si>
  <si>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</si>
  <si>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</si>
  <si>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</si>
  <si>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</si>
  <si>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</si>
  <si>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</si>
  <si>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</si>
  <si>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</si>
  <si>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</si>
  <si>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</si>
  <si>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</si>
  <si>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</si>
  <si>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</si>
  <si>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</si>
  <si>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</si>
  <si>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</si>
  <si>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</si>
  <si>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</si>
  <si>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</si>
  <si>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</si>
  <si>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</si>
  <si>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</si>
  <si>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</si>
  <si>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</si>
  <si>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</si>
  <si>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</si>
  <si>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</si>
  <si>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</si>
  <si>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</si>
  <si>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</si>
  <si>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</si>
  <si>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</si>
  <si>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</si>
  <si>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</si>
  <si>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</si>
  <si>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</si>
  <si>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</si>
  <si>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</si>
  <si>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</si>
  <si>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</si>
  <si>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</si>
  <si>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</si>
  <si>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</si>
  <si>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</si>
  <si>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</si>
  <si>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</si>
  <si>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</si>
  <si>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</si>
  <si>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</si>
  <si>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</si>
  <si>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</si>
  <si>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</si>
  <si>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</si>
  <si>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</si>
  <si>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</si>
  <si>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</si>
  <si>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</si>
  <si>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</si>
  <si>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</si>
  <si>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</si>
  <si>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</si>
  <si>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</si>
  <si>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</si>
  <si>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</si>
  <si>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</si>
  <si>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</si>
  <si>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</si>
  <si>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</si>
  <si>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</si>
  <si>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</si>
  <si>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</si>
  <si>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</si>
  <si>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</si>
  <si>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</si>
  <si>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</si>
  <si>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</si>
  <si>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</si>
  <si>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</si>
  <si>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</si>
  <si>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</si>
  <si>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</si>
  <si>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</si>
  <si>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</si>
  <si>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</si>
  <si>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</si>
  <si>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</si>
  <si>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</si>
  <si>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</si>
  <si>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</si>
  <si>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</si>
  <si>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</si>
  <si>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</si>
  <si>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</si>
  <si>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</si>
  <si>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</si>
  <si>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</si>
  <si>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</si>
  <si>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</si>
  <si>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</si>
  <si>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</si>
  <si>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</si>
  <si>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</si>
  <si>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</si>
  <si>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</si>
  <si>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</si>
  <si>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</si>
  <si>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</si>
  <si>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</si>
  <si>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</si>
  <si>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</si>
  <si>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</si>
  <si>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</si>
  <si>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</si>
  <si>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</si>
  <si>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</si>
  <si>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</si>
  <si>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</si>
  <si>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</si>
  <si>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</si>
  <si>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</si>
  <si>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</si>
  <si>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</si>
  <si>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</si>
  <si>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</si>
  <si>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</si>
  <si>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</si>
  <si>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</si>
  <si>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</si>
  <si>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</si>
  <si>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</si>
  <si>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</si>
  <si>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</si>
  <si>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</si>
  <si>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</si>
  <si>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</si>
  <si>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</si>
  <si>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</si>
  <si>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</si>
  <si>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</si>
  <si>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</si>
  <si>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</si>
  <si>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</si>
  <si>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</si>
  <si>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</si>
  <si>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</si>
  <si>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</si>
  <si>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</si>
  <si>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</si>
  <si>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</si>
  <si>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</si>
  <si>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</si>
  <si>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</si>
  <si>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</si>
  <si>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</si>
  <si>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</si>
  <si>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</si>
  <si>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</si>
  <si>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</si>
  <si>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</si>
  <si>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</si>
  <si>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</si>
  <si>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</si>
  <si>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</si>
  <si>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</si>
  <si>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</si>
  <si>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</si>
  <si>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</si>
  <si>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</si>
  <si>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</si>
  <si>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</si>
  <si>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</si>
  <si>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Berkshire Hathaway Inc.</t>
  </si>
  <si>
    <t>Overall Totals</t>
  </si>
  <si>
    <t>Wellfleet New York Insurance Company</t>
  </si>
  <si>
    <t>350 5th Ave, Suite 4250</t>
  </si>
  <si>
    <t>New York</t>
  </si>
  <si>
    <t>Adam Pevarnik</t>
  </si>
  <si>
    <t>Assistant Secretary</t>
  </si>
  <si>
    <t>Actuary</t>
  </si>
  <si>
    <t>apevarnik@berkre.com</t>
  </si>
  <si>
    <t>203 564 5261</t>
  </si>
  <si>
    <t>N/A no refunds provided</t>
  </si>
  <si>
    <t>Due to the presumption passed into law by the governor May 2020 for Workers' Compensation regarding the compensability of COVID-19 claims we have not provided insureds any
discount.
Workers' Compensation is the only business for Property &amp; Casualty written by Wellfleet Insurance Company.</t>
  </si>
  <si>
    <t>21-53, 21-53-A, 21-53-B, 21-53-C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</si>
</sst>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" fontId="39" fillId="0" borderId="15" xfId="2" applyNumberFormat="1" applyFont="1" applyFill="1" applyBorder="1" applyAlignment="1">
      <alignment horizontal="left"/>
    </xf>
    <xf numFmtId="9" fontId="39" fillId="0" borderId="15" xfId="8" applyNumberFormat="1" applyFont="1" applyFill="1" applyBorder="1" applyAlignment="1">
      <alignment horizontal="right" wrapText="1"/>
    </xf>
    <xf numFmtId="167" fontId="29" fillId="0" borderId="15" xfId="10" applyNumberFormat="1" applyFont="1" applyFill="1" applyBorder="1" applyAlignment="1">
      <alignment horizontal="right"/>
    </xf>
    <xf numFmtId="173" fontId="39" fillId="0" borderId="15" xfId="8" applyNumberFormat="1" applyFont="1" applyFill="1" applyBorder="1" applyAlignment="1">
      <alignment horizontal="right"/>
    </xf>
    <xf numFmtId="172" fontId="29" fillId="0" borderId="15" xfId="9" applyNumberFormat="1" applyFont="1" applyFill="1" applyBorder="1" applyAlignment="1">
      <alignment horizontal="right"/>
    </xf>
    <xf numFmtId="167" fontId="29" fillId="0" borderId="15" xfId="2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pevarnik@berkre.com" TargetMode="External"/><Relationship Id="rId1" Type="http://schemas.openxmlformats.org/officeDocument/2006/relationships/hyperlink" Target="mailto:apevarnik@berk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349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355</v>
      </c>
      <c r="C9" s="263"/>
      <c r="D9" s="263"/>
      <c r="E9" s="263"/>
      <c r="F9" s="263"/>
      <c r="G9" s="263"/>
      <c r="H9" s="263"/>
      <c r="I9" s="263"/>
      <c r="J9" s="14"/>
      <c r="K9" s="15"/>
      <c r="L9" s="280">
        <v>20931</v>
      </c>
      <c r="M9" s="264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7"/>
      <c r="J11" s="337"/>
      <c r="K11" s="18"/>
      <c r="L11" s="337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353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31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7"/>
      <c r="J15" s="337"/>
      <c r="K15" s="18"/>
      <c r="L15" s="337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356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357</v>
      </c>
      <c r="C20" s="263"/>
      <c r="D20" s="263"/>
      <c r="E20" s="263"/>
      <c r="F20" s="263"/>
      <c r="G20" s="263"/>
      <c r="H20" s="24"/>
      <c r="I20" s="290" t="s">
        <v>266</v>
      </c>
      <c r="J20" s="125"/>
      <c r="K20" s="25"/>
      <c r="L20" s="154">
        <v>10118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44329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0" t="s">
        <v>358</v>
      </c>
      <c r="C35" s="263"/>
      <c r="D35" s="263"/>
      <c r="E35" s="263"/>
      <c r="F35" s="263"/>
      <c r="G35" s="263"/>
      <c r="H35" s="35"/>
      <c r="I35" s="279" t="s">
        <v>362</v>
      </c>
      <c r="J35" s="267"/>
      <c r="K35" s="36"/>
      <c r="L35" s="279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1" t="s">
        <v>359</v>
      </c>
      <c r="C38" s="266"/>
      <c r="D38" s="266"/>
      <c r="E38" s="266"/>
      <c r="F38" s="266"/>
      <c r="G38" s="266"/>
      <c r="H38" s="33"/>
      <c r="I38" s="277" t="s">
        <v>361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337"/>
      <c r="J41" s="337"/>
      <c r="K41" s="337"/>
      <c r="L41" s="337"/>
      <c r="M41" s="337"/>
      <c r="N41" s="23"/>
    </row>
    <row r="42" spans="1:14" ht="12.75" customHeight="1" x14ac:dyDescent="0.2">
      <c r="A42" s="175"/>
      <c r="B42" s="290" t="s">
        <v>358</v>
      </c>
      <c r="C42" s="263"/>
      <c r="D42" s="263"/>
      <c r="E42" s="263"/>
      <c r="F42" s="263"/>
      <c r="G42" s="263"/>
      <c r="H42" s="36"/>
      <c r="I42" s="279" t="s">
        <v>362</v>
      </c>
      <c r="J42" s="267"/>
      <c r="K42" s="36"/>
      <c r="L42" s="279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7"/>
      <c r="J44" s="337"/>
      <c r="K44" s="19"/>
      <c r="L44" s="337"/>
      <c r="M44" s="337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360</v>
      </c>
      <c r="C46" s="263"/>
      <c r="D46" s="263"/>
      <c r="E46" s="263"/>
      <c r="F46" s="263"/>
      <c r="G46" s="263"/>
      <c r="H46" s="22"/>
      <c r="I46" s="277" t="s">
        <v>361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344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1000000}"/>
    <hyperlink ref="I38" r:id="rId2" xr:uid="{F08E12EA-DAB8-4725-BAB6-CAE46CA4ECF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4" zoomScale="120" zoomScaleNormal="120" workbookViewId="0">
      <selection activeCell="F80" sqref="F8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Wellfleet New York Insurance Company</v>
      </c>
      <c r="F4" s="335"/>
      <c r="G4" s="115"/>
      <c r="H4" s="115"/>
      <c r="I4" s="115"/>
      <c r="J4" s="116"/>
      <c r="L4" s="76" t="s">
        <v>55</v>
      </c>
      <c r="M4" s="163">
        <f>'Cover Page'!L9</f>
        <v>20931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Inc.</v>
      </c>
      <c r="F6" s="335"/>
      <c r="G6" s="115"/>
      <c r="H6" s="115"/>
      <c r="I6" s="115"/>
      <c r="J6" s="116"/>
      <c r="L6" s="76" t="s">
        <v>56</v>
      </c>
      <c r="M6" s="163">
        <f>'Cover Page'!L13</f>
        <v>31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9">
        <f t="shared" ref="U12:U18" si="0">N12*1</f>
        <v>0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09">
        <f t="shared" si="0"/>
        <v>1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09">
        <f t="shared" si="0"/>
        <v>0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351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184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4" t="s">
        <v>299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184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4" t="s">
        <v>299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299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184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>
        <v>0</v>
      </c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>
        <v>0</v>
      </c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1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1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184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4" t="s">
        <v>299</v>
      </c>
      <c r="H79" s="354"/>
      <c r="I79" s="354"/>
      <c r="J79" s="354"/>
      <c r="K79" s="354"/>
      <c r="L79" s="354"/>
      <c r="M79" s="354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Wellfleet New York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20931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ht="33" customHeight="1" x14ac:dyDescent="0.25">
      <c r="A14" s="256"/>
      <c r="B14" s="258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58"/>
    </row>
    <row r="15" spans="1:14" ht="33" customHeight="1" x14ac:dyDescent="0.25">
      <c r="A15" s="256"/>
      <c r="B15" s="258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58"/>
    </row>
    <row r="16" spans="1:14" ht="33" customHeight="1" x14ac:dyDescent="0.25">
      <c r="A16" s="256"/>
      <c r="B16" s="258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58"/>
    </row>
    <row r="17" spans="1:14" ht="33" customHeight="1" x14ac:dyDescent="0.25">
      <c r="A17" s="256"/>
      <c r="B17" s="258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58"/>
    </row>
    <row r="18" spans="1:14" ht="33" customHeight="1" x14ac:dyDescent="0.25">
      <c r="A18" s="256"/>
      <c r="B18" s="258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58"/>
    </row>
    <row r="19" spans="1:14" ht="33" customHeight="1" x14ac:dyDescent="0.25">
      <c r="A19" s="256"/>
      <c r="B19" s="258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58"/>
    </row>
    <row r="20" spans="1:14" ht="33" customHeight="1" x14ac:dyDescent="0.25">
      <c r="A20" s="256"/>
      <c r="B20" s="258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58"/>
    </row>
    <row r="21" spans="1:14" ht="33" customHeight="1" x14ac:dyDescent="0.25">
      <c r="A21" s="256"/>
      <c r="B21" s="258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58"/>
    </row>
    <row r="22" spans="1:14" ht="33" customHeight="1" x14ac:dyDescent="0.25">
      <c r="A22" s="256"/>
      <c r="B22" s="258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58"/>
    </row>
    <row r="23" spans="1:14" ht="33" customHeight="1" x14ac:dyDescent="0.25">
      <c r="A23" s="256"/>
      <c r="B23" s="258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70" t="s">
        <v>363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58"/>
    </row>
    <row r="34" spans="1:14" x14ac:dyDescent="0.25">
      <c r="A34" s="256"/>
      <c r="B34" s="257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58"/>
    </row>
    <row r="35" spans="1:14" x14ac:dyDescent="0.25">
      <c r="A35" s="256"/>
      <c r="B35" s="257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58"/>
    </row>
    <row r="36" spans="1:14" x14ac:dyDescent="0.25">
      <c r="A36" s="256"/>
      <c r="B36" s="257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58"/>
    </row>
    <row r="37" spans="1:14" x14ac:dyDescent="0.25">
      <c r="A37" s="256"/>
      <c r="B37" s="257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58"/>
    </row>
    <row r="38" spans="1:14" x14ac:dyDescent="0.25">
      <c r="A38" s="256"/>
      <c r="B38" s="257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58"/>
    </row>
    <row r="39" spans="1:14" x14ac:dyDescent="0.25">
      <c r="A39" s="256"/>
      <c r="B39" s="257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58"/>
    </row>
    <row r="40" spans="1:14" x14ac:dyDescent="0.25">
      <c r="A40" s="256"/>
      <c r="B40" s="257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58"/>
    </row>
    <row r="41" spans="1:14" x14ac:dyDescent="0.25">
      <c r="A41" s="256"/>
      <c r="B41" s="257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58"/>
    </row>
    <row r="42" spans="1:14" x14ac:dyDescent="0.25">
      <c r="A42" s="256"/>
      <c r="B42" s="257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58"/>
    </row>
    <row r="43" spans="1:14" x14ac:dyDescent="0.25">
      <c r="A43" s="256"/>
      <c r="B43" s="257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58"/>
    </row>
    <row r="44" spans="1:14" x14ac:dyDescent="0.25">
      <c r="A44" s="256"/>
      <c r="B44" s="257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58"/>
    </row>
    <row r="45" spans="1:14" x14ac:dyDescent="0.25">
      <c r="A45" s="256"/>
      <c r="B45" s="257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58"/>
    </row>
    <row r="46" spans="1:14" x14ac:dyDescent="0.25">
      <c r="A46" s="256"/>
      <c r="B46" s="257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58"/>
    </row>
    <row r="47" spans="1:14" x14ac:dyDescent="0.25">
      <c r="A47" s="256"/>
      <c r="B47" s="257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58"/>
    </row>
    <row r="48" spans="1:14" x14ac:dyDescent="0.25">
      <c r="A48" s="256"/>
      <c r="B48" s="257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58"/>
    </row>
    <row r="49" spans="1:14" x14ac:dyDescent="0.25">
      <c r="A49" s="256"/>
      <c r="B49" s="257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58"/>
    </row>
    <row r="50" spans="1:14" x14ac:dyDescent="0.25">
      <c r="A50" s="256"/>
      <c r="B50" s="257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58"/>
    </row>
    <row r="51" spans="1:14" x14ac:dyDescent="0.25">
      <c r="A51" s="256"/>
      <c r="B51" s="257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58"/>
    </row>
    <row r="52" spans="1:14" x14ac:dyDescent="0.25">
      <c r="A52" s="256"/>
      <c r="B52" s="257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58"/>
    </row>
    <row r="53" spans="1:14" x14ac:dyDescent="0.25">
      <c r="A53" s="256"/>
      <c r="B53" s="257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58"/>
    </row>
    <row r="54" spans="1:14" x14ac:dyDescent="0.25">
      <c r="A54" s="256"/>
      <c r="B54" s="257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58"/>
    </row>
    <row r="55" spans="1:14" x14ac:dyDescent="0.25">
      <c r="A55" s="256"/>
      <c r="B55" s="257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58"/>
    </row>
    <row r="56" spans="1:14" x14ac:dyDescent="0.25">
      <c r="A56" s="256"/>
      <c r="B56" s="257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58"/>
    </row>
    <row r="57" spans="1:14" x14ac:dyDescent="0.25">
      <c r="A57" s="256"/>
      <c r="B57" s="257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58"/>
    </row>
    <row r="58" spans="1:14" x14ac:dyDescent="0.25">
      <c r="A58" s="256"/>
      <c r="B58" s="257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58"/>
    </row>
    <row r="59" spans="1:14" x14ac:dyDescent="0.25">
      <c r="A59" s="256"/>
      <c r="B59" s="257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58"/>
    </row>
    <row r="60" spans="1:14" x14ac:dyDescent="0.25">
      <c r="A60" s="256"/>
      <c r="B60" s="257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58"/>
    </row>
    <row r="61" spans="1:14" x14ac:dyDescent="0.25">
      <c r="A61" s="256"/>
      <c r="B61" s="257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58"/>
    </row>
    <row r="62" spans="1:14" x14ac:dyDescent="0.25">
      <c r="A62" s="256"/>
      <c r="B62" s="257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sqref="A1:M1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51" t="str">
        <f>'Cover Page'!A5:N5</f>
        <v>For Reporting Period: January, February, and March 2021 and Overall Quarter Total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1" t="str">
        <f>'Cover Page'!B9</f>
        <v>Wellfleet New York Insurance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2">
        <f>'Cover Page'!L9</f>
        <v>20931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2"/>
      <c r="F6" s="288"/>
      <c r="G6" s="199"/>
      <c r="H6" s="199"/>
      <c r="I6" s="199"/>
      <c r="J6" s="199"/>
      <c r="K6" s="182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2" t="str">
        <f>'Cover Page'!B13</f>
        <v>Berkshire Hathaway Inc.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4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45" x14ac:dyDescent="0.25">
      <c r="A17" s="320">
        <f t="shared" ref="A17:A62" si="0">$M$5</f>
        <v>20931</v>
      </c>
      <c r="B17" s="338" t="s">
        <v>81</v>
      </c>
      <c r="C17" s="344"/>
      <c r="D17" s="344" t="s">
        <v>365</v>
      </c>
      <c r="E17" s="317" t="s">
        <v>345</v>
      </c>
      <c r="F17" s="339"/>
      <c r="G17" s="323">
        <v>812686</v>
      </c>
      <c r="H17" s="340">
        <v>0</v>
      </c>
      <c r="I17" s="321">
        <f>G17/L17</f>
        <v>7739.8666666666668</v>
      </c>
      <c r="J17" s="321">
        <f>G17/L17</f>
        <v>7739.8666666666668</v>
      </c>
      <c r="K17" s="341">
        <v>0</v>
      </c>
      <c r="L17" s="321">
        <v>105</v>
      </c>
      <c r="M17" s="342">
        <v>0</v>
      </c>
      <c r="O17" s="294" t="str">
        <f>IF(OR(B17="PPA", B17="CMP",B17="CML",B17="CMA",B17="WC",B17="MED"),B17,"ASLine")</f>
        <v>WC</v>
      </c>
    </row>
    <row r="18" spans="1:15" s="294" customFormat="1" ht="45" x14ac:dyDescent="0.25">
      <c r="A18" s="320">
        <f t="shared" si="0"/>
        <v>20931</v>
      </c>
      <c r="B18" s="338" t="s">
        <v>81</v>
      </c>
      <c r="C18" s="344"/>
      <c r="D18" s="344" t="s">
        <v>365</v>
      </c>
      <c r="E18" s="317" t="s">
        <v>346</v>
      </c>
      <c r="F18" s="339"/>
      <c r="G18" s="323">
        <v>812686</v>
      </c>
      <c r="H18" s="343">
        <v>0</v>
      </c>
      <c r="I18" s="321">
        <f t="shared" ref="I18:I19" si="1">G18/L18</f>
        <v>7739.8666666666668</v>
      </c>
      <c r="J18" s="321">
        <f t="shared" ref="J18:J19" si="2">G18/L18</f>
        <v>7739.8666666666668</v>
      </c>
      <c r="K18" s="341">
        <v>0</v>
      </c>
      <c r="L18" s="321">
        <v>105</v>
      </c>
      <c r="M18" s="342">
        <v>0</v>
      </c>
      <c r="O18" s="294" t="str">
        <f t="shared" ref="O18:O62" si="3">IF(OR(B18="PPA", B18="CMP",B18="CML",B18="CMA",B18="WC",B18="MED"),B18,"ASLine")</f>
        <v>WC</v>
      </c>
    </row>
    <row r="19" spans="1:15" s="294" customFormat="1" ht="45" x14ac:dyDescent="0.25">
      <c r="A19" s="320">
        <f t="shared" si="0"/>
        <v>20931</v>
      </c>
      <c r="B19" s="338" t="s">
        <v>81</v>
      </c>
      <c r="C19" s="344"/>
      <c r="D19" s="344" t="s">
        <v>365</v>
      </c>
      <c r="E19" s="317" t="s">
        <v>347</v>
      </c>
      <c r="F19" s="339"/>
      <c r="G19" s="323">
        <v>812686</v>
      </c>
      <c r="H19" s="343">
        <v>0</v>
      </c>
      <c r="I19" s="321">
        <f t="shared" si="1"/>
        <v>7739.8666666666668</v>
      </c>
      <c r="J19" s="321">
        <f t="shared" si="2"/>
        <v>7739.8666666666668</v>
      </c>
      <c r="K19" s="341">
        <v>0</v>
      </c>
      <c r="L19" s="321">
        <v>105</v>
      </c>
      <c r="M19" s="342">
        <v>0</v>
      </c>
      <c r="O19" s="294" t="str">
        <f t="shared" si="3"/>
        <v>WC</v>
      </c>
    </row>
    <row r="20" spans="1:15" s="294" customFormat="1" x14ac:dyDescent="0.25">
      <c r="A20" s="320">
        <f t="shared" si="0"/>
        <v>20931</v>
      </c>
      <c r="B20" s="338"/>
      <c r="C20" s="344"/>
      <c r="D20" s="317"/>
      <c r="E20" s="317" t="s">
        <v>354</v>
      </c>
      <c r="F20" s="339"/>
      <c r="G20" s="323">
        <f>SUM(G17:G19)</f>
        <v>2438058</v>
      </c>
      <c r="H20" s="323">
        <v>0</v>
      </c>
      <c r="I20" s="321">
        <f>SUM(I17:I19)</f>
        <v>23219.599999999999</v>
      </c>
      <c r="J20" s="321">
        <f>SUM(J17:J19)</f>
        <v>23219.599999999999</v>
      </c>
      <c r="K20" s="341">
        <v>0</v>
      </c>
      <c r="L20" s="321">
        <f>SUM(L17:L19)</f>
        <v>315</v>
      </c>
      <c r="M20" s="321">
        <v>0</v>
      </c>
      <c r="O20" s="294" t="str">
        <f t="shared" si="3"/>
        <v>ASLine</v>
      </c>
    </row>
    <row r="21" spans="1:15" s="294" customFormat="1" ht="16.5" customHeight="1" x14ac:dyDescent="0.25">
      <c r="A21" s="320">
        <f t="shared" si="0"/>
        <v>20931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3"/>
        <v>ASLine</v>
      </c>
    </row>
    <row r="22" spans="1:15" s="294" customFormat="1" ht="16.5" customHeight="1" x14ac:dyDescent="0.25">
      <c r="A22" s="320">
        <f t="shared" si="0"/>
        <v>20931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3"/>
        <v>ASLine</v>
      </c>
    </row>
    <row r="23" spans="1:15" s="294" customFormat="1" ht="16.5" customHeight="1" x14ac:dyDescent="0.25">
      <c r="A23" s="320">
        <f t="shared" si="0"/>
        <v>20931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3"/>
        <v>ASLine</v>
      </c>
    </row>
    <row r="24" spans="1:15" s="294" customFormat="1" ht="16.5" customHeight="1" x14ac:dyDescent="0.25">
      <c r="A24" s="320">
        <f t="shared" si="0"/>
        <v>20931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3"/>
        <v>ASLine</v>
      </c>
    </row>
    <row r="25" spans="1:15" s="294" customFormat="1" ht="16.5" customHeight="1" x14ac:dyDescent="0.25">
      <c r="A25" s="320">
        <f t="shared" si="0"/>
        <v>20931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3"/>
        <v>ASLine</v>
      </c>
    </row>
    <row r="26" spans="1:15" s="294" customFormat="1" ht="16.5" customHeight="1" x14ac:dyDescent="0.25">
      <c r="A26" s="320">
        <f t="shared" si="0"/>
        <v>20931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3"/>
        <v>ASLine</v>
      </c>
    </row>
    <row r="27" spans="1:15" s="294" customFormat="1" ht="16.5" customHeight="1" x14ac:dyDescent="0.25">
      <c r="A27" s="320">
        <f t="shared" si="0"/>
        <v>20931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3"/>
        <v>ASLine</v>
      </c>
    </row>
    <row r="28" spans="1:15" s="294" customFormat="1" ht="16.5" customHeight="1" x14ac:dyDescent="0.25">
      <c r="A28" s="320">
        <f t="shared" si="0"/>
        <v>20931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3"/>
        <v>ASLine</v>
      </c>
    </row>
    <row r="29" spans="1:15" s="294" customFormat="1" ht="16.5" customHeight="1" x14ac:dyDescent="0.25">
      <c r="A29" s="320">
        <f t="shared" si="0"/>
        <v>20931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3"/>
        <v>ASLine</v>
      </c>
    </row>
    <row r="30" spans="1:15" s="294" customFormat="1" ht="16.5" customHeight="1" x14ac:dyDescent="0.25">
      <c r="A30" s="320">
        <f t="shared" si="0"/>
        <v>20931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3"/>
        <v>ASLine</v>
      </c>
    </row>
    <row r="31" spans="1:15" s="294" customFormat="1" ht="16.5" customHeight="1" x14ac:dyDescent="0.25">
      <c r="A31" s="320">
        <f t="shared" si="0"/>
        <v>20931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3"/>
        <v>ASLine</v>
      </c>
    </row>
    <row r="32" spans="1:15" s="294" customFormat="1" ht="16.5" customHeight="1" x14ac:dyDescent="0.25">
      <c r="A32" s="320">
        <f t="shared" si="0"/>
        <v>20931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3"/>
        <v>ASLine</v>
      </c>
    </row>
    <row r="33" spans="1:15" s="294" customFormat="1" ht="16.5" customHeight="1" x14ac:dyDescent="0.25">
      <c r="A33" s="320">
        <f t="shared" si="0"/>
        <v>20931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3"/>
        <v>ASLine</v>
      </c>
    </row>
    <row r="34" spans="1:15" s="294" customFormat="1" ht="16.5" customHeight="1" x14ac:dyDescent="0.25">
      <c r="A34" s="320">
        <f t="shared" si="0"/>
        <v>20931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3"/>
        <v>ASLine</v>
      </c>
    </row>
    <row r="35" spans="1:15" s="294" customFormat="1" ht="16.5" customHeight="1" x14ac:dyDescent="0.25">
      <c r="A35" s="320">
        <f t="shared" si="0"/>
        <v>20931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3"/>
        <v>ASLine</v>
      </c>
    </row>
    <row r="36" spans="1:15" s="294" customFormat="1" ht="16.5" customHeight="1" x14ac:dyDescent="0.25">
      <c r="A36" s="320">
        <f t="shared" si="0"/>
        <v>20931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3"/>
        <v>ASLine</v>
      </c>
    </row>
    <row r="37" spans="1:15" s="294" customFormat="1" ht="16.5" customHeight="1" x14ac:dyDescent="0.25">
      <c r="A37" s="320">
        <f t="shared" si="0"/>
        <v>20931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3"/>
        <v>ASLine</v>
      </c>
    </row>
    <row r="38" spans="1:15" s="294" customFormat="1" ht="16.5" customHeight="1" x14ac:dyDescent="0.25">
      <c r="A38" s="320">
        <f t="shared" si="0"/>
        <v>20931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3"/>
        <v>ASLine</v>
      </c>
    </row>
    <row r="39" spans="1:15" s="294" customFormat="1" ht="16.5" customHeight="1" x14ac:dyDescent="0.25">
      <c r="A39" s="320">
        <f t="shared" si="0"/>
        <v>20931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3"/>
        <v>ASLine</v>
      </c>
    </row>
    <row r="40" spans="1:15" s="294" customFormat="1" ht="16.5" customHeight="1" x14ac:dyDescent="0.25">
      <c r="A40" s="320">
        <f t="shared" si="0"/>
        <v>20931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3"/>
        <v>ASLine</v>
      </c>
    </row>
    <row r="41" spans="1:15" s="294" customFormat="1" x14ac:dyDescent="0.25">
      <c r="A41" s="320">
        <f t="shared" si="0"/>
        <v>20931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3"/>
        <v>ASLine</v>
      </c>
    </row>
    <row r="42" spans="1:15" s="294" customFormat="1" x14ac:dyDescent="0.25">
      <c r="A42" s="320">
        <f t="shared" si="0"/>
        <v>20931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3"/>
        <v>ASLine</v>
      </c>
    </row>
    <row r="43" spans="1:15" s="294" customFormat="1" x14ac:dyDescent="0.25">
      <c r="A43" s="320">
        <f t="shared" si="0"/>
        <v>20931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3"/>
        <v>ASLine</v>
      </c>
    </row>
    <row r="44" spans="1:15" s="294" customFormat="1" x14ac:dyDescent="0.25">
      <c r="A44" s="320">
        <f t="shared" si="0"/>
        <v>20931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3"/>
        <v>ASLine</v>
      </c>
    </row>
    <row r="45" spans="1:15" s="294" customFormat="1" x14ac:dyDescent="0.25">
      <c r="A45" s="320">
        <f t="shared" si="0"/>
        <v>20931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3"/>
        <v>ASLine</v>
      </c>
    </row>
    <row r="46" spans="1:15" s="294" customFormat="1" x14ac:dyDescent="0.25">
      <c r="A46" s="320">
        <f t="shared" si="0"/>
        <v>20931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3"/>
        <v>ASLine</v>
      </c>
    </row>
    <row r="47" spans="1:15" s="294" customFormat="1" x14ac:dyDescent="0.25">
      <c r="A47" s="320">
        <f t="shared" si="0"/>
        <v>20931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3"/>
        <v>ASLine</v>
      </c>
    </row>
    <row r="48" spans="1:15" s="294" customFormat="1" x14ac:dyDescent="0.25">
      <c r="A48" s="320">
        <f t="shared" si="0"/>
        <v>20931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3"/>
        <v>ASLine</v>
      </c>
    </row>
    <row r="49" spans="1:15" s="294" customFormat="1" x14ac:dyDescent="0.25">
      <c r="A49" s="320">
        <f t="shared" si="0"/>
        <v>20931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3"/>
        <v>ASLine</v>
      </c>
    </row>
    <row r="50" spans="1:15" s="294" customFormat="1" x14ac:dyDescent="0.25">
      <c r="A50" s="320">
        <f t="shared" si="0"/>
        <v>20931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3"/>
        <v>ASLine</v>
      </c>
    </row>
    <row r="51" spans="1:15" s="294" customFormat="1" x14ac:dyDescent="0.25">
      <c r="A51" s="320">
        <f t="shared" si="0"/>
        <v>20931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3"/>
        <v>ASLine</v>
      </c>
    </row>
    <row r="52" spans="1:15" s="294" customFormat="1" x14ac:dyDescent="0.25">
      <c r="A52" s="320">
        <f t="shared" si="0"/>
        <v>20931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3"/>
        <v>ASLine</v>
      </c>
    </row>
    <row r="53" spans="1:15" s="294" customFormat="1" x14ac:dyDescent="0.25">
      <c r="A53" s="320">
        <f t="shared" si="0"/>
        <v>20931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3"/>
        <v>ASLine</v>
      </c>
    </row>
    <row r="54" spans="1:15" s="294" customFormat="1" x14ac:dyDescent="0.25">
      <c r="A54" s="320">
        <f t="shared" si="0"/>
        <v>20931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3"/>
        <v>ASLine</v>
      </c>
    </row>
    <row r="55" spans="1:15" s="294" customFormat="1" x14ac:dyDescent="0.25">
      <c r="A55" s="320">
        <f t="shared" si="0"/>
        <v>20931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3"/>
        <v>ASLine</v>
      </c>
    </row>
    <row r="56" spans="1:15" ht="15.75" x14ac:dyDescent="0.25">
      <c r="A56" s="320">
        <f t="shared" si="0"/>
        <v>20931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3"/>
        <v>ASLine</v>
      </c>
    </row>
    <row r="57" spans="1:15" ht="15.75" x14ac:dyDescent="0.25">
      <c r="A57" s="320">
        <f t="shared" si="0"/>
        <v>20931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3"/>
        <v>ASLine</v>
      </c>
    </row>
    <row r="58" spans="1:15" ht="15.75" x14ac:dyDescent="0.25">
      <c r="A58" s="320">
        <f t="shared" si="0"/>
        <v>20931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3"/>
        <v>ASLine</v>
      </c>
    </row>
    <row r="59" spans="1:15" ht="15.75" x14ac:dyDescent="0.25">
      <c r="A59" s="320">
        <f t="shared" si="0"/>
        <v>20931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3"/>
        <v>ASLine</v>
      </c>
    </row>
    <row r="60" spans="1:15" ht="15.75" x14ac:dyDescent="0.25">
      <c r="A60" s="320">
        <f t="shared" si="0"/>
        <v>20931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3"/>
        <v>ASLine</v>
      </c>
    </row>
    <row r="61" spans="1:15" ht="15.75" x14ac:dyDescent="0.25">
      <c r="A61" s="320">
        <f t="shared" si="0"/>
        <v>20931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3"/>
        <v>ASLine</v>
      </c>
    </row>
    <row r="62" spans="1:15" ht="15.75" x14ac:dyDescent="0.25">
      <c r="A62" s="320">
        <f t="shared" si="0"/>
        <v>20931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3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Wellfleet New York Insurance Company</v>
      </c>
      <c r="B4" s="155">
        <f>'Cover Page'!L9</f>
        <v>20931</v>
      </c>
      <c r="C4" s="155" t="str">
        <f>'Cover Page'!B13</f>
        <v>Berkshire Hathaway Inc.</v>
      </c>
      <c r="D4" s="156">
        <f>'Cover Page'!L13</f>
        <v>31</v>
      </c>
      <c r="E4" s="155" t="str">
        <f>'Cover Page'!B17</f>
        <v>350 5th Ave, Suite 4250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10118</v>
      </c>
      <c r="I4" s="155" t="b">
        <v>1</v>
      </c>
      <c r="J4" s="155" t="b">
        <v>0</v>
      </c>
      <c r="K4" s="157">
        <f>'Cover Page'!B32</f>
        <v>44329</v>
      </c>
      <c r="L4" s="176" t="str">
        <f>'Cover Page'!B35</f>
        <v>Adam Pevarnik</v>
      </c>
      <c r="M4" s="176" t="str">
        <f>'Cover Page'!B38</f>
        <v>Assistant Secretary</v>
      </c>
      <c r="N4" s="219" t="str">
        <f>'Cover Page'!I35</f>
        <v>203 564 5261</v>
      </c>
      <c r="O4" s="219">
        <f>'Cover Page'!L35</f>
        <v>0</v>
      </c>
      <c r="P4" s="155" t="str">
        <f>'Cover Page'!I38</f>
        <v>apevarnik@berkre.com</v>
      </c>
      <c r="Q4" s="155" t="str">
        <f>'Cover Page'!B42</f>
        <v>Adam Pevarnik</v>
      </c>
      <c r="R4" s="155" t="str">
        <f>'Cover Page'!B46</f>
        <v>Actuary</v>
      </c>
      <c r="S4" s="219" t="str">
        <f>'Cover Page'!I42</f>
        <v>203 564 5261</v>
      </c>
      <c r="T4" s="219">
        <f>'Cover Page'!L42</f>
        <v>0</v>
      </c>
      <c r="U4" s="155" t="str">
        <f>'Cover Page'!I46</f>
        <v>apevarnik@berkre.com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6">
        <f>Questionnaire!E37</f>
        <v>0</v>
      </c>
      <c r="AK4" s="155" t="str">
        <f>'Explanatory Memorandum'!C14</f>
        <v>Due to the presumption passed into law by the governor May 2020 for Workers' Compensation regarding the compensability of COVID-19 claims we have not provided insureds any
discount.
Workers' Compensation is the only business for Property &amp; Casualty written by Wellfleet Insurance Company.</v>
      </c>
      <c r="AL4" s="155" t="str">
        <f>'Explanatory Memorandum'!C33</f>
        <v>N/A no refunds provided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83" t="s">
        <v>185</v>
      </c>
      <c r="D1" s="384"/>
      <c r="E1" s="384"/>
      <c r="F1" s="384"/>
      <c r="G1" s="385"/>
      <c r="H1" s="386" t="s">
        <v>186</v>
      </c>
      <c r="I1" s="387"/>
      <c r="J1" s="387"/>
      <c r="K1" s="387"/>
      <c r="L1" s="387"/>
      <c r="M1" s="387"/>
      <c r="N1" s="387"/>
      <c r="O1" s="387"/>
      <c r="P1" s="388"/>
      <c r="Q1" s="383" t="s">
        <v>187</v>
      </c>
      <c r="R1" s="384"/>
      <c r="S1" s="384"/>
      <c r="T1" s="384"/>
      <c r="U1" s="385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.75" thickTop="1" x14ac:dyDescent="0.25">
      <c r="A3" s="155">
        <f>'Cover Page'!$L$9</f>
        <v>20931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25">
      <c r="A4" s="155">
        <f>'Cover Page'!$L$9</f>
        <v>20931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20931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20931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20931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1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20931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20931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F9DA1662A4D34186775DD1D76FF088" ma:contentTypeVersion="10" ma:contentTypeDescription="Create a new document." ma:contentTypeScope="" ma:versionID="a71a5b23ff5014750a064eb4c1280e2f">
  <xsd:schema xmlns:xsd="http://www.w3.org/2001/XMLSchema" xmlns:xs="http://www.w3.org/2001/XMLSchema" xmlns:p="http://schemas.microsoft.com/office/2006/metadata/properties" xmlns:ns2="9ac1703c-0a52-4e59-9972-cc140c6b21dc" xmlns:ns3="2ca5e0b5-861a-486b-89d8-f198188d4d4b" targetNamespace="http://schemas.microsoft.com/office/2006/metadata/properties" ma:root="true" ma:fieldsID="201275c62d857db1daaa05189ccf63dd" ns2:_="" ns3:_="">
    <xsd:import namespace="9ac1703c-0a52-4e59-9972-cc140c6b21dc"/>
    <xsd:import namespace="2ca5e0b5-861a-486b-89d8-f198188d4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1703c-0a52-4e59-9972-cc140c6b2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5e0b5-861a-486b-89d8-f198188d4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092FEE-D1B7-4C75-ABE1-891B661160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5A6E8-9810-423C-BF9A-4EEEA19F9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c1703c-0a52-4e59-9972-cc140c6b21dc"/>
    <ds:schemaRef ds:uri="2ca5e0b5-861a-486b-89d8-f198188d4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BBC91B-06A9-4D76-BC90-1F7AE89E9ED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Adam Pevarnik</cp:lastModifiedBy>
  <cp:lastPrinted>2020-05-12T15:41:53Z</cp:lastPrinted>
  <dcterms:created xsi:type="dcterms:W3CDTF">2020-04-14T23:06:16Z</dcterms:created>
  <dcterms:modified xsi:type="dcterms:W3CDTF">2021-05-14T12:09:38Z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0x01010053F9DA1662A4D34186775DD1D76FF088</vt:lpwstr>
  </property>
</Properties>
</file>