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 COVID refund response\2021-03 Jan 21 thru mar 21\"/>
    </mc:Choice>
  </mc:AlternateContent>
  <bookViews>
    <workbookView xWindow="0" yWindow="0" windowWidth="28800" windowHeight="12135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<sst xmlns="http://schemas.openxmlformats.org/spreadsheetml/2006/main" count="528" uniqueCount="368">
  <si>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</si>
  <si>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</si>
  <si>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</si>
  <si>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</si>
  <si>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</si>
  <si>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</si>
  <si>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</si>
  <si>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</si>
  <si>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</si>
  <si>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</si>
  <si>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</si>
  <si>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</si>
  <si>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</si>
  <si>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</si>
  <si>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</si>
  <si>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</si>
  <si>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</si>
  <si>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</si>
  <si>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</si>
  <si>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</si>
  <si>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</si>
  <si>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</si>
  <si>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</si>
  <si>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</si>
  <si>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</si>
  <si>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</si>
  <si>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</si>
  <si>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</si>
  <si>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</si>
  <si>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</si>
  <si>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</si>
  <si>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</si>
  <si>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</si>
  <si>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</si>
  <si>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</si>
  <si>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</si>
  <si>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</si>
  <si>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</si>
  <si>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</si>
  <si>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</si>
  <si>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</si>
  <si>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</si>
  <si>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</si>
  <si>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</si>
  <si>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</si>
  <si>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</si>
  <si>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</si>
  <si>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</si>
  <si>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</si>
  <si>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</si>
  <si>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</si>
  <si>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</si>
  <si>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</si>
  <si>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</si>
  <si>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</si>
  <si>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</si>
  <si>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</si>
  <si>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</si>
  <si>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</si>
  <si>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</si>
  <si>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</si>
  <si>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</si>
  <si>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</si>
  <si>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</si>
  <si>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</si>
  <si>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</si>
  <si>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</si>
  <si>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</si>
  <si>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</si>
  <si>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</si>
  <si>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</si>
  <si>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</si>
  <si>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</si>
  <si>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</si>
  <si>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</si>
  <si>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</si>
  <si>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</si>
  <si>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</si>
  <si>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</si>
  <si>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</si>
  <si>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</si>
  <si>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</si>
  <si>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</si>
  <si>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</si>
  <si>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</si>
  <si>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</si>
  <si>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</si>
  <si>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</si>
  <si>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</si>
  <si>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</si>
  <si>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</si>
  <si>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</si>
  <si>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</si>
  <si>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</si>
  <si>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</si>
  <si>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</si>
  <si>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</si>
  <si>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</si>
  <si>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</si>
  <si>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</si>
  <si>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</si>
  <si>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</si>
  <si>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</si>
  <si>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</si>
  <si>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</si>
  <si>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</si>
  <si>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</si>
  <si>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</si>
  <si>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</si>
  <si>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</si>
  <si>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</si>
  <si>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</si>
  <si>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</si>
  <si>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</si>
  <si>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</si>
  <si>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</si>
  <si>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</si>
  <si>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</si>
  <si>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</si>
  <si>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</si>
  <si>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</si>
  <si>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</si>
  <si>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</si>
  <si>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</si>
  <si>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</si>
  <si>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</si>
  <si>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</si>
  <si>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</si>
  <si>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</si>
  <si>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</si>
  <si>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</si>
  <si>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</si>
  <si>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</si>
  <si>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</si>
  <si>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</si>
  <si>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</si>
  <si>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</si>
  <si>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</si>
  <si>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</si>
  <si>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</si>
  <si>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</si>
  <si>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</si>
  <si>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</si>
  <si>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</si>
  <si>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</si>
  <si>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</si>
  <si>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</si>
  <si>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</si>
  <si>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</si>
  <si>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</si>
  <si>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</si>
  <si>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</si>
  <si>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</si>
  <si>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</si>
  <si>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</si>
  <si>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</si>
  <si>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</si>
  <si>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</si>
  <si>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</si>
  <si>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</si>
  <si>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</si>
  <si>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</si>
  <si>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</si>
  <si>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</si>
  <si>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</si>
  <si>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</si>
  <si>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</si>
  <si>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</si>
  <si>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</si>
  <si>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</si>
  <si>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</si>
  <si>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</si>
  <si>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</si>
  <si>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</si>
  <si>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</si>
  <si>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</si>
  <si>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</si>
  <si>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</si>
  <si>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</si>
  <si>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</si>
  <si>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</si>
  <si>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</si>
  <si>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</si>
  <si>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</si>
  <si>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</si>
  <si>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</si>
  <si>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</si>
  <si>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</si>
  <si>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</si>
  <si>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</si>
  <si>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</si>
  <si>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</si>
  <si>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</si>
  <si>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</si>
  <si>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</si>
  <si>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</si>
  <si>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</si>
  <si>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</si>
  <si>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</si>
  <si>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</si>
  <si>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</si>
  <si>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</si>
  <si>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</si>
  <si>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</si>
  <si>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</si>
  <si>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</si>
  <si>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</si>
  <si>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</si>
  <si>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</si>
  <si>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</si>
  <si>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</si>
  <si>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</si>
  <si>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</si>
  <si>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</si>
  <si>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</si>
  <si>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</si>
  <si>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</si>
  <si>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</si>
  <si>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</si>
  <si>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</si>
  <si>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</si>
  <si>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</si>
  <si>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</si>
  <si>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</si>
  <si>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</si>
  <si>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</si>
  <si>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</si>
  <si>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</si>
  <si>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</si>
  <si>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</si>
  <si>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</si>
  <si>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</si>
  <si>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</si>
  <si>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</si>
  <si>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</si>
  <si>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</si>
  <si>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</si>
  <si>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</si>
  <si>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</si>
  <si>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</si>
  <si>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</si>
  <si>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</si>
  <si>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</si>
  <si>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</si>
  <si>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</si>
  <si>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</si>
  <si>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</si>
  <si>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</si>
  <si>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</si>
  <si>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</si>
  <si>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</si>
  <si>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</si>
  <si>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</si>
  <si>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</si>
  <si>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</si>
  <si>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</si>
  <si>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</si>
  <si>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</si>
  <si>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</si>
  <si>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</si>
  <si>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</si>
  <si>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</si>
  <si>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</si>
  <si>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</si>
  <si>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</si>
  <si>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</si>
  <si>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</si>
  <si>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</si>
  <si>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</si>
  <si>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</si>
  <si>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</si>
  <si>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</si>
  <si>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</si>
  <si>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</si>
  <si>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</si>
  <si>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</si>
  <si>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</si>
  <si>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</si>
  <si>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</si>
  <si>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</si>
  <si>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</si>
  <si>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</si>
  <si>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</si>
  <si>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</si>
  <si>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</si>
  <si>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</si>
  <si>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</si>
  <si>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</si>
  <si>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</si>
  <si>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</si>
  <si>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</si>
  <si>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</si>
  <si>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</si>
  <si>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</si>
  <si>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</si>
  <si>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</si>
  <si>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</si>
  <si>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</si>
  <si>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</si>
  <si>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</si>
  <si>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</si>
  <si>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</si>
  <si>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</si>
  <si>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</si>
  <si>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</si>
  <si>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</si>
  <si>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</si>
  <si>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</si>
  <si>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</si>
  <si>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</si>
  <si>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</si>
  <si>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</si>
  <si>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</si>
  <si>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</si>
  <si>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</si>
  <si>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</si>
  <si>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</si>
  <si>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</si>
  <si>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</si>
  <si>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</si>
  <si>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</si>
  <si>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</si>
  <si>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</si>
  <si>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</si>
  <si>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</si>
  <si>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</si>
  <si>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</si>
  <si>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</si>
  <si>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</si>
  <si>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</si>
  <si>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</si>
  <si>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</si>
  <si>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</si>
  <si>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</si>
  <si>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</si>
  <si>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</si>
  <si>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</si>
  <si>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</si>
  <si>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</si>
  <si>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</si>
  <si>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</si>
  <si>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</si>
  <si>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</si>
  <si>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</si>
  <si>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</si>
  <si>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</si>
  <si>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</si>
  <si>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</si>
  <si>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</si>
  <si>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</si>
  <si>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</si>
  <si>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</si>
  <si>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</si>
  <si>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Oregon Mutual Insurance Company</t>
  </si>
  <si>
    <t>Oregon Mutual Insurance Group</t>
  </si>
  <si>
    <t>400 NE Baker Street, PO Box 808</t>
  </si>
  <si>
    <t>McMinnville</t>
  </si>
  <si>
    <t>Andrew Davies</t>
  </si>
  <si>
    <t>503-565-2784</t>
  </si>
  <si>
    <t>503-565-3846</t>
  </si>
  <si>
    <t>Vice President, Finance and Actuary Corporate Treasurer</t>
  </si>
  <si>
    <t>Andrew.Davies@ormutual.com</t>
  </si>
  <si>
    <t>Robert Geist</t>
  </si>
  <si>
    <t>503-565-2842</t>
  </si>
  <si>
    <t>Associate Actuary</t>
  </si>
  <si>
    <t>robert.geist@ormutual.com</t>
  </si>
  <si>
    <t>21-423</t>
  </si>
  <si>
    <t>Please see the attached memorandum.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</si>
</sst>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w.Davies@ormutu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31" workbookViewId="0">
      <selection activeCell="B32" sqref="B32:M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14907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645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356</v>
      </c>
      <c r="C20" s="263"/>
      <c r="D20" s="263"/>
      <c r="E20" s="263"/>
      <c r="F20" s="263"/>
      <c r="G20" s="263"/>
      <c r="H20" s="24"/>
      <c r="I20" s="290" t="s">
        <v>271</v>
      </c>
      <c r="J20" s="125"/>
      <c r="K20" s="25"/>
      <c r="L20" s="154">
        <v>97128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44285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0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 t="s">
        <v>359</v>
      </c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7" t="s">
        <v>38</v>
      </c>
      <c r="J36" s="347"/>
      <c r="K36" s="177"/>
      <c r="L36" s="347" t="s">
        <v>39</v>
      </c>
      <c r="M36" s="347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1" t="s">
        <v>360</v>
      </c>
      <c r="C38" s="266"/>
      <c r="D38" s="266"/>
      <c r="E38" s="266"/>
      <c r="F38" s="266"/>
      <c r="G38" s="266"/>
      <c r="H38" s="33"/>
      <c r="I38" s="383" t="s">
        <v>361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">
      <c r="A42" s="175"/>
      <c r="B42" s="290" t="s">
        <v>362</v>
      </c>
      <c r="C42" s="263"/>
      <c r="D42" s="263"/>
      <c r="E42" s="263"/>
      <c r="F42" s="263"/>
      <c r="G42" s="263"/>
      <c r="H42" s="36"/>
      <c r="I42" s="279" t="s">
        <v>363</v>
      </c>
      <c r="J42" s="267"/>
      <c r="K42" s="36"/>
      <c r="L42" s="279" t="s">
        <v>359</v>
      </c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3"/>
      <c r="D46" s="263"/>
      <c r="E46" s="263"/>
      <c r="F46" s="263"/>
      <c r="G46" s="263"/>
      <c r="H46" s="22"/>
      <c r="I46" s="277" t="s">
        <v>365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55" zoomScale="120" zoomScaleNormal="120" workbookViewId="0">
      <selection activeCell="I27" sqref="I2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14907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335"/>
      <c r="G6" s="115"/>
      <c r="H6" s="115"/>
      <c r="I6" s="115"/>
      <c r="J6" s="116"/>
      <c r="L6" s="76" t="s">
        <v>56</v>
      </c>
      <c r="M6" s="163">
        <f>'Cover Page'!L13</f>
        <v>645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09">
        <f t="shared" ref="U12:U18" si="0">N12*1</f>
        <v>1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09">
        <f t="shared" si="0"/>
        <v>1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09">
        <f t="shared" si="0"/>
        <v>1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09">
        <f t="shared" si="0"/>
        <v>1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09">
        <f>N34*1</f>
        <v>0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09">
        <f>N35*1</f>
        <v>1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 t="s">
        <v>366</v>
      </c>
      <c r="F37" s="361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7">
        <f t="shared" ref="U81" si="44">N81*1</f>
        <v>1</v>
      </c>
      <c r="V81" s="207">
        <f t="shared" ref="V81" si="45">O81*1</f>
        <v>1</v>
      </c>
      <c r="W81" s="207">
        <f t="shared" ref="W81" si="46">P81*1</f>
        <v>0</v>
      </c>
      <c r="X81" s="207">
        <f t="shared" ref="X81" si="47">Q81*1</f>
        <v>1</v>
      </c>
      <c r="Y81" s="207">
        <f t="shared" ref="Y81" si="48">R81*1</f>
        <v>1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7">
        <f t="shared" ref="U82:U84" si="51">N82*1</f>
        <v>1</v>
      </c>
      <c r="V82" s="207">
        <f t="shared" ref="V82:V84" si="52">O82*1</f>
        <v>1</v>
      </c>
      <c r="W82" s="207">
        <f t="shared" ref="W82:W84" si="53">P82*1</f>
        <v>0</v>
      </c>
      <c r="X82" s="207">
        <f t="shared" ref="X82:X84" si="54">Q82*1</f>
        <v>1</v>
      </c>
      <c r="Y82" s="207">
        <f t="shared" ref="Y82:Y84" si="55">R82*1</f>
        <v>1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7">
        <f t="shared" si="51"/>
        <v>1</v>
      </c>
      <c r="V83" s="207">
        <f t="shared" si="52"/>
        <v>1</v>
      </c>
      <c r="W83" s="207">
        <f t="shared" si="53"/>
        <v>0</v>
      </c>
      <c r="X83" s="207">
        <f t="shared" si="54"/>
        <v>1</v>
      </c>
      <c r="Y83" s="207">
        <f t="shared" si="55"/>
        <v>1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topLeftCell="A34" workbookViewId="0">
      <selection activeCell="Q19" sqref="Q19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Oregon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14907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Oregon Mutual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645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4" t="s">
        <v>367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8"/>
    </row>
    <row r="15" spans="1:14" x14ac:dyDescent="0.25">
      <c r="A15" s="256"/>
      <c r="B15" s="258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8"/>
    </row>
    <row r="16" spans="1:14" x14ac:dyDescent="0.25">
      <c r="A16" s="256"/>
      <c r="B16" s="258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8"/>
    </row>
    <row r="17" spans="1:14" x14ac:dyDescent="0.25">
      <c r="A17" s="256"/>
      <c r="B17" s="258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8"/>
    </row>
    <row r="18" spans="1:14" x14ac:dyDescent="0.25">
      <c r="A18" s="256"/>
      <c r="B18" s="258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8"/>
    </row>
    <row r="19" spans="1:14" x14ac:dyDescent="0.25">
      <c r="A19" s="256"/>
      <c r="B19" s="258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8"/>
    </row>
    <row r="20" spans="1:14" x14ac:dyDescent="0.25">
      <c r="A20" s="256"/>
      <c r="B20" s="258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8"/>
    </row>
    <row r="21" spans="1:14" x14ac:dyDescent="0.25">
      <c r="A21" s="256"/>
      <c r="B21" s="258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8"/>
    </row>
    <row r="22" spans="1:14" x14ac:dyDescent="0.25">
      <c r="A22" s="256"/>
      <c r="B22" s="258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8"/>
    </row>
    <row r="23" spans="1:14" x14ac:dyDescent="0.25">
      <c r="A23" s="256"/>
      <c r="B23" s="258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8"/>
    </row>
    <row r="34" spans="1:14" x14ac:dyDescent="0.25">
      <c r="A34" s="256"/>
      <c r="B34" s="257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8"/>
    </row>
    <row r="35" spans="1:14" x14ac:dyDescent="0.25">
      <c r="A35" s="256"/>
      <c r="B35" s="257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8"/>
    </row>
    <row r="36" spans="1:14" x14ac:dyDescent="0.25">
      <c r="A36" s="256"/>
      <c r="B36" s="257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8"/>
    </row>
    <row r="37" spans="1:14" x14ac:dyDescent="0.25">
      <c r="A37" s="256"/>
      <c r="B37" s="257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8"/>
    </row>
    <row r="38" spans="1:14" x14ac:dyDescent="0.25">
      <c r="A38" s="256"/>
      <c r="B38" s="257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8"/>
    </row>
    <row r="39" spans="1:14" x14ac:dyDescent="0.25">
      <c r="A39" s="256"/>
      <c r="B39" s="257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8"/>
    </row>
    <row r="40" spans="1:14" x14ac:dyDescent="0.25">
      <c r="A40" s="256"/>
      <c r="B40" s="257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8"/>
    </row>
    <row r="41" spans="1:14" x14ac:dyDescent="0.25">
      <c r="A41" s="256"/>
      <c r="B41" s="257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8"/>
    </row>
    <row r="42" spans="1:14" x14ac:dyDescent="0.25">
      <c r="A42" s="256"/>
      <c r="B42" s="257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8"/>
    </row>
    <row r="43" spans="1:14" x14ac:dyDescent="0.25">
      <c r="A43" s="256"/>
      <c r="B43" s="257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8"/>
    </row>
    <row r="44" spans="1:14" x14ac:dyDescent="0.25">
      <c r="A44" s="256"/>
      <c r="B44" s="257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8"/>
    </row>
    <row r="45" spans="1:14" x14ac:dyDescent="0.25">
      <c r="A45" s="256"/>
      <c r="B45" s="257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8"/>
    </row>
    <row r="46" spans="1:14" x14ac:dyDescent="0.25">
      <c r="A46" s="256"/>
      <c r="B46" s="257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8"/>
    </row>
    <row r="47" spans="1:14" x14ac:dyDescent="0.25">
      <c r="A47" s="256"/>
      <c r="B47" s="257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8"/>
    </row>
    <row r="48" spans="1:14" x14ac:dyDescent="0.25">
      <c r="A48" s="256"/>
      <c r="B48" s="257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8"/>
    </row>
    <row r="49" spans="1:14" x14ac:dyDescent="0.25">
      <c r="A49" s="256"/>
      <c r="B49" s="257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8"/>
    </row>
    <row r="50" spans="1:14" x14ac:dyDescent="0.25">
      <c r="A50" s="256"/>
      <c r="B50" s="257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8"/>
    </row>
    <row r="51" spans="1:14" x14ac:dyDescent="0.25">
      <c r="A51" s="256"/>
      <c r="B51" s="257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8"/>
    </row>
    <row r="52" spans="1:14" x14ac:dyDescent="0.25">
      <c r="A52" s="256"/>
      <c r="B52" s="257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8"/>
    </row>
    <row r="53" spans="1:14" x14ac:dyDescent="0.25">
      <c r="A53" s="256"/>
      <c r="B53" s="257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8"/>
    </row>
    <row r="54" spans="1:14" x14ac:dyDescent="0.25">
      <c r="A54" s="256"/>
      <c r="B54" s="257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8"/>
    </row>
    <row r="55" spans="1:14" x14ac:dyDescent="0.25">
      <c r="A55" s="256"/>
      <c r="B55" s="257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8"/>
    </row>
    <row r="56" spans="1:14" x14ac:dyDescent="0.25">
      <c r="A56" s="256"/>
      <c r="B56" s="257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8"/>
    </row>
    <row r="57" spans="1:14" x14ac:dyDescent="0.25">
      <c r="A57" s="256"/>
      <c r="B57" s="257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8"/>
    </row>
    <row r="58" spans="1:14" x14ac:dyDescent="0.25">
      <c r="A58" s="256"/>
      <c r="B58" s="257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8"/>
    </row>
    <row r="59" spans="1:14" x14ac:dyDescent="0.25">
      <c r="A59" s="256"/>
      <c r="B59" s="257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8"/>
    </row>
    <row r="60" spans="1:14" x14ac:dyDescent="0.25">
      <c r="A60" s="256"/>
      <c r="B60" s="257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8"/>
    </row>
    <row r="61" spans="1:14" x14ac:dyDescent="0.25">
      <c r="A61" s="256"/>
      <c r="B61" s="257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8"/>
    </row>
    <row r="62" spans="1:14" x14ac:dyDescent="0.25">
      <c r="A62" s="256"/>
      <c r="B62" s="257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Oregon Mutual Insurance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14907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Oregon Mutual Insurance Group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645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25">
      <c r="A17" s="320">
        <f t="shared" ref="A17:A62" si="0">$M$5</f>
        <v>14907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14907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14907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14907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14907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14907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14907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14907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14907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14907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14907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14907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14907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14907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14907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14907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14907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14907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14907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14907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14907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14907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14907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14907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14907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14907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14907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14907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14907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14907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14907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14907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14907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14907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14907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14907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14907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14907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14907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14907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14907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14907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14907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14907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14907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14907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Oregon Mutual Insurance Company</v>
      </c>
      <c r="B4" s="155">
        <f>'Cover Page'!L9</f>
        <v>14907</v>
      </c>
      <c r="C4" s="155" t="str">
        <f>'Cover Page'!B13</f>
        <v>Oregon Mutual Insurance Group</v>
      </c>
      <c r="D4" s="156">
        <f>'Cover Page'!L13</f>
        <v>645</v>
      </c>
      <c r="E4" s="155" t="str">
        <f>'Cover Page'!B17</f>
        <v>400 NE Baker Street, PO Box 808</v>
      </c>
      <c r="F4" s="155" t="str">
        <f>'Cover Page'!B20</f>
        <v>McMinnville</v>
      </c>
      <c r="G4" s="155" t="str">
        <f>'Cover Page'!I20</f>
        <v>OR</v>
      </c>
      <c r="H4" s="156">
        <f>'Cover Page'!L20</f>
        <v>97128</v>
      </c>
      <c r="I4" s="155" t="b">
        <v>1</v>
      </c>
      <c r="J4" s="155" t="b">
        <v>0</v>
      </c>
      <c r="K4" s="157">
        <f>'Cover Page'!B32</f>
        <v>44285</v>
      </c>
      <c r="L4" s="176" t="str">
        <f>'Cover Page'!B35</f>
        <v>Andrew Davies</v>
      </c>
      <c r="M4" s="176" t="str">
        <f>'Cover Page'!B38</f>
        <v>Vice President, Finance and Actuary Corporate Treasurer</v>
      </c>
      <c r="N4" s="219" t="str">
        <f>'Cover Page'!I35</f>
        <v>503-565-2784</v>
      </c>
      <c r="O4" s="219" t="str">
        <f>'Cover Page'!L35</f>
        <v>503-565-3846</v>
      </c>
      <c r="P4" s="155" t="str">
        <f>'Cover Page'!I38</f>
        <v>Andrew.Davies@ormutual.com</v>
      </c>
      <c r="Q4" s="155" t="str">
        <f>'Cover Page'!B42</f>
        <v>Robert Geist</v>
      </c>
      <c r="R4" s="155" t="str">
        <f>'Cover Page'!B46</f>
        <v>Associate Actuary</v>
      </c>
      <c r="S4" s="219" t="str">
        <f>'Cover Page'!I42</f>
        <v>503-565-2842</v>
      </c>
      <c r="T4" s="219" t="str">
        <f>'Cover Page'!L42</f>
        <v>503-565-3846</v>
      </c>
      <c r="U4" s="155" t="str">
        <f>'Cover Page'!I46</f>
        <v>robert.geist@ormutual.com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6" t="str">
        <f>Questionnaire!E37</f>
        <v>21-423</v>
      </c>
      <c r="AK4" s="155" t="str">
        <f>'Explanatory Memorandum'!C14</f>
        <v>Please see the attached memorandum.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14907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1</v>
      </c>
      <c r="S3" s="236">
        <f>Questionnaire!$U$83</f>
        <v>1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14907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1</v>
      </c>
      <c r="R4" s="236">
        <f>Questionnaire!$V$82</f>
        <v>1</v>
      </c>
      <c r="S4" s="236">
        <f>Questionnaire!$V$83</f>
        <v>1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14907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14907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1</v>
      </c>
      <c r="R6" s="236">
        <f>Questionnaire!$X$82</f>
        <v>1</v>
      </c>
      <c r="S6" s="236">
        <f>Questionnaire!$X$83</f>
        <v>1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14907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1</v>
      </c>
      <c r="R7" s="236">
        <f>Questionnaire!$Y$82</f>
        <v>1</v>
      </c>
      <c r="S7" s="236">
        <f>Questionnaire!$Y$83</f>
        <v>1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14907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14907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Robert Geist</cp:lastModifiedBy>
  <cp:lastPrinted>2020-05-12T15:41:53Z</cp:lastPrinted>
  <dcterms:created xsi:type="dcterms:W3CDTF">2020-04-14T23:06:16Z</dcterms:created>
  <dcterms:modified xsi:type="dcterms:W3CDTF">2021-03-30T23:08:22Z</dcterms:modified>
</cp:coreProperties>
</file>