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1AB3E3FA-5532-416C-A90B-A83219CE81EB}"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<sst xmlns="http://schemas.openxmlformats.org/spreadsheetml/2006/main" count="539" uniqueCount="377">
  <si>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</si>
  <si>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</si>
  <si>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</si>
  <si>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</si>
  <si>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</si>
  <si>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</si>
  <si>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</si>
  <si>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</si>
  <si>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</si>
  <si>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</si>
  <si>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</si>
  <si>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</si>
  <si>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</si>
  <si>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</si>
  <si>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</si>
  <si>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</si>
  <si>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</si>
  <si>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</si>
  <si>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</si>
  <si>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</si>
  <si>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</si>
  <si>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</si>
  <si>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</si>
  <si>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</si>
  <si>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</si>
  <si>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</si>
  <si>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</si>
  <si>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</si>
  <si>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</si>
  <si>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</si>
  <si>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</si>
  <si>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</si>
  <si>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</si>
  <si>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</si>
  <si>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</si>
  <si>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</si>
  <si>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</si>
  <si>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</si>
  <si>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</si>
  <si>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</si>
  <si>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</si>
  <si>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</si>
  <si>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</si>
  <si>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</si>
  <si>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</si>
  <si>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</si>
  <si>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</si>
  <si>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</si>
  <si>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</si>
  <si>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</si>
  <si>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</si>
  <si>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</si>
  <si>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</si>
  <si>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</si>
  <si>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</si>
  <si>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</si>
  <si>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</si>
  <si>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</si>
  <si>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</si>
  <si>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</si>
  <si>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</si>
  <si>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</si>
  <si>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</si>
  <si>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</si>
  <si>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</si>
  <si>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</si>
  <si>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</si>
  <si>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</si>
  <si>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</si>
  <si>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</si>
  <si>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</si>
  <si>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</si>
  <si>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</si>
  <si>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</si>
  <si>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</si>
  <si>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</si>
  <si>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</si>
  <si>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</si>
  <si>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</si>
  <si>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</si>
  <si>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</si>
  <si>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</si>
  <si>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</si>
  <si>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</si>
  <si>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</si>
  <si>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</si>
  <si>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</si>
  <si>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</si>
  <si>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</si>
  <si>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</si>
  <si>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</si>
  <si>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</si>
  <si>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</si>
  <si>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</si>
  <si>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</si>
  <si>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</si>
  <si>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</si>
  <si>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</si>
  <si>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</si>
  <si>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</si>
  <si>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</si>
  <si>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</si>
  <si>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</si>
  <si>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</si>
  <si>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</si>
  <si>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</si>
  <si>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</si>
  <si>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</si>
  <si>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</si>
  <si>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</si>
  <si>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</si>
  <si>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</si>
  <si>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</si>
  <si>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</si>
  <si>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</si>
  <si>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</si>
  <si>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</si>
  <si>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</si>
  <si>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</si>
  <si>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</si>
  <si>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</si>
  <si>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</si>
  <si>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</si>
  <si>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</si>
  <si>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</si>
  <si>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</si>
  <si>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</si>
  <si>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</si>
  <si>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</si>
  <si>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</si>
  <si>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</si>
  <si>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</si>
  <si>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</si>
  <si>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</si>
  <si>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</si>
  <si>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</si>
  <si>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</si>
  <si>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</si>
  <si>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</si>
  <si>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</si>
  <si>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</si>
  <si>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</si>
  <si>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</si>
  <si>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</si>
  <si>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</si>
  <si>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</si>
  <si>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</si>
  <si>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</si>
  <si>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</si>
  <si>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</si>
  <si>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</si>
  <si>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</si>
  <si>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</si>
  <si>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</si>
  <si>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</si>
  <si>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</si>
  <si>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</si>
  <si>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</si>
  <si>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</si>
  <si>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</si>
  <si>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</si>
  <si>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</si>
  <si>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</si>
  <si>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</si>
  <si>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</si>
  <si>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</si>
  <si>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</si>
  <si>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</si>
  <si>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</si>
  <si>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</si>
  <si>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</si>
  <si>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</si>
  <si>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</si>
  <si>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</si>
  <si>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</si>
  <si>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</si>
  <si>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</si>
  <si>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</si>
  <si>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</si>
  <si>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</si>
  <si>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</si>
  <si>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</si>
  <si>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</si>
  <si>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</si>
  <si>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</si>
  <si>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</si>
  <si>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</si>
  <si>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</si>
  <si>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</si>
  <si>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</si>
  <si>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</si>
  <si>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</si>
  <si>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</si>
  <si>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</si>
  <si>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</si>
  <si>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</si>
  <si>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</si>
  <si>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</si>
  <si>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</si>
  <si>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</si>
  <si>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</si>
  <si>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</si>
  <si>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</si>
  <si>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</si>
  <si>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</si>
  <si>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</si>
  <si>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</si>
  <si>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</si>
  <si>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</si>
  <si>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</si>
  <si>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</si>
  <si>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</si>
  <si>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</si>
  <si>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</si>
  <si>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</si>
  <si>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</si>
  <si>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</si>
  <si>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</si>
  <si>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</si>
  <si>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</si>
  <si>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</si>
  <si>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</si>
  <si>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</si>
  <si>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</si>
  <si>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</si>
  <si>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</si>
  <si>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</si>
  <si>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</si>
  <si>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</si>
  <si>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</si>
  <si>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</si>
  <si>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</si>
  <si>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</si>
  <si>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</si>
  <si>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</si>
  <si>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</si>
  <si>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</si>
  <si>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</si>
  <si>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</si>
  <si>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</si>
  <si>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</si>
  <si>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</si>
  <si>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</si>
  <si>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</si>
  <si>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</si>
  <si>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</si>
  <si>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</si>
  <si>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</si>
  <si>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</si>
  <si>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</si>
  <si>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</si>
  <si>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</si>
  <si>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</si>
  <si>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</si>
  <si>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</si>
  <si>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</si>
  <si>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</si>
  <si>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</si>
  <si>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</si>
  <si>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</si>
  <si>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</si>
  <si>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</si>
  <si>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</si>
  <si>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</si>
  <si>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</si>
  <si>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</si>
  <si>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</si>
  <si>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</si>
  <si>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</si>
  <si>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</si>
  <si>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</si>
  <si>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</si>
  <si>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</si>
  <si>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</si>
  <si>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</si>
  <si>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</si>
  <si>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</si>
  <si>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</si>
  <si>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</si>
  <si>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</si>
  <si>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</si>
  <si>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</si>
  <si>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</si>
  <si>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</si>
  <si>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</si>
  <si>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</si>
  <si>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</si>
  <si>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</si>
  <si>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</si>
  <si>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</si>
  <si>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</si>
  <si>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</si>
  <si>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</si>
  <si>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</si>
  <si>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</si>
  <si>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</si>
  <si>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</si>
  <si>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</si>
  <si>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</si>
  <si>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</si>
  <si>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</si>
  <si>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</si>
  <si>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</si>
  <si>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</si>
  <si>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</si>
  <si>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</si>
  <si>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</si>
  <si>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</si>
  <si>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</si>
  <si>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</si>
  <si>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</si>
  <si>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</si>
  <si>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</si>
  <si>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</si>
  <si>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</si>
  <si>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</si>
  <si>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</si>
  <si>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</si>
  <si>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</si>
  <si>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</si>
  <si>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</si>
  <si>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</si>
  <si>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</si>
  <si>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</si>
  <si>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</si>
  <si>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</si>
  <si>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</si>
  <si>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</si>
  <si>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</si>
  <si>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</si>
  <si>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</si>
  <si>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</si>
  <si>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</si>
  <si>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</si>
  <si>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</si>
  <si>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</si>
  <si>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</si>
  <si>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</si>
  <si>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</si>
  <si>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</si>
  <si>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</si>
  <si>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</si>
  <si>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</si>
  <si>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</si>
  <si>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</si>
  <si>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</si>
  <si>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</si>
  <si>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</si>
  <si>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</si>
  <si>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</si>
  <si>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</si>
  <si>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</si>
  <si>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</si>
  <si>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</si>
  <si>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</si>
  <si>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</si>
  <si>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</si>
  <si>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</si>
  <si>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</si>
  <si>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</si>
  <si>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Insurance Group</t>
  </si>
  <si>
    <t>39 Public Square</t>
  </si>
  <si>
    <t>Wilkes-Barre</t>
  </si>
  <si>
    <t>Matthew O'Connor</t>
  </si>
  <si>
    <t>914-364-8757</t>
  </si>
  <si>
    <t>570-824-8416</t>
  </si>
  <si>
    <t xml:space="preserve">General Counsel &amp; Secretary </t>
  </si>
  <si>
    <t>Matthew.Oconnor@guard.com</t>
  </si>
  <si>
    <t>Marisue Newman</t>
  </si>
  <si>
    <t>570-825-9900 ext. 5251</t>
  </si>
  <si>
    <t>AVP of Regulatory Affairs</t>
  </si>
  <si>
    <t>Marisue.Newman@guard.com</t>
  </si>
  <si>
    <t>0031</t>
  </si>
  <si>
    <t>N/A</t>
  </si>
  <si>
    <t>See attached memorandum.</t>
  </si>
  <si>
    <t>NorGUARD Insurance Company</t>
  </si>
  <si>
    <t>See prior rpt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</si>
</sst>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49" fontId="29" fillId="2" borderId="20" xfId="3"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election activeCell="L9" sqref="L9"/>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375</v>
      </c>
      <c r="C9" s="256"/>
      <c r="D9" s="256"/>
      <c r="E9" s="256"/>
      <c r="F9" s="256"/>
      <c r="G9" s="256"/>
      <c r="H9" s="256"/>
      <c r="I9" s="256"/>
      <c r="J9" s="13"/>
      <c r="K9" s="14"/>
      <c r="L9" s="274">
        <v>31470</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83" t="s">
        <v>372</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269</v>
      </c>
      <c r="J20" s="122"/>
      <c r="K20" s="24"/>
      <c r="L20" s="150">
        <v>18703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44305</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363</v>
      </c>
      <c r="C35" s="256"/>
      <c r="D35" s="256"/>
      <c r="E35" s="256"/>
      <c r="F35" s="256"/>
      <c r="G35" s="256"/>
      <c r="H35" s="34"/>
      <c r="I35" s="272" t="s">
        <v>364</v>
      </c>
      <c r="J35" s="260"/>
      <c r="K35" s="35"/>
      <c r="L35" s="272" t="s">
        <v>365</v>
      </c>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366</v>
      </c>
      <c r="C38" s="259"/>
      <c r="D38" s="259"/>
      <c r="E38" s="259"/>
      <c r="F38" s="259"/>
      <c r="G38" s="259"/>
      <c r="H38" s="32"/>
      <c r="I38" s="273" t="s">
        <v>367</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t="s">
        <v>365</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I86" sqref="I86"/>
    </sheetView>
  </sheetViews>
  <sheetFormatPr defaultColWidth="9.21875" defaultRowHeight="13.2" x14ac:dyDescent="0.25"/>
  <cols>
    <col min="1" max="1" width="4" style="72" customWidth="1"/>
    <col min="2" max="2" width="2.77734375" style="72" customWidth="1"/>
    <col min="3" max="3" width="3.5546875" style="72" customWidth="1"/>
    <col min="4" max="4" width="3.2187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198" hidden="1" customWidth="1"/>
    <col min="22" max="22" width="8.77734375" style="198" hidden="1" customWidth="1"/>
    <col min="23" max="23" width="4" style="198" hidden="1" customWidth="1"/>
    <col min="24" max="24" width="4.77734375" style="198" hidden="1" customWidth="1"/>
    <col min="25" max="25" width="9.44140625" style="198" hidden="1" customWidth="1"/>
    <col min="26" max="26" width="8.44140625" style="198" hidden="1" customWidth="1"/>
    <col min="27" max="27" width="6.5546875" style="198" hidden="1" customWidth="1"/>
    <col min="28" max="39" width="9.21875" style="133"/>
    <col min="40" max="16384" width="9.218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NorGUARD Insurance Company</v>
      </c>
      <c r="F4" s="328"/>
      <c r="G4" s="113"/>
      <c r="H4" s="113"/>
      <c r="I4" s="113"/>
      <c r="J4" s="114"/>
      <c r="L4" s="74" t="s">
        <v>53</v>
      </c>
      <c r="M4" s="160">
        <f>'Cover Page'!L9</f>
        <v>31470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Insurance Group</v>
      </c>
      <c r="F6" s="328"/>
      <c r="G6" s="113"/>
      <c r="H6" s="113"/>
      <c r="I6" s="113"/>
      <c r="J6" s="114"/>
      <c r="L6" s="74" t="s">
        <v>54</v>
      </c>
      <c r="M6" s="332" t="s">
        <v>372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05"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3.05" customHeight="1" x14ac:dyDescent="0.25">
      <c r="A31" s="73"/>
      <c r="B31" s="73"/>
      <c r="C31" s="86"/>
      <c r="D31" s="86"/>
      <c r="E31" s="96"/>
      <c r="F31" s="96"/>
      <c r="G31" s="96"/>
      <c r="H31" s="96"/>
      <c r="I31" s="96"/>
      <c r="J31" s="96"/>
      <c r="K31" s="96"/>
      <c r="L31" s="96"/>
    </row>
    <row r="32" spans="1:39" ht="13.05" customHeight="1" x14ac:dyDescent="0.25">
      <c r="A32" s="73"/>
      <c r="B32" s="73" t="s">
        <v>308</v>
      </c>
      <c r="C32" s="86"/>
      <c r="D32" s="86"/>
      <c r="E32" s="96"/>
      <c r="F32" s="96"/>
      <c r="G32" s="96"/>
      <c r="H32" s="96"/>
      <c r="I32" s="96"/>
      <c r="J32" s="96"/>
      <c r="K32" s="96"/>
      <c r="L32" s="96"/>
    </row>
    <row r="33" spans="1:39" ht="13.05" customHeight="1" x14ac:dyDescent="0.25">
      <c r="A33" s="73"/>
      <c r="B33" s="73"/>
      <c r="C33" s="86"/>
      <c r="D33" s="86"/>
      <c r="E33" s="96"/>
      <c r="F33" s="96"/>
      <c r="G33" s="96"/>
      <c r="H33" s="96"/>
      <c r="I33" s="96"/>
      <c r="J33" s="96"/>
      <c r="K33" s="96"/>
      <c r="L33" s="96"/>
    </row>
    <row r="34" spans="1:39" ht="13.05" customHeight="1" x14ac:dyDescent="0.25">
      <c r="A34" s="73"/>
      <c r="B34" s="73" t="s">
        <v>21</v>
      </c>
      <c r="C34" s="86" t="s">
        <v>176</v>
      </c>
      <c r="D34" s="86"/>
      <c r="E34" s="96"/>
      <c r="F34" s="96"/>
      <c r="G34" s="96"/>
      <c r="H34" s="96"/>
      <c r="I34" s="96"/>
      <c r="J34" s="96"/>
      <c r="K34" s="96"/>
      <c r="L34" s="96"/>
      <c r="N34" s="148" t="b">
        <v>1</v>
      </c>
      <c r="U34" s="202">
        <f>N34*1</f>
        <v>1</v>
      </c>
      <c r="V34" s="198" t="s">
        <v>152</v>
      </c>
    </row>
    <row r="35" spans="1:39" ht="13.0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3.05" customHeight="1" x14ac:dyDescent="0.25">
      <c r="A36" s="97"/>
      <c r="B36" s="67"/>
      <c r="C36" s="101"/>
      <c r="D36" s="100"/>
      <c r="E36" s="65"/>
      <c r="F36" s="98"/>
      <c r="G36" s="98"/>
      <c r="H36" s="98"/>
      <c r="I36" s="99"/>
      <c r="J36" s="99"/>
      <c r="K36" s="99"/>
      <c r="L36" s="99"/>
    </row>
    <row r="37" spans="1:39" ht="13.05" customHeight="1" x14ac:dyDescent="0.25">
      <c r="A37" s="97"/>
      <c r="B37" s="67"/>
      <c r="C37" s="101"/>
      <c r="D37" s="100"/>
      <c r="E37" s="356"/>
      <c r="F37" s="357"/>
      <c r="G37" s="218"/>
      <c r="H37" s="218"/>
      <c r="I37" s="218"/>
      <c r="J37" s="218"/>
      <c r="K37" s="218"/>
      <c r="L37" s="99"/>
    </row>
    <row r="38" spans="1:39" ht="13.05"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05"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05"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05"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3.05"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3.05"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t="s">
        <v>376</v>
      </c>
      <c r="J85" s="222"/>
      <c r="K85" s="222"/>
      <c r="L85" s="222"/>
      <c r="M85" s="222"/>
      <c r="U85" s="198">
        <f>G85</f>
        <v>0</v>
      </c>
      <c r="V85" s="198">
        <f t="shared" ref="V85:AA85" si="58">H85</f>
        <v>0</v>
      </c>
      <c r="W85" s="198" t="str">
        <f t="shared" si="58"/>
        <v>See prior rpt</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3.05"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33" sqref="C33:M62"/>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
        <v>375</v>
      </c>
      <c r="F4" s="112"/>
      <c r="G4" s="112"/>
      <c r="H4" s="113"/>
      <c r="I4" s="113"/>
      <c r="J4" s="113"/>
      <c r="K4" s="114"/>
      <c r="L4" s="62"/>
      <c r="M4" s="74" t="s">
        <v>53</v>
      </c>
      <c r="N4" s="160">
        <f>'Cover Page'!L9</f>
        <v>31470</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Berkshire Hathaway Insurance Group</v>
      </c>
      <c r="F6" s="112"/>
      <c r="G6" s="113"/>
      <c r="H6" s="113"/>
      <c r="I6" s="113"/>
      <c r="J6" s="113"/>
      <c r="K6" s="114"/>
      <c r="L6" s="62"/>
      <c r="M6" s="74" t="s">
        <v>54</v>
      </c>
      <c r="N6" s="160" t="str">
        <f>'Cover Page'!L13</f>
        <v>0031</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t="s">
        <v>374</v>
      </c>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t="s">
        <v>373</v>
      </c>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5" workbookViewId="0">
      <selection activeCell="A35" sqref="A34:A35"/>
    </sheetView>
  </sheetViews>
  <sheetFormatPr defaultColWidth="8.77734375" defaultRowHeight="15" x14ac:dyDescent="0.25"/>
  <cols>
    <col min="1" max="1" width="19" style="275" customWidth="1"/>
    <col min="2" max="2" width="14.21875" style="127" bestFit="1" customWidth="1"/>
    <col min="3" max="3" width="14.21875" style="127" customWidth="1"/>
    <col min="4" max="4" width="14.21875" style="263" customWidth="1"/>
    <col min="5" max="5" width="17.5546875" style="183" bestFit="1" customWidth="1"/>
    <col min="6" max="6" width="23" style="191" bestFit="1" customWidth="1"/>
    <col min="7" max="7" width="27.21875" style="191" customWidth="1"/>
    <col min="8" max="8" width="23.77734375" style="191" customWidth="1"/>
    <col min="9" max="9" width="20.77734375" style="191" customWidth="1"/>
    <col min="10" max="10" width="23.21875" style="183" bestFit="1" customWidth="1"/>
    <col min="11" max="11" width="18.21875" style="189" customWidth="1"/>
    <col min="12" max="12" width="17.77734375" style="189" bestFit="1" customWidth="1"/>
    <col min="13" max="13" width="18.44140625" style="68" bestFit="1" customWidth="1"/>
    <col min="14" max="14" width="8.77734375" style="68"/>
    <col min="15" max="15" width="9.44140625" style="68" hidden="1" customWidth="1"/>
    <col min="16" max="16384" width="8.777343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NorGUARD Insurance Company</v>
      </c>
      <c r="C5" s="158"/>
      <c r="D5" s="266"/>
      <c r="E5" s="177"/>
      <c r="F5" s="213"/>
      <c r="G5" s="213"/>
      <c r="H5" s="213"/>
      <c r="I5" s="213"/>
      <c r="J5" s="213"/>
      <c r="K5" s="214"/>
      <c r="L5" s="185" t="s">
        <v>53</v>
      </c>
      <c r="M5" s="325">
        <f>'Cover Page'!L9</f>
        <v>31470</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Berkshire Hathaway Insurance Group</v>
      </c>
      <c r="C7" s="159"/>
      <c r="D7" s="159"/>
      <c r="E7" s="179"/>
      <c r="F7" s="215"/>
      <c r="G7" s="215"/>
      <c r="H7" s="215"/>
      <c r="I7" s="215"/>
      <c r="J7" s="215"/>
      <c r="K7" s="216"/>
      <c r="L7" s="141" t="s">
        <v>54</v>
      </c>
      <c r="M7" s="327" t="str">
        <f>'Cover Page'!L13</f>
        <v>0031</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31470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31470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31470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31470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31470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31470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31470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31470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31470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31470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31470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31470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31470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31470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31470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31470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31470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31470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31470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31470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31470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31470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31470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31470</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31470</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31470</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31470</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31470</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31470</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31470</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31470</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31470</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31470</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31470</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31470</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31470</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31470</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31470</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31470</v>
      </c>
      <c r="B55" s="310"/>
      <c r="C55" s="310"/>
      <c r="D55" s="310"/>
      <c r="E55" s="310"/>
      <c r="F55" s="315"/>
      <c r="G55" s="316"/>
      <c r="H55" s="317"/>
      <c r="I55" s="317"/>
      <c r="J55" s="317"/>
      <c r="K55" s="315"/>
      <c r="L55" s="314"/>
      <c r="M55" s="314"/>
      <c r="O55" s="287" t="str">
        <f t="shared" si="1"/>
        <v>ASLine</v>
      </c>
    </row>
    <row r="56" spans="1:15" x14ac:dyDescent="0.25">
      <c r="A56" s="313">
        <f t="shared" si="0"/>
        <v>31470</v>
      </c>
      <c r="B56" s="310"/>
      <c r="C56" s="310"/>
      <c r="D56" s="310"/>
      <c r="E56" s="310"/>
      <c r="F56" s="315"/>
      <c r="G56" s="316"/>
      <c r="H56" s="317"/>
      <c r="I56" s="317"/>
      <c r="J56" s="317"/>
      <c r="K56" s="315"/>
      <c r="L56" s="314"/>
      <c r="M56" s="314"/>
      <c r="O56" s="287" t="str">
        <f t="shared" si="1"/>
        <v>ASLine</v>
      </c>
    </row>
    <row r="57" spans="1:15" x14ac:dyDescent="0.25">
      <c r="A57" s="313">
        <f t="shared" si="0"/>
        <v>31470</v>
      </c>
      <c r="B57" s="310"/>
      <c r="C57" s="310"/>
      <c r="D57" s="310"/>
      <c r="E57" s="310"/>
      <c r="F57" s="315"/>
      <c r="G57" s="316"/>
      <c r="H57" s="317"/>
      <c r="I57" s="317"/>
      <c r="J57" s="317"/>
      <c r="K57" s="315"/>
      <c r="L57" s="314"/>
      <c r="M57" s="314"/>
      <c r="O57" s="287" t="str">
        <f t="shared" si="1"/>
        <v>ASLine</v>
      </c>
    </row>
    <row r="58" spans="1:15" x14ac:dyDescent="0.25">
      <c r="A58" s="313">
        <f t="shared" si="0"/>
        <v>31470</v>
      </c>
      <c r="B58" s="310"/>
      <c r="C58" s="310"/>
      <c r="D58" s="310"/>
      <c r="E58" s="310"/>
      <c r="F58" s="315"/>
      <c r="G58" s="316"/>
      <c r="H58" s="317"/>
      <c r="I58" s="317"/>
      <c r="J58" s="317"/>
      <c r="K58" s="315"/>
      <c r="L58" s="314"/>
      <c r="M58" s="314"/>
      <c r="O58" s="287" t="str">
        <f t="shared" si="1"/>
        <v>ASLine</v>
      </c>
    </row>
    <row r="59" spans="1:15" x14ac:dyDescent="0.25">
      <c r="A59" s="313">
        <f t="shared" si="0"/>
        <v>31470</v>
      </c>
      <c r="B59" s="310"/>
      <c r="C59" s="310"/>
      <c r="D59" s="310"/>
      <c r="E59" s="310"/>
      <c r="F59" s="315"/>
      <c r="G59" s="316"/>
      <c r="H59" s="317"/>
      <c r="I59" s="317"/>
      <c r="J59" s="317"/>
      <c r="K59" s="315"/>
      <c r="L59" s="314"/>
      <c r="M59" s="314"/>
      <c r="O59" s="287" t="str">
        <f t="shared" si="1"/>
        <v>ASLine</v>
      </c>
    </row>
    <row r="60" spans="1:15" x14ac:dyDescent="0.25">
      <c r="A60" s="313">
        <f t="shared" si="0"/>
        <v>31470</v>
      </c>
      <c r="B60" s="310"/>
      <c r="C60" s="310"/>
      <c r="D60" s="310"/>
      <c r="E60" s="310"/>
      <c r="F60" s="315"/>
      <c r="G60" s="316"/>
      <c r="H60" s="317"/>
      <c r="I60" s="317"/>
      <c r="J60" s="317"/>
      <c r="K60" s="315"/>
      <c r="L60" s="314"/>
      <c r="M60" s="314"/>
      <c r="O60" s="287" t="str">
        <f t="shared" si="1"/>
        <v>ASLine</v>
      </c>
    </row>
    <row r="61" spans="1:15" x14ac:dyDescent="0.25">
      <c r="A61" s="313">
        <f t="shared" si="0"/>
        <v>31470</v>
      </c>
      <c r="B61" s="310"/>
      <c r="C61" s="310"/>
      <c r="D61" s="310"/>
      <c r="E61" s="310"/>
      <c r="F61" s="315"/>
      <c r="G61" s="316"/>
      <c r="H61" s="317"/>
      <c r="I61" s="317"/>
      <c r="J61" s="317"/>
      <c r="K61" s="315"/>
      <c r="L61" s="314"/>
      <c r="M61" s="314"/>
      <c r="O61" s="287" t="str">
        <f t="shared" si="1"/>
        <v>ASLine</v>
      </c>
    </row>
    <row r="62" spans="1:15" x14ac:dyDescent="0.25">
      <c r="A62" s="313">
        <f t="shared" si="0"/>
        <v>31470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NorGUARD Insurance Company</v>
      </c>
      <c r="B4" s="151">
        <f>'Cover Page'!L9</f>
        <v>31470</v>
      </c>
      <c r="C4" s="151" t="str">
        <f>'Cover Page'!B13</f>
        <v>Berkshire Hathaway Insurance Group</v>
      </c>
      <c r="D4" s="152" t="str">
        <f>'Cover Page'!L13</f>
        <v>0031</v>
      </c>
      <c r="E4" s="151" t="str">
        <f>'Cover Page'!B17</f>
        <v>39 Public Square</v>
      </c>
      <c r="F4" s="151" t="str">
        <f>'Cover Page'!B20</f>
        <v>Wilkes-Barre</v>
      </c>
      <c r="G4" s="151" t="str">
        <f>'Cover Page'!I20</f>
        <v>PA</v>
      </c>
      <c r="H4" s="152">
        <f>'Cover Page'!L20</f>
        <v>18703</v>
      </c>
      <c r="I4" s="151" t="b">
        <v>1</v>
      </c>
      <c r="J4" s="151" t="b">
        <v>0</v>
      </c>
      <c r="K4" s="153">
        <f>'Cover Page'!B32</f>
        <v>44305</v>
      </c>
      <c r="L4" s="173" t="str">
        <f>'Cover Page'!B35</f>
        <v>Matthew O'Connor</v>
      </c>
      <c r="M4" s="173" t="str">
        <f>'Cover Page'!B38</f>
        <v xml:space="preserve">General Counsel &amp; Secretary </v>
      </c>
      <c r="N4" s="212" t="str">
        <f>'Cover Page'!I35</f>
        <v>914-364-8757</v>
      </c>
      <c r="O4" s="212" t="str">
        <f>'Cover Page'!L35</f>
        <v>570-824-8416</v>
      </c>
      <c r="P4" s="151" t="str">
        <f>'Cover Page'!I38</f>
        <v>Matthew.Oconnor@guard.com</v>
      </c>
      <c r="Q4" s="151" t="str">
        <f>'Cover Page'!B42</f>
        <v>Marisue Newman</v>
      </c>
      <c r="R4" s="151" t="str">
        <f>'Cover Page'!B46</f>
        <v>AVP of Regulatory Affairs</v>
      </c>
      <c r="S4" s="212" t="str">
        <f>'Cover Page'!I42</f>
        <v>570-825-9900 ext. 5251</v>
      </c>
      <c r="T4" s="212" t="str">
        <f>'Cover Page'!L42</f>
        <v>570-824-8416</v>
      </c>
      <c r="U4" s="151" t="str">
        <f>'Cover Page'!I46</f>
        <v>Marisue.Newman@guard.com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See attached memorandum.</v>
      </c>
      <c r="AL4" s="151" t="str">
        <f>'Explanatory Memorandum'!C33</f>
        <v>N/A</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6" customWidth="1"/>
    <col min="4" max="4" width="7.5546875" style="237" customWidth="1"/>
    <col min="5" max="6" width="6.44140625" style="237" customWidth="1"/>
    <col min="7" max="7" width="9.21875" style="238" customWidth="1"/>
    <col min="8" max="8" width="7.44140625" style="236" customWidth="1"/>
    <col min="9" max="9" width="6" style="237" customWidth="1"/>
    <col min="10" max="10" width="4" style="237" customWidth="1"/>
    <col min="11" max="11" width="5.77734375" style="237" customWidth="1"/>
    <col min="12" max="12" width="9" style="237" bestFit="1" customWidth="1"/>
    <col min="13" max="13" width="9.5546875" style="237" customWidth="1"/>
    <col min="14" max="14" width="11.77734375" style="237" customWidth="1"/>
    <col min="15" max="15" width="12.44140625" style="237" customWidth="1"/>
    <col min="16" max="16" width="8.21875" style="238" customWidth="1"/>
    <col min="17" max="17" width="6.44140625" style="230" customWidth="1"/>
    <col min="18" max="18" width="5.21875" style="230" customWidth="1"/>
    <col min="19" max="19" width="7.21875" style="230" customWidth="1"/>
    <col min="20" max="20" width="6.44140625" style="230" customWidth="1"/>
    <col min="21" max="21" width="6.218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31470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31470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31470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t="str">
        <f>Questionnaire!$W$85</f>
        <v>See prior rpt</v>
      </c>
    </row>
    <row r="6" spans="1:27" x14ac:dyDescent="0.3">
      <c r="A6" s="151">
        <f>'Cover Page'!$L$9</f>
        <v>31470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31470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31470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31470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56FB8AE5CDC04EB6A33BD2F2C87EB7" ma:contentTypeVersion="8" ma:contentTypeDescription="Create a new document." ma:contentTypeScope="" ma:versionID="2a15b8cba69bbc91e1f9b3be13492228">
  <xsd:schema xmlns:xsd="http://www.w3.org/2001/XMLSchema" xmlns:xs="http://www.w3.org/2001/XMLSchema" xmlns:p="http://schemas.microsoft.com/office/2006/metadata/properties" xmlns:ns3="e07222e2-8b9b-48c7-a26f-85bf77c02a5d" targetNamespace="http://schemas.microsoft.com/office/2006/metadata/properties" ma:root="true" ma:fieldsID="1264cd1683f15d10eed4c88f74e4deeb" ns3:_="">
    <xsd:import namespace="e07222e2-8b9b-48c7-a26f-85bf77c02a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222e2-8b9b-48c7-a26f-85bf77c02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C9325B-51FD-419B-B2BA-4CA752ED338F}">
  <ds:schemaRefs>
    <ds:schemaRef ds:uri="http://schemas.microsoft.com/sharepoint/v3/contenttype/forms"/>
  </ds:schemaRefs>
</ds:datastoreItem>
</file>

<file path=customXml/itemProps2.xml><?xml version="1.0" encoding="utf-8"?>
<ds:datastoreItem xmlns:ds="http://schemas.openxmlformats.org/officeDocument/2006/customXml" ds:itemID="{DF91410A-04FE-4EEB-8FCD-D8405655A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222e2-8b9b-48c7-a26f-85bf77c02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6F5F1-EC67-44D3-8232-1F8A0BE054CF}">
  <ds:schemaRef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e07222e2-8b9b-48c7-a26f-85bf77c02a5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2021-05-05T21:40:19Z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0x0101006B56FB8AE5CDC04EB6A33BD2F2C87EB7</vt:lpwstr>
  </property>
</Properties>
</file>