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davenport\OneDrive - ProSight Specialty Insurance\Documents\"/>
    </mc:Choice>
  </mc:AlternateContent>
  <xr:revisionPtr revIDLastSave="0" documentId="8_{F6EC69B7-A2FE-44F4-AA7B-55EDB4BD0EFB}" xr6:coauthVersionLast="46" xr6:coauthVersionMax="46" xr10:uidLastSave="{00000000-0000-0000-0000-000000000000}"/>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55" i="5" l="1"/>
  <c r="F5" i="17" s="1"/>
  <c r="U55" i="5"/>
  <c r="F3" i="17" s="1"/>
  <c r="V55" i="5"/>
  <c r="F4" i="17" s="1"/>
  <c r="X55" i="5"/>
  <c r="F6" i="17" s="1"/>
  <c r="Y55" i="5"/>
  <c r="F7" i="17" s="1"/>
  <c r="Z55" i="5"/>
  <c r="F8" i="17" s="1"/>
  <c r="AA55" i="5"/>
  <c r="F9" i="17" s="1"/>
  <c r="AJ4" i="7" l="1"/>
  <c r="U35" i="5"/>
  <c r="AI4" i="7" s="1"/>
  <c r="U34" i="5"/>
  <c r="AH4" i="7" s="1"/>
  <c r="A4" i="17" l="1"/>
  <c r="A5" i="17"/>
  <c r="A6" i="17"/>
  <c r="A7" i="17"/>
  <c r="A8" i="17"/>
  <c r="A9" i="17"/>
  <c r="A3" i="17"/>
  <c r="P4" i="7" l="1"/>
  <c r="O4" i="7"/>
  <c r="N4" i="7"/>
  <c r="M4" i="7"/>
  <c r="L4" i="7"/>
  <c r="M7" i="8" l="1"/>
  <c r="M5" i="8"/>
  <c r="B7" i="8"/>
  <c r="B5" i="8"/>
  <c r="M6" i="5" l="1"/>
  <c r="M4" i="5"/>
  <c r="U77" i="5" l="1"/>
  <c r="N3" i="17" s="1"/>
  <c r="V77" i="5"/>
  <c r="N4" i="17" s="1"/>
  <c r="W77" i="5"/>
  <c r="N5" i="17" s="1"/>
  <c r="X77" i="5"/>
  <c r="N6" i="17" s="1"/>
  <c r="Y77" i="5"/>
  <c r="N7" i="17" s="1"/>
  <c r="Z77" i="5"/>
  <c r="N8" i="17" s="1"/>
  <c r="AA77" i="5"/>
  <c r="N9" i="17" s="1"/>
  <c r="V76" i="5"/>
  <c r="M4" i="17" s="1"/>
  <c r="W76" i="5"/>
  <c r="M5" i="17" s="1"/>
  <c r="X76" i="5"/>
  <c r="M6" i="17" s="1"/>
  <c r="Y76" i="5"/>
  <c r="M7" i="17" s="1"/>
  <c r="Z76" i="5"/>
  <c r="M8" i="17" s="1"/>
  <c r="AA76" i="5"/>
  <c r="M9" i="17" s="1"/>
  <c r="U76" i="5"/>
  <c r="M3" i="17" s="1"/>
  <c r="V93" i="5"/>
  <c r="U4" i="17" s="1"/>
  <c r="W93" i="5"/>
  <c r="U5" i="17" s="1"/>
  <c r="X93" i="5"/>
  <c r="U6" i="17" s="1"/>
  <c r="Y93" i="5"/>
  <c r="U7" i="17" s="1"/>
  <c r="Z93" i="5"/>
  <c r="U8" i="17" s="1"/>
  <c r="AA93" i="5"/>
  <c r="U9" i="17" s="1"/>
  <c r="U93" i="5"/>
  <c r="U3" i="17" s="1"/>
  <c r="V69" i="5"/>
  <c r="L4" i="17" s="1"/>
  <c r="W69" i="5"/>
  <c r="L5" i="17" s="1"/>
  <c r="X69" i="5"/>
  <c r="L6" i="17" s="1"/>
  <c r="Y69" i="5"/>
  <c r="L7" i="17" s="1"/>
  <c r="Z69" i="5"/>
  <c r="L8" i="17" s="1"/>
  <c r="AA69" i="5"/>
  <c r="L9" i="17" s="1"/>
  <c r="U69" i="5"/>
  <c r="L3" i="17" s="1"/>
  <c r="V56" i="5"/>
  <c r="G4" i="17" s="1"/>
  <c r="W56" i="5"/>
  <c r="G5" i="17" s="1"/>
  <c r="X56" i="5"/>
  <c r="G6" i="17" s="1"/>
  <c r="Y56" i="5"/>
  <c r="G7" i="17" s="1"/>
  <c r="Z56" i="5"/>
  <c r="G8" i="17" s="1"/>
  <c r="AA56" i="5"/>
  <c r="G9" i="17" s="1"/>
  <c r="U56" i="5"/>
  <c r="G3" i="17" s="1"/>
  <c r="U4" i="7" l="1"/>
  <c r="T4" i="7"/>
  <c r="S4" i="7"/>
  <c r="R4" i="7"/>
  <c r="Q4" i="7"/>
  <c r="K4" i="7"/>
  <c r="U90" i="5" l="1"/>
  <c r="R3" i="17" s="1"/>
  <c r="V90" i="5"/>
  <c r="R4" i="17" s="1"/>
  <c r="W90" i="5"/>
  <c r="R5" i="17" s="1"/>
  <c r="X90" i="5"/>
  <c r="R6" i="17" s="1"/>
  <c r="Y90" i="5"/>
  <c r="R7" i="17" s="1"/>
  <c r="Z90" i="5"/>
  <c r="R8" i="17" s="1"/>
  <c r="AA90" i="5"/>
  <c r="R9" i="17" s="1"/>
  <c r="U91" i="5"/>
  <c r="S3" i="17" s="1"/>
  <c r="V91" i="5"/>
  <c r="S4" i="17" s="1"/>
  <c r="W91" i="5"/>
  <c r="S5" i="17" s="1"/>
  <c r="X91" i="5"/>
  <c r="S6" i="17" s="1"/>
  <c r="Y91" i="5"/>
  <c r="S7" i="17" s="1"/>
  <c r="Z91" i="5"/>
  <c r="S8" i="17" s="1"/>
  <c r="AA91" i="5"/>
  <c r="S9" i="17" s="1"/>
  <c r="U92" i="5"/>
  <c r="T3" i="17" s="1"/>
  <c r="V92" i="5"/>
  <c r="T4" i="17" s="1"/>
  <c r="W92" i="5"/>
  <c r="T5" i="17" s="1"/>
  <c r="X92" i="5"/>
  <c r="T6" i="17" s="1"/>
  <c r="Y92" i="5"/>
  <c r="T7" i="17" s="1"/>
  <c r="Z92" i="5"/>
  <c r="T8" i="17" s="1"/>
  <c r="AA92" i="5"/>
  <c r="T9" i="17" s="1"/>
  <c r="AA89" i="5"/>
  <c r="Q9" i="17" s="1"/>
  <c r="Z89" i="5"/>
  <c r="Q8" i="17" s="1"/>
  <c r="Y89" i="5"/>
  <c r="Q7" i="17" s="1"/>
  <c r="X89" i="5"/>
  <c r="Q6" i="17" s="1"/>
  <c r="W89" i="5"/>
  <c r="Q5" i="17" s="1"/>
  <c r="V89" i="5"/>
  <c r="Q4" i="17" s="1"/>
  <c r="U89" i="5"/>
  <c r="Q3" i="17" s="1"/>
  <c r="AA81" i="5"/>
  <c r="P9" i="17" s="1"/>
  <c r="Z81" i="5"/>
  <c r="P8" i="17" s="1"/>
  <c r="Y81" i="5"/>
  <c r="P7" i="17" s="1"/>
  <c r="X81" i="5"/>
  <c r="P6" i="17" s="1"/>
  <c r="W81" i="5"/>
  <c r="P5" i="17" s="1"/>
  <c r="V81" i="5"/>
  <c r="P4" i="17" s="1"/>
  <c r="U81" i="5"/>
  <c r="P3" i="17" s="1"/>
  <c r="AA63" i="5"/>
  <c r="H9" i="17" s="1"/>
  <c r="Z63" i="5"/>
  <c r="H8" i="17" s="1"/>
  <c r="Y63" i="5"/>
  <c r="H7" i="17" s="1"/>
  <c r="X63" i="5"/>
  <c r="H6" i="17" s="1"/>
  <c r="W63" i="5"/>
  <c r="H5" i="17" s="1"/>
  <c r="V63" i="5"/>
  <c r="H4" i="17" s="1"/>
  <c r="U63" i="5"/>
  <c r="H3" i="17" s="1"/>
  <c r="AA68" i="5"/>
  <c r="K9" i="17" s="1"/>
  <c r="Z68" i="5"/>
  <c r="K8" i="17" s="1"/>
  <c r="Y68" i="5"/>
  <c r="K7" i="17" s="1"/>
  <c r="X68" i="5"/>
  <c r="K6" i="17" s="1"/>
  <c r="W68" i="5"/>
  <c r="K5" i="17" s="1"/>
  <c r="V68" i="5"/>
  <c r="K4" i="17" s="1"/>
  <c r="U68" i="5"/>
  <c r="K3" i="17" s="1"/>
  <c r="AA67" i="5"/>
  <c r="J9" i="17" s="1"/>
  <c r="Z67" i="5"/>
  <c r="J8" i="17" s="1"/>
  <c r="Y67" i="5"/>
  <c r="J7" i="17" s="1"/>
  <c r="X67" i="5"/>
  <c r="J6" i="17" s="1"/>
  <c r="W67" i="5"/>
  <c r="J5" i="17" s="1"/>
  <c r="V67" i="5"/>
  <c r="J4" i="17" s="1"/>
  <c r="U67" i="5"/>
  <c r="J3" i="17" s="1"/>
  <c r="AA66" i="5"/>
  <c r="I9" i="17" s="1"/>
  <c r="Z66" i="5"/>
  <c r="I8" i="17" s="1"/>
  <c r="Y66" i="5"/>
  <c r="I7" i="17" s="1"/>
  <c r="X66" i="5"/>
  <c r="I6" i="17" s="1"/>
  <c r="W66" i="5"/>
  <c r="I5" i="17" s="1"/>
  <c r="V66" i="5"/>
  <c r="I4" i="17" s="1"/>
  <c r="U66" i="5"/>
  <c r="I3" i="17" s="1"/>
  <c r="U53" i="5"/>
  <c r="D3" i="17" s="1"/>
  <c r="V53" i="5"/>
  <c r="D4" i="17" s="1"/>
  <c r="W53" i="5"/>
  <c r="D5" i="17" s="1"/>
  <c r="X53" i="5"/>
  <c r="D6" i="17" s="1"/>
  <c r="Y53" i="5"/>
  <c r="D7" i="17" s="1"/>
  <c r="Z53" i="5"/>
  <c r="D8" i="17" s="1"/>
  <c r="AA53" i="5"/>
  <c r="D9" i="17" s="1"/>
  <c r="U54" i="5"/>
  <c r="V54" i="5"/>
  <c r="W54" i="5"/>
  <c r="X54" i="5"/>
  <c r="Y54" i="5"/>
  <c r="Z54" i="5"/>
  <c r="AA54" i="5"/>
  <c r="AA52" i="5"/>
  <c r="C9" i="17" s="1"/>
  <c r="Z52" i="5"/>
  <c r="C8" i="17" s="1"/>
  <c r="V52" i="5"/>
  <c r="C4" i="17" s="1"/>
  <c r="W52" i="5"/>
  <c r="C5" i="17" s="1"/>
  <c r="X52" i="5"/>
  <c r="C6" i="17" s="1"/>
  <c r="Y52" i="5"/>
  <c r="C7" i="17" s="1"/>
  <c r="U28" i="5"/>
  <c r="U26" i="5"/>
  <c r="AF4" i="7" s="1"/>
  <c r="U13" i="5"/>
  <c r="X4" i="7" s="1"/>
  <c r="U14" i="5"/>
  <c r="Y4" i="7" s="1"/>
  <c r="U15" i="5"/>
  <c r="Z4" i="7" s="1"/>
  <c r="U16" i="5"/>
  <c r="AA4" i="7" s="1"/>
  <c r="U17" i="5"/>
  <c r="AB4" i="7" s="1"/>
  <c r="U18" i="5"/>
  <c r="AC4" i="7" s="1"/>
  <c r="U12" i="5"/>
  <c r="W4" i="7" s="1"/>
  <c r="U10" i="5"/>
  <c r="V4" i="7" s="1"/>
  <c r="U22" i="5"/>
  <c r="AE4" i="7" s="1"/>
  <c r="U52"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76" authorId="0" shapeId="0" xr:uid="{00000000-0006-0000-0100-000001000000}">
      <text>
        <r>
          <rPr>
            <sz val="9"/>
            <color indexed="81"/>
            <rFont val="Tahoma"/>
            <family val="2"/>
          </rPr>
          <t xml:space="preserve">Enter $ amount.  If needed, you can write out a "$ per policy or $ per car". Ex. $50 per policy, or $50 per car.
</t>
        </r>
      </text>
    </comment>
    <comment ref="H76" authorId="0" shapeId="0" xr:uid="{00000000-0006-0000-0100-000002000000}">
      <text>
        <r>
          <rPr>
            <sz val="9"/>
            <color indexed="81"/>
            <rFont val="Tahoma"/>
            <family val="2"/>
          </rPr>
          <t xml:space="preserve">Enter $ amount.  If needed, you can write out a "$ per policy or $ per car". Ex. $50 per policy, or $50 per car.
</t>
        </r>
      </text>
    </comment>
    <comment ref="I76" authorId="0" shapeId="0" xr:uid="{00000000-0006-0000-0100-000003000000}">
      <text>
        <r>
          <rPr>
            <sz val="9"/>
            <color indexed="81"/>
            <rFont val="Tahoma"/>
            <family val="2"/>
          </rPr>
          <t xml:space="preserve">Enter $ amount.  If needed, you can write out a "$ per policy or $ per car". Ex. $50 per policy, or $50 per car.
</t>
        </r>
      </text>
    </comment>
    <comment ref="J76" authorId="0" shapeId="0" xr:uid="{00000000-0006-0000-0100-000004000000}">
      <text>
        <r>
          <rPr>
            <sz val="9"/>
            <color indexed="81"/>
            <rFont val="Tahoma"/>
            <family val="2"/>
          </rPr>
          <t xml:space="preserve">Enter $ amount.  If needed, you can write out a "$ per policy or $ per car". Ex. $50 per policy, or $50 per car.
</t>
        </r>
      </text>
    </comment>
    <comment ref="K76" authorId="0" shapeId="0" xr:uid="{00000000-0006-0000-0100-000005000000}">
      <text>
        <r>
          <rPr>
            <sz val="9"/>
            <color indexed="81"/>
            <rFont val="Tahoma"/>
            <family val="2"/>
          </rPr>
          <t xml:space="preserve">Enter $ amount.  If needed, you can write out a "$ per policy or $ per car". Ex. $50 per policy, or $50 per car.
</t>
        </r>
      </text>
    </comment>
    <comment ref="L76" authorId="0" shapeId="0" xr:uid="{00000000-0006-0000-0100-000006000000}">
      <text>
        <r>
          <rPr>
            <sz val="9"/>
            <color indexed="81"/>
            <rFont val="Tahoma"/>
            <family val="2"/>
          </rPr>
          <t xml:space="preserve">Enter $ amount.  If needed, you can write out a "$ per policy or $ per car". Ex. $50 per policy, or $50 per car.
</t>
        </r>
      </text>
    </comment>
    <comment ref="M76" authorId="0" shapeId="0" xr:uid="{00000000-0006-0000-0100-000007000000}">
      <text>
        <r>
          <rPr>
            <sz val="9"/>
            <color indexed="81"/>
            <rFont val="Tahoma"/>
            <family val="2"/>
          </rPr>
          <t xml:space="preserve">Enter $ amount.  If needed, you can write out a "$ per policy or $ per car". Ex. $50 per policy, or $50 per car.
</t>
        </r>
      </text>
    </comment>
    <comment ref="G77" authorId="0" shapeId="0" xr:uid="{00000000-0006-0000-0100-000008000000}">
      <text>
        <r>
          <rPr>
            <sz val="9"/>
            <color indexed="81"/>
            <rFont val="Tahoma"/>
            <family val="2"/>
          </rPr>
          <t xml:space="preserve">Enter %. If needed, you can write out "% for different month".  Ex. "15% in March, 20% in April"
</t>
        </r>
      </text>
    </comment>
    <comment ref="H77" authorId="0" shapeId="0" xr:uid="{00000000-0006-0000-0100-000009000000}">
      <text>
        <r>
          <rPr>
            <sz val="9"/>
            <color indexed="81"/>
            <rFont val="Tahoma"/>
            <family val="2"/>
          </rPr>
          <t xml:space="preserve">Enter %. If needed, you can write out "% for different month".  Ex. "15% in March, 20% in April"
</t>
        </r>
      </text>
    </comment>
    <comment ref="I77" authorId="0" shapeId="0" xr:uid="{00000000-0006-0000-0100-00000A000000}">
      <text>
        <r>
          <rPr>
            <sz val="9"/>
            <color indexed="81"/>
            <rFont val="Tahoma"/>
            <family val="2"/>
          </rPr>
          <t xml:space="preserve">Enter %. If needed, you can write out "% for different month".  Ex. "15% in March, 20% in April"
</t>
        </r>
      </text>
    </comment>
    <comment ref="J77" authorId="0" shapeId="0" xr:uid="{00000000-0006-0000-0100-00000B000000}">
      <text>
        <r>
          <rPr>
            <sz val="9"/>
            <color indexed="81"/>
            <rFont val="Tahoma"/>
            <family val="2"/>
          </rPr>
          <t xml:space="preserve">Enter %. If needed, you can write out "% for different month".  Ex. "15% in March, 20% in April"
</t>
        </r>
      </text>
    </comment>
    <comment ref="K77" authorId="0" shapeId="0" xr:uid="{00000000-0006-0000-0100-00000C000000}">
      <text>
        <r>
          <rPr>
            <sz val="9"/>
            <color indexed="81"/>
            <rFont val="Tahoma"/>
            <family val="2"/>
          </rPr>
          <t xml:space="preserve">Enter %. If needed, you can write out "% for different month".  Ex. "15% in March, 20% in April"
</t>
        </r>
      </text>
    </comment>
    <comment ref="L77" authorId="0" shapeId="0" xr:uid="{00000000-0006-0000-0100-00000D000000}">
      <text>
        <r>
          <rPr>
            <sz val="9"/>
            <color indexed="81"/>
            <rFont val="Tahoma"/>
            <family val="2"/>
          </rPr>
          <t xml:space="preserve">Enter %. If needed, you can write out "% for different month".  Ex. "15% in March, 20% in April"
</t>
        </r>
      </text>
    </comment>
    <comment ref="M77"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<sst xmlns="http://schemas.openxmlformats.org/spreadsheetml/2006/main" count="1063" uniqueCount="388">
  <si>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</si>
  <si>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</si>
  <si>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</si>
  <si>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</si>
  <si>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</si>
  <si>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</si>
  <si>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</si>
  <si>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</si>
  <si>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</si>
  <si>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</si>
  <si>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</si>
  <si>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</si>
  <si>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</si>
  <si>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</si>
  <si>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</si>
  <si>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</si>
  <si>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</si>
  <si>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</si>
  <si>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</si>
  <si>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</si>
  <si>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</si>
  <si>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</si>
  <si>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</si>
  <si>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</si>
  <si>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</si>
  <si>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</si>
  <si>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</si>
  <si>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</si>
  <si>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</si>
  <si>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</si>
  <si>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</si>
  <si>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</si>
  <si>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</si>
  <si>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</si>
  <si>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</si>
  <si>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</si>
  <si>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</si>
  <si>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</si>
  <si>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</si>
  <si>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</si>
  <si>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</si>
  <si>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</si>
  <si>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</si>
  <si>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</si>
  <si>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</si>
  <si>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</si>
  <si>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</si>
  <si>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</si>
  <si>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</si>
  <si>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</si>
  <si>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</si>
  <si>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</si>
  <si>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</si>
  <si>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</si>
  <si>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</si>
  <si>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</si>
  <si>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</si>
  <si>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</si>
  <si>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</si>
  <si>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</si>
  <si>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</si>
  <si>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</si>
  <si>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</si>
  <si>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</si>
  <si>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</si>
  <si>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</si>
  <si>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</si>
  <si>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</si>
  <si>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</si>
  <si>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</si>
  <si>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</si>
  <si>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</si>
  <si>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</si>
  <si>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</si>
  <si>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</si>
  <si>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</si>
  <si>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</si>
  <si>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</si>
  <si>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</si>
  <si>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</si>
  <si>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</si>
  <si>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</si>
  <si>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</si>
  <si>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</si>
  <si>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</si>
  <si>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</si>
  <si>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</si>
  <si>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</si>
  <si>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</si>
  <si>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</si>
  <si>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</si>
  <si>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</si>
  <si>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</si>
  <si>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</si>
  <si>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</si>
  <si>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</si>
  <si>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</si>
  <si>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</si>
  <si>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</si>
  <si>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</si>
  <si>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</si>
  <si>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</si>
  <si>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</si>
  <si>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</si>
  <si>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</si>
  <si>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</si>
  <si>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</si>
  <si>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</si>
  <si>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</si>
  <si>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</si>
  <si>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</si>
  <si>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</si>
  <si>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</si>
  <si>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</si>
  <si>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</si>
  <si>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</si>
  <si>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</si>
  <si>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</si>
  <si>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</si>
  <si>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</si>
  <si>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</si>
  <si>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</si>
  <si>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</si>
  <si>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</si>
  <si>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</si>
  <si>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</si>
  <si>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</si>
  <si>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</si>
  <si>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</si>
  <si>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</si>
  <si>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</si>
  <si>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</si>
  <si>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</si>
  <si>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</si>
  <si>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</si>
  <si>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</si>
  <si>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</si>
  <si>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</si>
  <si>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</si>
  <si>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</si>
  <si>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</si>
  <si>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</si>
  <si>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</si>
  <si>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</si>
  <si>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</si>
  <si>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</si>
  <si>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</si>
  <si>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</si>
  <si>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</si>
  <si>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</si>
  <si>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</si>
  <si>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</si>
  <si>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</si>
  <si>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</si>
  <si>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</si>
  <si>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</si>
  <si>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</si>
  <si>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</si>
  <si>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</si>
  <si>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</si>
  <si>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</si>
  <si>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</si>
  <si>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</si>
  <si>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</si>
  <si>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</si>
  <si>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</si>
  <si>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</si>
  <si>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</si>
  <si>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</si>
  <si>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</si>
  <si>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</si>
  <si>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</si>
  <si>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</si>
  <si>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</si>
  <si>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</si>
  <si>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</si>
  <si>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</si>
  <si>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</si>
  <si>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</si>
  <si>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</si>
  <si>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</si>
  <si>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</si>
  <si>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</si>
  <si>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</si>
  <si>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</si>
  <si>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</si>
  <si>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</si>
  <si>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</si>
  <si>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</si>
  <si>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</si>
  <si>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</si>
  <si>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</si>
  <si>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</si>
  <si>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</si>
  <si>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</si>
  <si>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</si>
  <si>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</si>
  <si>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</si>
  <si>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</si>
  <si>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</si>
  <si>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</si>
  <si>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</si>
  <si>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</si>
  <si>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</si>
  <si>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</si>
  <si>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</si>
  <si>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</si>
  <si>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</si>
  <si>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</si>
  <si>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</si>
  <si>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</si>
  <si>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</si>
  <si>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</si>
  <si>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</si>
  <si>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</si>
  <si>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</si>
  <si>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</si>
  <si>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</si>
  <si>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</si>
  <si>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</si>
  <si>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</si>
  <si>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</si>
  <si>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</si>
  <si>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</si>
  <si>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</si>
  <si>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</si>
  <si>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</si>
  <si>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</si>
  <si>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</si>
  <si>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</si>
  <si>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</si>
  <si>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</si>
  <si>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</si>
  <si>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</si>
  <si>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</si>
  <si>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</si>
  <si>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</si>
  <si>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</si>
  <si>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</si>
  <si>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</si>
  <si>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</si>
  <si>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</si>
  <si>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</si>
  <si>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</si>
  <si>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</si>
  <si>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</si>
  <si>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</si>
  <si>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</si>
  <si>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</si>
  <si>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</si>
  <si>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</si>
  <si>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</si>
  <si>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</si>
  <si>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</si>
  <si>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</si>
  <si>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</si>
  <si>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</si>
  <si>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</si>
  <si>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</si>
  <si>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</si>
  <si>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</si>
  <si>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</si>
  <si>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</si>
  <si>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</si>
  <si>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</si>
  <si>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</si>
  <si>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</si>
  <si>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</si>
  <si>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</si>
  <si>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</si>
  <si>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</si>
  <si>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</si>
  <si>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</si>
  <si>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</si>
  <si>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</si>
  <si>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</si>
  <si>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</si>
  <si>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</si>
  <si>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</si>
  <si>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</si>
  <si>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</si>
  <si>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</si>
  <si>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</si>
  <si>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</si>
  <si>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</si>
  <si>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</si>
  <si>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</si>
  <si>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</si>
  <si>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</si>
  <si>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</si>
  <si>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</si>
  <si>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</si>
  <si>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</si>
  <si>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</si>
  <si>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</si>
  <si>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</si>
  <si>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</si>
  <si>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</si>
  <si>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</si>
  <si>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</si>
  <si>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</si>
  <si>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</si>
  <si>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</si>
  <si>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</si>
  <si>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</si>
  <si>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</si>
  <si>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</si>
  <si>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</si>
  <si>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</si>
  <si>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</si>
  <si>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</si>
  <si>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</si>
  <si>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</si>
  <si>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</si>
  <si>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</si>
  <si>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</si>
  <si>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</si>
  <si>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</si>
  <si>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</si>
  <si>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</si>
  <si>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</si>
  <si>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</si>
  <si>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</si>
  <si>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</si>
  <si>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</si>
  <si>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</si>
  <si>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</si>
  <si>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</si>
  <si>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</si>
  <si>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</si>
  <si>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</si>
  <si>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</si>
  <si>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</si>
  <si>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</si>
  <si>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</si>
  <si>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</si>
  <si>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</si>
  <si>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</si>
  <si>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</si>
  <si>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</si>
  <si>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</si>
  <si>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</si>
  <si>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</si>
  <si>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</si>
  <si>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</si>
  <si>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</si>
  <si>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</si>
  <si>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</si>
  <si>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</si>
  <si>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</si>
  <si>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</si>
  <si>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</si>
  <si>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</si>
  <si>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</si>
  <si>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</si>
  <si>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</si>
  <si>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</si>
  <si>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</si>
  <si>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</si>
  <si>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</si>
  <si>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New York Marine and General Insurance Company ("NYM")</t>
  </si>
  <si>
    <t>ProSight Specialty Insurance Group</t>
  </si>
  <si>
    <t>0256</t>
  </si>
  <si>
    <t>412 Mount Kemble Avenue, Suite 300C</t>
  </si>
  <si>
    <t>Morristown</t>
  </si>
  <si>
    <t>Jennifer Moore</t>
  </si>
  <si>
    <t>976.532.1435</t>
  </si>
  <si>
    <t>VP, Compliance Regulatory Affairs Officer</t>
  </si>
  <si>
    <t>jmoore@prosightspecialty.com</t>
  </si>
  <si>
    <t>Inland Marine</t>
  </si>
  <si>
    <r>
      <rPr>
        <b/>
        <u/>
        <sz val="10"/>
        <rFont val="Times New Roman"/>
        <family val="1"/>
      </rPr>
      <t>Name</t>
    </r>
    <r>
      <rPr>
        <sz val="10"/>
        <rFont val="Times New Roman"/>
        <family val="1"/>
      </rPr>
      <t xml:space="preserve">                                                                                                    </t>
    </r>
    <r>
      <rPr>
        <b/>
        <u/>
        <sz val="10"/>
        <rFont val="Times New Roman"/>
        <family val="1"/>
      </rPr>
      <t>CDI #</t>
    </r>
    <r>
      <rPr>
        <sz val="10"/>
        <rFont val="Times New Roman"/>
        <family val="1"/>
      </rPr>
      <t xml:space="preserve">
Automotive Repair - Auto                                                                     21-985
Auto Dealers                                                                                         21-917
Commercial General Liability ISO Adoption                                       21-779
Commercial Auto ISO Adoption                                                           21-553
Automotive Repair Bus - GL End / Tiered Rating Plan                        21-790
Automotive Repair – GL                                                                       21-150
(EPL) Rate/Rule Filing - Oil and Gas                                                   20-4459
Market Segments Product                                                                      20-1835</t>
    </r>
  </si>
  <si>
    <t>ProSight has continuously monitored our insureds exposures since the impact of the COVID-19 pandemic materialized into some of our insureds not carrying on business as usual.  At that time, we recognized and reacted to the fact that some of our insureds respective exposures to loss were commensurately decreased in relation to their business operations.  Our recognition and reaction came in the form of targeted premium refunds for affected in-force policies.  For new and renewal policies written during 2020, we estimated a reduction in exposure and hence premiums for similarly COVID-19 affected policies (See attached memorandum dated June 18, 2020 in response to Bulletin 2020-03).  
In 2021, we have continued to monitor our COVID-19 affected insureds exposure to loss.  We believe that we have taken the appropriate steps to synchronize the charged premiums in relation to our insured’s exposure to loss.  Our analysis in response to this bulletin included reviewing the underwriting experience prior to, and after the premium refunds already provided, as well as projecting future changes in actual exposures for the affected insureds on in-force policies.  The future changes in actual exposures will materialize through our normal premium audit processes, which typically occur 3 to 6 months after the expiration of each policy.  For the line(s) affected by COVID-19, workers' compensation remains the most uncertain as respects future exposure to loss.  As such, we have estimated an audit return premium and projected the underwriting results post-refund (2020 refunds, already returned) and post-premium audit return.  For the lines of business affected by COVID-19, the attached analysis will show:
-The estimated underwriting experience is not materially excessive nor inadequate relative to our filed rates.
-The frequency of claims (relative to $1000 GWP) is in line with prior years after adjusting the premiums for refunds and estimated audit returns.
-The loss ratio development by policy quarter for the COVID-19 affected lines largely follow prior policy periods at the same development period, reflecting the fact that the adjustments to premiums have normalized the underwriting results to align with pre-COVID-19 levels.</t>
  </si>
  <si>
    <t>Energy</t>
  </si>
  <si>
    <t>18-4890</t>
  </si>
  <si>
    <t>Overall Totals</t>
  </si>
  <si>
    <t>Entertainment, Leisure and Sports Program</t>
  </si>
  <si>
    <t>Transportation</t>
  </si>
  <si>
    <t>11-69</t>
  </si>
  <si>
    <t>17-2083</t>
  </si>
  <si>
    <t>16-4553</t>
  </si>
  <si>
    <t>11-798</t>
  </si>
  <si>
    <t>Other</t>
  </si>
  <si>
    <t>11-2243</t>
  </si>
  <si>
    <t>19-4124</t>
  </si>
  <si>
    <t>Frank Papalia</t>
  </si>
  <si>
    <t>973-532-1728</t>
  </si>
  <si>
    <t>Chief Legal Officer</t>
  </si>
  <si>
    <t>fpapalia@prosightspecialty.com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</si>
</sst>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4"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b/>
      <u/>
      <sz val="10"/>
      <name val="Times New Roman"/>
      <family val="1"/>
    </font>
    <font>
      <b/>
      <sz val="11"/>
      <name val="Times New Roman"/>
      <family val="1"/>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164" fontId="25" fillId="0" borderId="0" xfId="7" applyFont="1"/>
    <xf numFmtId="164" fontId="25" fillId="0" borderId="0" xfId="7" applyFont="1" applyAlignment="1">
      <alignment horizontal="left"/>
    </xf>
    <xf numFmtId="0" fontId="39" fillId="0" borderId="0" xfId="0" applyFont="1"/>
    <xf numFmtId="6" fontId="25" fillId="0" borderId="0" xfId="7" quotePrefix="1" applyNumberFormat="1" applyFont="1" applyAlignment="1">
      <alignment horizontal="left"/>
    </xf>
    <xf numFmtId="164" fontId="25" fillId="0" borderId="0" xfId="7" quotePrefix="1" applyFont="1" applyAlignment="1">
      <alignment vertical="top"/>
    </xf>
    <xf numFmtId="164" fontId="25" fillId="0" borderId="0" xfId="7" applyFont="1" applyAlignment="1">
      <alignment wrapText="1"/>
    </xf>
    <xf numFmtId="1" fontId="25" fillId="0" borderId="0" xfId="7" applyNumberFormat="1" applyFont="1" applyAlignment="1">
      <alignment horizontal="center"/>
    </xf>
    <xf numFmtId="1" fontId="25" fillId="0" borderId="0" xfId="7" applyNumberFormat="1" applyFont="1" applyAlignment="1">
      <alignment horizontal="right"/>
    </xf>
    <xf numFmtId="1" fontId="25" fillId="0" borderId="0" xfId="7" applyNumberFormat="1" applyFont="1" applyAlignment="1">
      <alignment horizontal="left"/>
    </xf>
    <xf numFmtId="9" fontId="29" fillId="13" borderId="15" xfId="8" applyFont="1" applyFill="1" applyBorder="1" applyAlignment="1">
      <alignment horizontal="right"/>
    </xf>
    <xf numFmtId="1" fontId="29" fillId="0" borderId="15" xfId="2" applyNumberFormat="1" applyFont="1" applyFill="1" applyBorder="1" applyAlignment="1">
      <alignment horizontal="center"/>
    </xf>
    <xf numFmtId="1" fontId="29" fillId="0" borderId="15" xfId="2" applyNumberFormat="1" applyFont="1" applyFill="1" applyBorder="1" applyAlignment="1">
      <alignment horizontal="right"/>
    </xf>
    <xf numFmtId="167" fontId="29" fillId="13" borderId="15" xfId="10" applyNumberFormat="1" applyFont="1" applyFill="1" applyBorder="1" applyAlignment="1">
      <alignment horizontal="right"/>
    </xf>
    <xf numFmtId="167" fontId="29" fillId="13" borderId="15" xfId="2" applyNumberFormat="1" applyFont="1" applyFill="1" applyBorder="1" applyAlignment="1">
      <alignment horizontal="right"/>
    </xf>
    <xf numFmtId="172" fontId="29" fillId="13" borderId="15" xfId="9" applyNumberFormat="1" applyFont="1" applyFill="1" applyBorder="1" applyAlignment="1">
      <alignment horizontal="right"/>
    </xf>
    <xf numFmtId="1" fontId="53" fillId="0" borderId="15" xfId="2" applyNumberFormat="1" applyFont="1" applyFill="1" applyBorder="1" applyAlignment="1">
      <alignment horizontal="center"/>
    </xf>
    <xf numFmtId="1" fontId="53" fillId="0" borderId="15" xfId="2" applyNumberFormat="1" applyFont="1" applyFill="1" applyBorder="1" applyAlignment="1">
      <alignment horizontal="right"/>
    </xf>
    <xf numFmtId="9" fontId="53" fillId="0" borderId="15" xfId="8" applyFont="1" applyFill="1" applyBorder="1" applyAlignment="1">
      <alignment horizontal="right"/>
    </xf>
    <xf numFmtId="167" fontId="53" fillId="0" borderId="15" xfId="10" applyNumberFormat="1" applyFont="1" applyFill="1" applyBorder="1" applyAlignment="1">
      <alignment horizontal="right"/>
    </xf>
    <xf numFmtId="167" fontId="53" fillId="0" borderId="15" xfId="2" applyNumberFormat="1" applyFont="1" applyFill="1" applyBorder="1" applyAlignment="1">
      <alignment horizontal="right"/>
    </xf>
    <xf numFmtId="172" fontId="53" fillId="0" borderId="15" xfId="9" applyNumberFormat="1" applyFont="1" applyFill="1" applyBorder="1" applyAlignment="1">
      <alignment horizontal="right"/>
    </xf>
    <xf numFmtId="9" fontId="29" fillId="0" borderId="15" xfId="8" applyFont="1" applyFill="1" applyBorder="1" applyAlignment="1">
      <alignment horizontal="right"/>
    </xf>
    <xf numFmtId="167" fontId="29" fillId="0" borderId="15" xfId="10" applyNumberFormat="1" applyFont="1" applyFill="1" applyBorder="1" applyAlignment="1">
      <alignment horizontal="right"/>
    </xf>
    <xf numFmtId="167" fontId="29" fillId="0" borderId="15" xfId="2" applyNumberFormat="1" applyFont="1" applyFill="1" applyBorder="1" applyAlignment="1">
      <alignment horizontal="right"/>
    </xf>
    <xf numFmtId="172" fontId="29" fillId="0" borderId="15" xfId="9" applyNumberFormat="1" applyFont="1" applyFill="1" applyBorder="1" applyAlignment="1">
      <alignment horizontal="right"/>
    </xf>
    <xf numFmtId="172" fontId="29" fillId="0" borderId="15" xfId="2" applyNumberFormat="1" applyFont="1" applyFill="1" applyBorder="1" applyAlignment="1">
      <alignment horizontal="right"/>
    </xf>
    <xf numFmtId="172" fontId="53" fillId="0" borderId="15" xfId="2" applyNumberFormat="1" applyFont="1" applyFill="1" applyBorder="1" applyAlignment="1">
      <alignment horizontal="right"/>
    </xf>
    <xf numFmtId="1" fontId="29" fillId="0" borderId="15" xfId="2" applyNumberFormat="1" applyFont="1" applyFill="1" applyBorder="1" applyAlignment="1">
      <alignment horizontal="left"/>
    </xf>
    <xf numFmtId="1" fontId="53" fillId="0" borderId="15" xfId="2" applyNumberFormat="1" applyFont="1" applyFill="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43" xfId="7" quotePrefix="1" applyNumberFormat="1" applyFont="1" applyBorder="1" applyAlignment="1">
      <alignment horizontal="left" vertical="top"/>
    </xf>
    <xf numFmtId="49" fontId="25" fillId="0" borderId="9"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52" lockText="1" noThreeD="1"/>
</file>

<file path=xl/ctrlProps/ctrlProp100.xml><?xml version="1.0" encoding="utf-8"?>
<formControlPr xmlns="http://schemas.microsoft.com/office/spreadsheetml/2009/9/main" objectType="CheckBox" fmlaLink="$T$81"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9"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9"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9"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9" lockText="1" noThreeD="1"/>
</file>

<file path=xl/ctrlProps/ctrlProp12.xml><?xml version="1.0" encoding="utf-8"?>
<formControlPr xmlns="http://schemas.microsoft.com/office/spreadsheetml/2009/9/main" objectType="CheckBox" fmlaLink="$R$52"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9"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9"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9"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90"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90"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90"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90"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90"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90"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90" lockText="1" noThreeD="1"/>
</file>

<file path=xl/ctrlProps/ctrlProp14.xml><?xml version="1.0" encoding="utf-8"?>
<formControlPr xmlns="http://schemas.microsoft.com/office/spreadsheetml/2009/9/main" objectType="CheckBox" fmlaLink="$S$52"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91"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91"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91"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91"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91"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91"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91"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92"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92"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92" lockText="1" noThreeD="1"/>
</file>

<file path=xl/ctrlProps/ctrlProp16.xml><?xml version="1.0" encoding="utf-8"?>
<formControlPr xmlns="http://schemas.microsoft.com/office/spreadsheetml/2009/9/main" objectType="CheckBox" fmlaLink="$N$53"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92"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92"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92"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92"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55" lockText="1" noThreeD="1"/>
</file>

<file path=xl/ctrlProps/ctrlProp171.xml><?xml version="1.0" encoding="utf-8"?>
<formControlPr xmlns="http://schemas.microsoft.com/office/spreadsheetml/2009/9/main" objectType="CheckBox" fmlaLink="$O$55" lockText="1" noThreeD="1"/>
</file>

<file path=xl/ctrlProps/ctrlProp172.xml><?xml version="1.0" encoding="utf-8"?>
<formControlPr xmlns="http://schemas.microsoft.com/office/spreadsheetml/2009/9/main" objectType="CheckBox" fmlaLink="$P$55" lockText="1" noThreeD="1"/>
</file>

<file path=xl/ctrlProps/ctrlProp173.xml><?xml version="1.0" encoding="utf-8"?>
<formControlPr xmlns="http://schemas.microsoft.com/office/spreadsheetml/2009/9/main" objectType="CheckBox" fmlaLink="$Q$55" lockText="1" noThreeD="1"/>
</file>

<file path=xl/ctrlProps/ctrlProp174.xml><?xml version="1.0" encoding="utf-8"?>
<formControlPr xmlns="http://schemas.microsoft.com/office/spreadsheetml/2009/9/main" objectType="CheckBox" fmlaLink="$R$55" lockText="1" noThreeD="1"/>
</file>

<file path=xl/ctrlProps/ctrlProp175.xml><?xml version="1.0" encoding="utf-8"?>
<formControlPr xmlns="http://schemas.microsoft.com/office/spreadsheetml/2009/9/main" objectType="CheckBox" fmlaLink="$S$55" lockText="1" noThreeD="1"/>
</file>

<file path=xl/ctrlProps/ctrlProp176.xml><?xml version="1.0" encoding="utf-8"?>
<formControlPr xmlns="http://schemas.microsoft.com/office/spreadsheetml/2009/9/main" objectType="CheckBox" fmlaLink="$T$55" lockText="1" noThreeD="1"/>
</file>

<file path=xl/ctrlProps/ctrlProp18.xml><?xml version="1.0" encoding="utf-8"?>
<formControlPr xmlns="http://schemas.microsoft.com/office/spreadsheetml/2009/9/main" objectType="CheckBox" fmlaLink="$O$53"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53"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53"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53"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53"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54"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54"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54"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54"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54"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54"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52" lockText="1" noThreeD="1"/>
</file>

<file path=xl/ctrlProps/ctrlProp40.xml><?xml version="1.0" encoding="utf-8"?>
<formControlPr xmlns="http://schemas.microsoft.com/office/spreadsheetml/2009/9/main" objectType="CheckBox" fmlaLink="$T$52"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53"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54"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6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66"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66"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66"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66"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66"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67"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52" lockText="1" noThreeD="1"/>
</file>

<file path=xl/ctrlProps/ctrlProp60.xml><?xml version="1.0" encoding="utf-8"?>
<formControlPr xmlns="http://schemas.microsoft.com/office/spreadsheetml/2009/9/main" objectType="CheckBox" fmlaLink="$O$67"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67"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67"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67"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67"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8"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8"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8"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8"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8"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52" lockText="1" noThreeD="1"/>
</file>

<file path=xl/ctrlProps/ctrlProp80.xml><?xml version="1.0" encoding="utf-8"?>
<formControlPr xmlns="http://schemas.microsoft.com/office/spreadsheetml/2009/9/main" objectType="CheckBox" fmlaLink="$S$68"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66"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67"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8" lockText="1" noThreeD="1"/>
</file>

<file path=xl/ctrlProps/ctrlProp87.xml><?xml version="1.0" encoding="utf-8"?>
<formControlPr xmlns="http://schemas.microsoft.com/office/spreadsheetml/2009/9/main" objectType="CheckBox" fmlaLink="$N$63" lockText="1" noThreeD="1"/>
</file>

<file path=xl/ctrlProps/ctrlProp88.xml><?xml version="1.0" encoding="utf-8"?>
<formControlPr xmlns="http://schemas.microsoft.com/office/spreadsheetml/2009/9/main" objectType="CheckBox" fmlaLink="$O$63" lockText="1" noThreeD="1"/>
</file>

<file path=xl/ctrlProps/ctrlProp89.xml><?xml version="1.0" encoding="utf-8"?>
<formControlPr xmlns="http://schemas.microsoft.com/office/spreadsheetml/2009/9/main" objectType="CheckBox" fmlaLink="$P$63"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63" lockText="1" noThreeD="1"/>
</file>

<file path=xl/ctrlProps/ctrlProp91.xml><?xml version="1.0" encoding="utf-8"?>
<formControlPr xmlns="http://schemas.microsoft.com/office/spreadsheetml/2009/9/main" objectType="CheckBox" fmlaLink="$R$63" lockText="1" noThreeD="1"/>
</file>

<file path=xl/ctrlProps/ctrlProp92.xml><?xml version="1.0" encoding="utf-8"?>
<formControlPr xmlns="http://schemas.microsoft.com/office/spreadsheetml/2009/9/main" objectType="CheckBox" fmlaLink="$S$63" lockText="1" noThreeD="1"/>
</file>

<file path=xl/ctrlProps/ctrlProp93.xml><?xml version="1.0" encoding="utf-8"?>
<formControlPr xmlns="http://schemas.microsoft.com/office/spreadsheetml/2009/9/main" objectType="CheckBox" fmlaLink="$T$63" lockText="1" noThreeD="1"/>
</file>

<file path=xl/ctrlProps/ctrlProp94.xml><?xml version="1.0" encoding="utf-8"?>
<formControlPr xmlns="http://schemas.microsoft.com/office/spreadsheetml/2009/9/main" objectType="CheckBox" fmlaLink="$N$81" lockText="1" noThreeD="1"/>
</file>

<file path=xl/ctrlProps/ctrlProp95.xml><?xml version="1.0" encoding="utf-8"?>
<formControlPr xmlns="http://schemas.microsoft.com/office/spreadsheetml/2009/9/main" objectType="CheckBox" fmlaLink="$O$81" lockText="1" noThreeD="1"/>
</file>

<file path=xl/ctrlProps/ctrlProp96.xml><?xml version="1.0" encoding="utf-8"?>
<formControlPr xmlns="http://schemas.microsoft.com/office/spreadsheetml/2009/9/main" objectType="CheckBox" fmlaLink="$P$81" lockText="1" noThreeD="1"/>
</file>

<file path=xl/ctrlProps/ctrlProp97.xml><?xml version="1.0" encoding="utf-8"?>
<formControlPr xmlns="http://schemas.microsoft.com/office/spreadsheetml/2009/9/main" objectType="CheckBox" fmlaLink="$Q$81" lockText="1" noThreeD="1"/>
</file>

<file path=xl/ctrlProps/ctrlProp98.xml><?xml version="1.0" encoding="utf-8"?>
<formControlPr xmlns="http://schemas.microsoft.com/office/spreadsheetml/2009/9/main" objectType="CheckBox" fmlaLink="$R$81" lockText="1" noThreeD="1"/>
</file>

<file path=xl/ctrlProps/ctrlProp99.xml><?xml version="1.0" encoding="utf-8"?>
<formControlPr xmlns="http://schemas.microsoft.com/office/spreadsheetml/2009/9/main" objectType="CheckBox" fmlaLink="$S$8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83</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50</xdr:row>
          <xdr:rowOff>142875</xdr:rowOff>
        </xdr:from>
        <xdr:to>
          <xdr:col>6</xdr:col>
          <xdr:colOff>485775</xdr:colOff>
          <xdr:row>52</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50</xdr:row>
          <xdr:rowOff>142875</xdr:rowOff>
        </xdr:from>
        <xdr:to>
          <xdr:col>6</xdr:col>
          <xdr:colOff>485775</xdr:colOff>
          <xdr:row>52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50</xdr:row>
          <xdr:rowOff>142875</xdr:rowOff>
        </xdr:from>
        <xdr:to>
          <xdr:col>7</xdr:col>
          <xdr:colOff>485775</xdr:colOff>
          <xdr:row>52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50</xdr:row>
          <xdr:rowOff>142875</xdr:rowOff>
        </xdr:from>
        <xdr:to>
          <xdr:col>7</xdr:col>
          <xdr:colOff>485775</xdr:colOff>
          <xdr:row>52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50</xdr:row>
          <xdr:rowOff>142875</xdr:rowOff>
        </xdr:from>
        <xdr:to>
          <xdr:col>8</xdr:col>
          <xdr:colOff>485775</xdr:colOff>
          <xdr:row>52</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50</xdr:row>
          <xdr:rowOff>142875</xdr:rowOff>
        </xdr:from>
        <xdr:to>
          <xdr:col>8</xdr:col>
          <xdr:colOff>485775</xdr:colOff>
          <xdr:row>52</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50</xdr:row>
          <xdr:rowOff>142875</xdr:rowOff>
        </xdr:from>
        <xdr:to>
          <xdr:col>9</xdr:col>
          <xdr:colOff>485775</xdr:colOff>
          <xdr:row>52</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50</xdr:row>
          <xdr:rowOff>142875</xdr:rowOff>
        </xdr:from>
        <xdr:to>
          <xdr:col>9</xdr:col>
          <xdr:colOff>485775</xdr:colOff>
          <xdr:row>52</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50</xdr:row>
          <xdr:rowOff>142875</xdr:rowOff>
        </xdr:from>
        <xdr:to>
          <xdr:col>10</xdr:col>
          <xdr:colOff>485775</xdr:colOff>
          <xdr:row>52</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50</xdr:row>
          <xdr:rowOff>142875</xdr:rowOff>
        </xdr:from>
        <xdr:to>
          <xdr:col>10</xdr:col>
          <xdr:colOff>485775</xdr:colOff>
          <xdr:row>52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50</xdr:row>
          <xdr:rowOff>142875</xdr:rowOff>
        </xdr:from>
        <xdr:to>
          <xdr:col>11</xdr:col>
          <xdr:colOff>485775</xdr:colOff>
          <xdr:row>52</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50</xdr:row>
          <xdr:rowOff>142875</xdr:rowOff>
        </xdr:from>
        <xdr:to>
          <xdr:col>11</xdr:col>
          <xdr:colOff>485775</xdr:colOff>
          <xdr:row>52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51</xdr:row>
          <xdr:rowOff>142875</xdr:rowOff>
        </xdr:from>
        <xdr:to>
          <xdr:col>6</xdr:col>
          <xdr:colOff>485775</xdr:colOff>
          <xdr:row>53</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51</xdr:row>
          <xdr:rowOff>142875</xdr:rowOff>
        </xdr:from>
        <xdr:to>
          <xdr:col>6</xdr:col>
          <xdr:colOff>485775</xdr:colOff>
          <xdr:row>53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51</xdr:row>
          <xdr:rowOff>142875</xdr:rowOff>
        </xdr:from>
        <xdr:to>
          <xdr:col>7</xdr:col>
          <xdr:colOff>485775</xdr:colOff>
          <xdr:row>53</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51</xdr:row>
          <xdr:rowOff>142875</xdr:rowOff>
        </xdr:from>
        <xdr:to>
          <xdr:col>7</xdr:col>
          <xdr:colOff>485775</xdr:colOff>
          <xdr:row>53</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51</xdr:row>
          <xdr:rowOff>142875</xdr:rowOff>
        </xdr:from>
        <xdr:to>
          <xdr:col>8</xdr:col>
          <xdr:colOff>485775</xdr:colOff>
          <xdr:row>53</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51</xdr:row>
          <xdr:rowOff>142875</xdr:rowOff>
        </xdr:from>
        <xdr:to>
          <xdr:col>8</xdr:col>
          <xdr:colOff>485775</xdr:colOff>
          <xdr:row>53</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51</xdr:row>
          <xdr:rowOff>142875</xdr:rowOff>
        </xdr:from>
        <xdr:to>
          <xdr:col>9</xdr:col>
          <xdr:colOff>485775</xdr:colOff>
          <xdr:row>53</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51</xdr:row>
          <xdr:rowOff>142875</xdr:rowOff>
        </xdr:from>
        <xdr:to>
          <xdr:col>9</xdr:col>
          <xdr:colOff>485775</xdr:colOff>
          <xdr:row>53</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51</xdr:row>
          <xdr:rowOff>142875</xdr:rowOff>
        </xdr:from>
        <xdr:to>
          <xdr:col>10</xdr:col>
          <xdr:colOff>485775</xdr:colOff>
          <xdr:row>53</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51</xdr:row>
          <xdr:rowOff>142875</xdr:rowOff>
        </xdr:from>
        <xdr:to>
          <xdr:col>10</xdr:col>
          <xdr:colOff>485775</xdr:colOff>
          <xdr:row>53</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142875</xdr:rowOff>
        </xdr:from>
        <xdr:to>
          <xdr:col>11</xdr:col>
          <xdr:colOff>485775</xdr:colOff>
          <xdr:row>53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142875</xdr:rowOff>
        </xdr:from>
        <xdr:to>
          <xdr:col>11</xdr:col>
          <xdr:colOff>485775</xdr:colOff>
          <xdr:row>53</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52</xdr:row>
          <xdr:rowOff>142875</xdr:rowOff>
        </xdr:from>
        <xdr:to>
          <xdr:col>6</xdr:col>
          <xdr:colOff>485775</xdr:colOff>
          <xdr:row>54</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52</xdr:row>
          <xdr:rowOff>142875</xdr:rowOff>
        </xdr:from>
        <xdr:to>
          <xdr:col>6</xdr:col>
          <xdr:colOff>485775</xdr:colOff>
          <xdr:row>54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52</xdr:row>
          <xdr:rowOff>142875</xdr:rowOff>
        </xdr:from>
        <xdr:to>
          <xdr:col>7</xdr:col>
          <xdr:colOff>485775</xdr:colOff>
          <xdr:row>54</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52</xdr:row>
          <xdr:rowOff>142875</xdr:rowOff>
        </xdr:from>
        <xdr:to>
          <xdr:col>7</xdr:col>
          <xdr:colOff>485775</xdr:colOff>
          <xdr:row>54</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52</xdr:row>
          <xdr:rowOff>142875</xdr:rowOff>
        </xdr:from>
        <xdr:to>
          <xdr:col>8</xdr:col>
          <xdr:colOff>485775</xdr:colOff>
          <xdr:row>54</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52</xdr:row>
          <xdr:rowOff>142875</xdr:rowOff>
        </xdr:from>
        <xdr:to>
          <xdr:col>8</xdr:col>
          <xdr:colOff>485775</xdr:colOff>
          <xdr:row>54</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142875</xdr:rowOff>
        </xdr:from>
        <xdr:to>
          <xdr:col>9</xdr:col>
          <xdr:colOff>485775</xdr:colOff>
          <xdr:row>54</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142875</xdr:rowOff>
        </xdr:from>
        <xdr:to>
          <xdr:col>9</xdr:col>
          <xdr:colOff>485775</xdr:colOff>
          <xdr:row>54</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52</xdr:row>
          <xdr:rowOff>142875</xdr:rowOff>
        </xdr:from>
        <xdr:to>
          <xdr:col>10</xdr:col>
          <xdr:colOff>485775</xdr:colOff>
          <xdr:row>54</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52</xdr:row>
          <xdr:rowOff>142875</xdr:rowOff>
        </xdr:from>
        <xdr:to>
          <xdr:col>10</xdr:col>
          <xdr:colOff>485775</xdr:colOff>
          <xdr:row>54</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142875</xdr:rowOff>
        </xdr:from>
        <xdr:to>
          <xdr:col>11</xdr:col>
          <xdr:colOff>485775</xdr:colOff>
          <xdr:row>54</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142875</xdr:rowOff>
        </xdr:from>
        <xdr:to>
          <xdr:col>11</xdr:col>
          <xdr:colOff>485775</xdr:colOff>
          <xdr:row>54</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50</xdr:row>
          <xdr:rowOff>142875</xdr:rowOff>
        </xdr:from>
        <xdr:to>
          <xdr:col>12</xdr:col>
          <xdr:colOff>485775</xdr:colOff>
          <xdr:row>52</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50</xdr:row>
          <xdr:rowOff>142875</xdr:rowOff>
        </xdr:from>
        <xdr:to>
          <xdr:col>12</xdr:col>
          <xdr:colOff>485775</xdr:colOff>
          <xdr:row>52</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51</xdr:row>
          <xdr:rowOff>142875</xdr:rowOff>
        </xdr:from>
        <xdr:to>
          <xdr:col>12</xdr:col>
          <xdr:colOff>485775</xdr:colOff>
          <xdr:row>53</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51</xdr:row>
          <xdr:rowOff>142875</xdr:rowOff>
        </xdr:from>
        <xdr:to>
          <xdr:col>12</xdr:col>
          <xdr:colOff>485775</xdr:colOff>
          <xdr:row>53</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52</xdr:row>
          <xdr:rowOff>142875</xdr:rowOff>
        </xdr:from>
        <xdr:to>
          <xdr:col>12</xdr:col>
          <xdr:colOff>485775</xdr:colOff>
          <xdr:row>54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52</xdr:row>
          <xdr:rowOff>142875</xdr:rowOff>
        </xdr:from>
        <xdr:to>
          <xdr:col>12</xdr:col>
          <xdr:colOff>485775</xdr:colOff>
          <xdr:row>54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64</xdr:row>
          <xdr:rowOff>142875</xdr:rowOff>
        </xdr:from>
        <xdr:to>
          <xdr:col>6</xdr:col>
          <xdr:colOff>485775</xdr:colOff>
          <xdr:row>66</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64</xdr:row>
          <xdr:rowOff>142875</xdr:rowOff>
        </xdr:from>
        <xdr:to>
          <xdr:col>6</xdr:col>
          <xdr:colOff>485775</xdr:colOff>
          <xdr:row>66</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64</xdr:row>
          <xdr:rowOff>142875</xdr:rowOff>
        </xdr:from>
        <xdr:to>
          <xdr:col>7</xdr:col>
          <xdr:colOff>485775</xdr:colOff>
          <xdr:row>66</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64</xdr:row>
          <xdr:rowOff>142875</xdr:rowOff>
        </xdr:from>
        <xdr:to>
          <xdr:col>7</xdr:col>
          <xdr:colOff>485775</xdr:colOff>
          <xdr:row>66</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142875</xdr:rowOff>
        </xdr:from>
        <xdr:to>
          <xdr:col>8</xdr:col>
          <xdr:colOff>485775</xdr:colOff>
          <xdr:row>66</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142875</xdr:rowOff>
        </xdr:from>
        <xdr:to>
          <xdr:col>8</xdr:col>
          <xdr:colOff>485775</xdr:colOff>
          <xdr:row>66</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64</xdr:row>
          <xdr:rowOff>142875</xdr:rowOff>
        </xdr:from>
        <xdr:to>
          <xdr:col>9</xdr:col>
          <xdr:colOff>485775</xdr:colOff>
          <xdr:row>66</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64</xdr:row>
          <xdr:rowOff>142875</xdr:rowOff>
        </xdr:from>
        <xdr:to>
          <xdr:col>9</xdr:col>
          <xdr:colOff>485775</xdr:colOff>
          <xdr:row>66</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64</xdr:row>
          <xdr:rowOff>142875</xdr:rowOff>
        </xdr:from>
        <xdr:to>
          <xdr:col>10</xdr:col>
          <xdr:colOff>485775</xdr:colOff>
          <xdr:row>66</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64</xdr:row>
          <xdr:rowOff>142875</xdr:rowOff>
        </xdr:from>
        <xdr:to>
          <xdr:col>10</xdr:col>
          <xdr:colOff>485775</xdr:colOff>
          <xdr:row>66</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64</xdr:row>
          <xdr:rowOff>142875</xdr:rowOff>
        </xdr:from>
        <xdr:to>
          <xdr:col>11</xdr:col>
          <xdr:colOff>485775</xdr:colOff>
          <xdr:row>66</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64</xdr:row>
          <xdr:rowOff>142875</xdr:rowOff>
        </xdr:from>
        <xdr:to>
          <xdr:col>11</xdr:col>
          <xdr:colOff>485775</xdr:colOff>
          <xdr:row>66</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65</xdr:row>
          <xdr:rowOff>142875</xdr:rowOff>
        </xdr:from>
        <xdr:to>
          <xdr:col>6</xdr:col>
          <xdr:colOff>485775</xdr:colOff>
          <xdr:row>67</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65</xdr:row>
          <xdr:rowOff>142875</xdr:rowOff>
        </xdr:from>
        <xdr:to>
          <xdr:col>6</xdr:col>
          <xdr:colOff>485775</xdr:colOff>
          <xdr:row>67</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65</xdr:row>
          <xdr:rowOff>142875</xdr:rowOff>
        </xdr:from>
        <xdr:to>
          <xdr:col>7</xdr:col>
          <xdr:colOff>485775</xdr:colOff>
          <xdr:row>67</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65</xdr:row>
          <xdr:rowOff>142875</xdr:rowOff>
        </xdr:from>
        <xdr:to>
          <xdr:col>7</xdr:col>
          <xdr:colOff>485775</xdr:colOff>
          <xdr:row>67</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65</xdr:row>
          <xdr:rowOff>142875</xdr:rowOff>
        </xdr:from>
        <xdr:to>
          <xdr:col>8</xdr:col>
          <xdr:colOff>485775</xdr:colOff>
          <xdr:row>67</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65</xdr:row>
          <xdr:rowOff>142875</xdr:rowOff>
        </xdr:from>
        <xdr:to>
          <xdr:col>8</xdr:col>
          <xdr:colOff>485775</xdr:colOff>
          <xdr:row>67</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142875</xdr:rowOff>
        </xdr:from>
        <xdr:to>
          <xdr:col>9</xdr:col>
          <xdr:colOff>485775</xdr:colOff>
          <xdr:row>67</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142875</xdr:rowOff>
        </xdr:from>
        <xdr:to>
          <xdr:col>9</xdr:col>
          <xdr:colOff>485775</xdr:colOff>
          <xdr:row>67</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65</xdr:row>
          <xdr:rowOff>142875</xdr:rowOff>
        </xdr:from>
        <xdr:to>
          <xdr:col>10</xdr:col>
          <xdr:colOff>485775</xdr:colOff>
          <xdr:row>67</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65</xdr:row>
          <xdr:rowOff>142875</xdr:rowOff>
        </xdr:from>
        <xdr:to>
          <xdr:col>10</xdr:col>
          <xdr:colOff>485775</xdr:colOff>
          <xdr:row>67</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65</xdr:row>
          <xdr:rowOff>142875</xdr:rowOff>
        </xdr:from>
        <xdr:to>
          <xdr:col>11</xdr:col>
          <xdr:colOff>485775</xdr:colOff>
          <xdr:row>67</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65</xdr:row>
          <xdr:rowOff>142875</xdr:rowOff>
        </xdr:from>
        <xdr:to>
          <xdr:col>11</xdr:col>
          <xdr:colOff>485775</xdr:colOff>
          <xdr:row>67</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66</xdr:row>
          <xdr:rowOff>142875</xdr:rowOff>
        </xdr:from>
        <xdr:to>
          <xdr:col>6</xdr:col>
          <xdr:colOff>485775</xdr:colOff>
          <xdr:row>68</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66</xdr:row>
          <xdr:rowOff>142875</xdr:rowOff>
        </xdr:from>
        <xdr:to>
          <xdr:col>6</xdr:col>
          <xdr:colOff>485775</xdr:colOff>
          <xdr:row>68</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66</xdr:row>
          <xdr:rowOff>142875</xdr:rowOff>
        </xdr:from>
        <xdr:to>
          <xdr:col>7</xdr:col>
          <xdr:colOff>485775</xdr:colOff>
          <xdr:row>68</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66</xdr:row>
          <xdr:rowOff>142875</xdr:rowOff>
        </xdr:from>
        <xdr:to>
          <xdr:col>7</xdr:col>
          <xdr:colOff>485775</xdr:colOff>
          <xdr:row>68</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66</xdr:row>
          <xdr:rowOff>142875</xdr:rowOff>
        </xdr:from>
        <xdr:to>
          <xdr:col>8</xdr:col>
          <xdr:colOff>485775</xdr:colOff>
          <xdr:row>68</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66</xdr:row>
          <xdr:rowOff>142875</xdr:rowOff>
        </xdr:from>
        <xdr:to>
          <xdr:col>8</xdr:col>
          <xdr:colOff>485775</xdr:colOff>
          <xdr:row>68</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66</xdr:row>
          <xdr:rowOff>142875</xdr:rowOff>
        </xdr:from>
        <xdr:to>
          <xdr:col>9</xdr:col>
          <xdr:colOff>485775</xdr:colOff>
          <xdr:row>68</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66</xdr:row>
          <xdr:rowOff>142875</xdr:rowOff>
        </xdr:from>
        <xdr:to>
          <xdr:col>9</xdr:col>
          <xdr:colOff>485775</xdr:colOff>
          <xdr:row>68</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66</xdr:row>
          <xdr:rowOff>142875</xdr:rowOff>
        </xdr:from>
        <xdr:to>
          <xdr:col>10</xdr:col>
          <xdr:colOff>485775</xdr:colOff>
          <xdr:row>68</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66</xdr:row>
          <xdr:rowOff>142875</xdr:rowOff>
        </xdr:from>
        <xdr:to>
          <xdr:col>10</xdr:col>
          <xdr:colOff>485775</xdr:colOff>
          <xdr:row>68</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66</xdr:row>
          <xdr:rowOff>142875</xdr:rowOff>
        </xdr:from>
        <xdr:to>
          <xdr:col>11</xdr:col>
          <xdr:colOff>485775</xdr:colOff>
          <xdr:row>68</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66</xdr:row>
          <xdr:rowOff>142875</xdr:rowOff>
        </xdr:from>
        <xdr:to>
          <xdr:col>11</xdr:col>
          <xdr:colOff>485775</xdr:colOff>
          <xdr:row>68</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64</xdr:row>
          <xdr:rowOff>142875</xdr:rowOff>
        </xdr:from>
        <xdr:to>
          <xdr:col>12</xdr:col>
          <xdr:colOff>485775</xdr:colOff>
          <xdr:row>66</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64</xdr:row>
          <xdr:rowOff>142875</xdr:rowOff>
        </xdr:from>
        <xdr:to>
          <xdr:col>12</xdr:col>
          <xdr:colOff>485775</xdr:colOff>
          <xdr:row>66</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65</xdr:row>
          <xdr:rowOff>142875</xdr:rowOff>
        </xdr:from>
        <xdr:to>
          <xdr:col>12</xdr:col>
          <xdr:colOff>485775</xdr:colOff>
          <xdr:row>67</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65</xdr:row>
          <xdr:rowOff>142875</xdr:rowOff>
        </xdr:from>
        <xdr:to>
          <xdr:col>12</xdr:col>
          <xdr:colOff>485775</xdr:colOff>
          <xdr:row>67</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66</xdr:row>
          <xdr:rowOff>142875</xdr:rowOff>
        </xdr:from>
        <xdr:to>
          <xdr:col>12</xdr:col>
          <xdr:colOff>485775</xdr:colOff>
          <xdr:row>68</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66</xdr:row>
          <xdr:rowOff>142875</xdr:rowOff>
        </xdr:from>
        <xdr:to>
          <xdr:col>12</xdr:col>
          <xdr:colOff>485775</xdr:colOff>
          <xdr:row>68</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61</xdr:row>
          <xdr:rowOff>247650</xdr:rowOff>
        </xdr:from>
        <xdr:to>
          <xdr:col>6</xdr:col>
          <xdr:colOff>495300</xdr:colOff>
          <xdr:row>63</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61</xdr:row>
          <xdr:rowOff>247650</xdr:rowOff>
        </xdr:from>
        <xdr:to>
          <xdr:col>7</xdr:col>
          <xdr:colOff>504825</xdr:colOff>
          <xdr:row>63</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61</xdr:row>
          <xdr:rowOff>238125</xdr:rowOff>
        </xdr:from>
        <xdr:to>
          <xdr:col>8</xdr:col>
          <xdr:colOff>476250</xdr:colOff>
          <xdr:row>63</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219075</xdr:rowOff>
        </xdr:from>
        <xdr:to>
          <xdr:col>9</xdr:col>
          <xdr:colOff>438150</xdr:colOff>
          <xdr:row>63</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61</xdr:row>
          <xdr:rowOff>238125</xdr:rowOff>
        </xdr:from>
        <xdr:to>
          <xdr:col>10</xdr:col>
          <xdr:colOff>542925</xdr:colOff>
          <xdr:row>63</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61</xdr:row>
          <xdr:rowOff>257175</xdr:rowOff>
        </xdr:from>
        <xdr:to>
          <xdr:col>11</xdr:col>
          <xdr:colOff>476250</xdr:colOff>
          <xdr:row>63</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61</xdr:row>
          <xdr:rowOff>247650</xdr:rowOff>
        </xdr:from>
        <xdr:to>
          <xdr:col>12</xdr:col>
          <xdr:colOff>485775</xdr:colOff>
          <xdr:row>63</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79</xdr:row>
          <xdr:rowOff>123825</xdr:rowOff>
        </xdr:from>
        <xdr:to>
          <xdr:col>6</xdr:col>
          <xdr:colOff>495300</xdr:colOff>
          <xdr:row>81</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79</xdr:row>
          <xdr:rowOff>133350</xdr:rowOff>
        </xdr:from>
        <xdr:to>
          <xdr:col>7</xdr:col>
          <xdr:colOff>476250</xdr:colOff>
          <xdr:row>81</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79</xdr:row>
          <xdr:rowOff>133350</xdr:rowOff>
        </xdr:from>
        <xdr:to>
          <xdr:col>8</xdr:col>
          <xdr:colOff>495300</xdr:colOff>
          <xdr:row>81</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133350</xdr:rowOff>
        </xdr:from>
        <xdr:to>
          <xdr:col>9</xdr:col>
          <xdr:colOff>485775</xdr:colOff>
          <xdr:row>81</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133350</xdr:rowOff>
        </xdr:from>
        <xdr:to>
          <xdr:col>10</xdr:col>
          <xdr:colOff>485775</xdr:colOff>
          <xdr:row>81</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133350</xdr:rowOff>
        </xdr:from>
        <xdr:to>
          <xdr:col>11</xdr:col>
          <xdr:colOff>485775</xdr:colOff>
          <xdr:row>81</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133350</xdr:rowOff>
        </xdr:from>
        <xdr:to>
          <xdr:col>12</xdr:col>
          <xdr:colOff>485775</xdr:colOff>
          <xdr:row>81</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87</xdr:row>
          <xdr:rowOff>142875</xdr:rowOff>
        </xdr:from>
        <xdr:to>
          <xdr:col>6</xdr:col>
          <xdr:colOff>485775</xdr:colOff>
          <xdr:row>89</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87</xdr:row>
          <xdr:rowOff>142875</xdr:rowOff>
        </xdr:from>
        <xdr:to>
          <xdr:col>6</xdr:col>
          <xdr:colOff>485775</xdr:colOff>
          <xdr:row>89</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87</xdr:row>
          <xdr:rowOff>142875</xdr:rowOff>
        </xdr:from>
        <xdr:to>
          <xdr:col>7</xdr:col>
          <xdr:colOff>485775</xdr:colOff>
          <xdr:row>89</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87</xdr:row>
          <xdr:rowOff>142875</xdr:rowOff>
        </xdr:from>
        <xdr:to>
          <xdr:col>7</xdr:col>
          <xdr:colOff>485775</xdr:colOff>
          <xdr:row>89</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87</xdr:row>
          <xdr:rowOff>142875</xdr:rowOff>
        </xdr:from>
        <xdr:to>
          <xdr:col>8</xdr:col>
          <xdr:colOff>485775</xdr:colOff>
          <xdr:row>89</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87</xdr:row>
          <xdr:rowOff>142875</xdr:rowOff>
        </xdr:from>
        <xdr:to>
          <xdr:col>8</xdr:col>
          <xdr:colOff>485775</xdr:colOff>
          <xdr:row>89</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142875</xdr:rowOff>
        </xdr:from>
        <xdr:to>
          <xdr:col>9</xdr:col>
          <xdr:colOff>485775</xdr:colOff>
          <xdr:row>89</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142875</xdr:rowOff>
        </xdr:from>
        <xdr:to>
          <xdr:col>9</xdr:col>
          <xdr:colOff>485775</xdr:colOff>
          <xdr:row>89</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87</xdr:row>
          <xdr:rowOff>142875</xdr:rowOff>
        </xdr:from>
        <xdr:to>
          <xdr:col>10</xdr:col>
          <xdr:colOff>485775</xdr:colOff>
          <xdr:row>89</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87</xdr:row>
          <xdr:rowOff>142875</xdr:rowOff>
        </xdr:from>
        <xdr:to>
          <xdr:col>10</xdr:col>
          <xdr:colOff>485775</xdr:colOff>
          <xdr:row>89</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87</xdr:row>
          <xdr:rowOff>142875</xdr:rowOff>
        </xdr:from>
        <xdr:to>
          <xdr:col>11</xdr:col>
          <xdr:colOff>485775</xdr:colOff>
          <xdr:row>89</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87</xdr:row>
          <xdr:rowOff>142875</xdr:rowOff>
        </xdr:from>
        <xdr:to>
          <xdr:col>11</xdr:col>
          <xdr:colOff>485775</xdr:colOff>
          <xdr:row>89</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87</xdr:row>
          <xdr:rowOff>142875</xdr:rowOff>
        </xdr:from>
        <xdr:to>
          <xdr:col>12</xdr:col>
          <xdr:colOff>485775</xdr:colOff>
          <xdr:row>89</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87</xdr:row>
          <xdr:rowOff>142875</xdr:rowOff>
        </xdr:from>
        <xdr:to>
          <xdr:col>12</xdr:col>
          <xdr:colOff>485775</xdr:colOff>
          <xdr:row>89</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88</xdr:row>
          <xdr:rowOff>142875</xdr:rowOff>
        </xdr:from>
        <xdr:to>
          <xdr:col>6</xdr:col>
          <xdr:colOff>485775</xdr:colOff>
          <xdr:row>90</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88</xdr:row>
          <xdr:rowOff>142875</xdr:rowOff>
        </xdr:from>
        <xdr:to>
          <xdr:col>6</xdr:col>
          <xdr:colOff>485775</xdr:colOff>
          <xdr:row>90</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88</xdr:row>
          <xdr:rowOff>142875</xdr:rowOff>
        </xdr:from>
        <xdr:to>
          <xdr:col>7</xdr:col>
          <xdr:colOff>485775</xdr:colOff>
          <xdr:row>90</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88</xdr:row>
          <xdr:rowOff>142875</xdr:rowOff>
        </xdr:from>
        <xdr:to>
          <xdr:col>7</xdr:col>
          <xdr:colOff>485775</xdr:colOff>
          <xdr:row>90</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88</xdr:row>
          <xdr:rowOff>142875</xdr:rowOff>
        </xdr:from>
        <xdr:to>
          <xdr:col>8</xdr:col>
          <xdr:colOff>485775</xdr:colOff>
          <xdr:row>90</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88</xdr:row>
          <xdr:rowOff>142875</xdr:rowOff>
        </xdr:from>
        <xdr:to>
          <xdr:col>8</xdr:col>
          <xdr:colOff>485775</xdr:colOff>
          <xdr:row>90</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88</xdr:row>
          <xdr:rowOff>142875</xdr:rowOff>
        </xdr:from>
        <xdr:to>
          <xdr:col>9</xdr:col>
          <xdr:colOff>485775</xdr:colOff>
          <xdr:row>90</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88</xdr:row>
          <xdr:rowOff>142875</xdr:rowOff>
        </xdr:from>
        <xdr:to>
          <xdr:col>9</xdr:col>
          <xdr:colOff>485775</xdr:colOff>
          <xdr:row>90</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142875</xdr:rowOff>
        </xdr:from>
        <xdr:to>
          <xdr:col>10</xdr:col>
          <xdr:colOff>485775</xdr:colOff>
          <xdr:row>90</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142875</xdr:rowOff>
        </xdr:from>
        <xdr:to>
          <xdr:col>10</xdr:col>
          <xdr:colOff>485775</xdr:colOff>
          <xdr:row>90</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88</xdr:row>
          <xdr:rowOff>142875</xdr:rowOff>
        </xdr:from>
        <xdr:to>
          <xdr:col>11</xdr:col>
          <xdr:colOff>485775</xdr:colOff>
          <xdr:row>90</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88</xdr:row>
          <xdr:rowOff>142875</xdr:rowOff>
        </xdr:from>
        <xdr:to>
          <xdr:col>11</xdr:col>
          <xdr:colOff>485775</xdr:colOff>
          <xdr:row>90</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88</xdr:row>
          <xdr:rowOff>142875</xdr:rowOff>
        </xdr:from>
        <xdr:to>
          <xdr:col>12</xdr:col>
          <xdr:colOff>485775</xdr:colOff>
          <xdr:row>90</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88</xdr:row>
          <xdr:rowOff>142875</xdr:rowOff>
        </xdr:from>
        <xdr:to>
          <xdr:col>12</xdr:col>
          <xdr:colOff>485775</xdr:colOff>
          <xdr:row>90</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89</xdr:row>
          <xdr:rowOff>142875</xdr:rowOff>
        </xdr:from>
        <xdr:to>
          <xdr:col>6</xdr:col>
          <xdr:colOff>485775</xdr:colOff>
          <xdr:row>91</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89</xdr:row>
          <xdr:rowOff>142875</xdr:rowOff>
        </xdr:from>
        <xdr:to>
          <xdr:col>6</xdr:col>
          <xdr:colOff>485775</xdr:colOff>
          <xdr:row>91</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89</xdr:row>
          <xdr:rowOff>142875</xdr:rowOff>
        </xdr:from>
        <xdr:to>
          <xdr:col>7</xdr:col>
          <xdr:colOff>485775</xdr:colOff>
          <xdr:row>91</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89</xdr:row>
          <xdr:rowOff>142875</xdr:rowOff>
        </xdr:from>
        <xdr:to>
          <xdr:col>7</xdr:col>
          <xdr:colOff>485775</xdr:colOff>
          <xdr:row>91</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89</xdr:row>
          <xdr:rowOff>142875</xdr:rowOff>
        </xdr:from>
        <xdr:to>
          <xdr:col>8</xdr:col>
          <xdr:colOff>485775</xdr:colOff>
          <xdr:row>91</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89</xdr:row>
          <xdr:rowOff>142875</xdr:rowOff>
        </xdr:from>
        <xdr:to>
          <xdr:col>8</xdr:col>
          <xdr:colOff>485775</xdr:colOff>
          <xdr:row>91</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142875</xdr:rowOff>
        </xdr:from>
        <xdr:to>
          <xdr:col>9</xdr:col>
          <xdr:colOff>485775</xdr:colOff>
          <xdr:row>91</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142875</xdr:rowOff>
        </xdr:from>
        <xdr:to>
          <xdr:col>9</xdr:col>
          <xdr:colOff>485775</xdr:colOff>
          <xdr:row>91</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89</xdr:row>
          <xdr:rowOff>142875</xdr:rowOff>
        </xdr:from>
        <xdr:to>
          <xdr:col>10</xdr:col>
          <xdr:colOff>485775</xdr:colOff>
          <xdr:row>91</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89</xdr:row>
          <xdr:rowOff>142875</xdr:rowOff>
        </xdr:from>
        <xdr:to>
          <xdr:col>10</xdr:col>
          <xdr:colOff>485775</xdr:colOff>
          <xdr:row>91</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89</xdr:row>
          <xdr:rowOff>142875</xdr:rowOff>
        </xdr:from>
        <xdr:to>
          <xdr:col>11</xdr:col>
          <xdr:colOff>485775</xdr:colOff>
          <xdr:row>91</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89</xdr:row>
          <xdr:rowOff>142875</xdr:rowOff>
        </xdr:from>
        <xdr:to>
          <xdr:col>11</xdr:col>
          <xdr:colOff>485775</xdr:colOff>
          <xdr:row>91</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89</xdr:row>
          <xdr:rowOff>142875</xdr:rowOff>
        </xdr:from>
        <xdr:to>
          <xdr:col>12</xdr:col>
          <xdr:colOff>485775</xdr:colOff>
          <xdr:row>91</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89</xdr:row>
          <xdr:rowOff>142875</xdr:rowOff>
        </xdr:from>
        <xdr:to>
          <xdr:col>12</xdr:col>
          <xdr:colOff>485775</xdr:colOff>
          <xdr:row>91</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90</xdr:row>
          <xdr:rowOff>142875</xdr:rowOff>
        </xdr:from>
        <xdr:to>
          <xdr:col>6</xdr:col>
          <xdr:colOff>485775</xdr:colOff>
          <xdr:row>92</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90</xdr:row>
          <xdr:rowOff>142875</xdr:rowOff>
        </xdr:from>
        <xdr:to>
          <xdr:col>6</xdr:col>
          <xdr:colOff>485775</xdr:colOff>
          <xdr:row>92</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90</xdr:row>
          <xdr:rowOff>142875</xdr:rowOff>
        </xdr:from>
        <xdr:to>
          <xdr:col>7</xdr:col>
          <xdr:colOff>485775</xdr:colOff>
          <xdr:row>92</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90</xdr:row>
          <xdr:rowOff>142875</xdr:rowOff>
        </xdr:from>
        <xdr:to>
          <xdr:col>7</xdr:col>
          <xdr:colOff>485775</xdr:colOff>
          <xdr:row>92</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90</xdr:row>
          <xdr:rowOff>142875</xdr:rowOff>
        </xdr:from>
        <xdr:to>
          <xdr:col>8</xdr:col>
          <xdr:colOff>485775</xdr:colOff>
          <xdr:row>92</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90</xdr:row>
          <xdr:rowOff>142875</xdr:rowOff>
        </xdr:from>
        <xdr:to>
          <xdr:col>8</xdr:col>
          <xdr:colOff>485775</xdr:colOff>
          <xdr:row>92</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142875</xdr:rowOff>
        </xdr:from>
        <xdr:to>
          <xdr:col>9</xdr:col>
          <xdr:colOff>485775</xdr:colOff>
          <xdr:row>92</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142875</xdr:rowOff>
        </xdr:from>
        <xdr:to>
          <xdr:col>9</xdr:col>
          <xdr:colOff>485775</xdr:colOff>
          <xdr:row>92</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142875</xdr:rowOff>
        </xdr:from>
        <xdr:to>
          <xdr:col>10</xdr:col>
          <xdr:colOff>485775</xdr:colOff>
          <xdr:row>92</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142875</xdr:rowOff>
        </xdr:from>
        <xdr:to>
          <xdr:col>10</xdr:col>
          <xdr:colOff>485775</xdr:colOff>
          <xdr:row>92</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90</xdr:row>
          <xdr:rowOff>142875</xdr:rowOff>
        </xdr:from>
        <xdr:to>
          <xdr:col>11</xdr:col>
          <xdr:colOff>485775</xdr:colOff>
          <xdr:row>92</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90</xdr:row>
          <xdr:rowOff>142875</xdr:rowOff>
        </xdr:from>
        <xdr:to>
          <xdr:col>11</xdr:col>
          <xdr:colOff>485775</xdr:colOff>
          <xdr:row>92</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90</xdr:row>
          <xdr:rowOff>142875</xdr:rowOff>
        </xdr:from>
        <xdr:to>
          <xdr:col>12</xdr:col>
          <xdr:colOff>485775</xdr:colOff>
          <xdr:row>92</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90</xdr:row>
          <xdr:rowOff>142875</xdr:rowOff>
        </xdr:from>
        <xdr:to>
          <xdr:col>12</xdr:col>
          <xdr:colOff>485775</xdr:colOff>
          <xdr:row>92</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53</xdr:row>
          <xdr:rowOff>142875</xdr:rowOff>
        </xdr:from>
        <xdr:to>
          <xdr:col>6</xdr:col>
          <xdr:colOff>485775</xdr:colOff>
          <xdr:row>55</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53</xdr:row>
          <xdr:rowOff>76200</xdr:rowOff>
        </xdr:from>
        <xdr:to>
          <xdr:col>7</xdr:col>
          <xdr:colOff>409575</xdr:colOff>
          <xdr:row>55</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53</xdr:row>
          <xdr:rowOff>133350</xdr:rowOff>
        </xdr:from>
        <xdr:to>
          <xdr:col>8</xdr:col>
          <xdr:colOff>485775</xdr:colOff>
          <xdr:row>55</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53</xdr:row>
          <xdr:rowOff>133350</xdr:rowOff>
        </xdr:from>
        <xdr:to>
          <xdr:col>9</xdr:col>
          <xdr:colOff>485775</xdr:colOff>
          <xdr:row>55</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53</xdr:row>
          <xdr:rowOff>104775</xdr:rowOff>
        </xdr:from>
        <xdr:to>
          <xdr:col>10</xdr:col>
          <xdr:colOff>485775</xdr:colOff>
          <xdr:row>55</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53</xdr:row>
          <xdr:rowOff>133350</xdr:rowOff>
        </xdr:from>
        <xdr:to>
          <xdr:col>11</xdr:col>
          <xdr:colOff>495300</xdr:colOff>
          <xdr:row>55</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53</xdr:row>
          <xdr:rowOff>114300</xdr:rowOff>
        </xdr:from>
        <xdr:to>
          <xdr:col>12</xdr:col>
          <xdr:colOff>485775</xdr:colOff>
          <xdr:row>55</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fpapalia@prosightspecialty.com" TargetMode="External"/><Relationship Id="rId1" Type="http://schemas.openxmlformats.org/officeDocument/2006/relationships/hyperlink" Target="mailto:jmoore@prosightspeci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1" workbookViewId="0">
      <selection activeCell="I38" sqref="I38"/>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9" t="s">
        <v>18</v>
      </c>
      <c r="B2" s="359"/>
      <c r="C2" s="359"/>
      <c r="D2" s="359"/>
      <c r="E2" s="359"/>
      <c r="F2" s="359"/>
      <c r="G2" s="359"/>
      <c r="H2" s="359"/>
      <c r="I2" s="359"/>
      <c r="J2" s="359"/>
      <c r="K2" s="359"/>
      <c r="L2" s="359"/>
      <c r="M2" s="359"/>
      <c r="N2" s="359"/>
    </row>
    <row r="3" spans="1:21" s="8" customFormat="1" ht="19.5" x14ac:dyDescent="0.25">
      <c r="A3" s="359" t="s">
        <v>340</v>
      </c>
      <c r="B3" s="359"/>
      <c r="C3" s="359"/>
      <c r="D3" s="359"/>
      <c r="E3" s="359"/>
      <c r="F3" s="359"/>
      <c r="G3" s="359"/>
      <c r="H3" s="359"/>
      <c r="I3" s="359"/>
      <c r="J3" s="359"/>
      <c r="K3" s="359"/>
      <c r="L3" s="359"/>
      <c r="M3" s="359"/>
      <c r="N3" s="359"/>
    </row>
    <row r="4" spans="1:21" s="8" customFormat="1" ht="6" customHeight="1" x14ac:dyDescent="0.25">
      <c r="A4" s="9"/>
      <c r="B4" s="9"/>
      <c r="C4" s="9"/>
      <c r="D4" s="9"/>
      <c r="E4" s="9"/>
      <c r="F4" s="9"/>
      <c r="G4" s="9"/>
      <c r="H4" s="9"/>
      <c r="I4" s="9"/>
      <c r="J4" s="9"/>
      <c r="K4" s="9"/>
      <c r="L4" s="9"/>
      <c r="M4" s="9"/>
      <c r="N4" s="9"/>
    </row>
    <row r="5" spans="1:21" s="8" customFormat="1" ht="18" x14ac:dyDescent="0.25">
      <c r="A5" s="360" t="s">
        <v>354</v>
      </c>
      <c r="B5" s="360"/>
      <c r="C5" s="360"/>
      <c r="D5" s="360"/>
      <c r="E5" s="360"/>
      <c r="F5" s="360"/>
      <c r="G5" s="360"/>
      <c r="H5" s="360"/>
      <c r="I5" s="360"/>
      <c r="J5" s="360"/>
      <c r="K5" s="360"/>
      <c r="L5" s="360"/>
      <c r="M5" s="360"/>
      <c r="N5" s="360"/>
      <c r="O5" s="321"/>
      <c r="P5" s="321"/>
      <c r="Q5" s="321"/>
      <c r="R5" s="321"/>
      <c r="S5" s="321"/>
      <c r="T5" s="321"/>
      <c r="U5" s="321"/>
    </row>
    <row r="6" spans="1:21" s="8" customFormat="1" ht="22.5" customHeight="1" x14ac:dyDescent="0.25">
      <c r="A6" s="360" t="s">
        <v>96</v>
      </c>
      <c r="B6" s="360"/>
      <c r="C6" s="360"/>
      <c r="D6" s="360"/>
      <c r="E6" s="360"/>
      <c r="F6" s="360"/>
      <c r="G6" s="360"/>
      <c r="H6" s="360"/>
      <c r="I6" s="360"/>
      <c r="J6" s="360"/>
      <c r="K6" s="360"/>
      <c r="L6" s="360"/>
      <c r="M6" s="360"/>
      <c r="N6" s="360"/>
    </row>
    <row r="7" spans="1:21" s="8" customFormat="1" ht="23.25" customHeight="1" x14ac:dyDescent="0.25">
      <c r="A7" s="364" t="s">
        <v>359</v>
      </c>
      <c r="B7" s="364"/>
      <c r="C7" s="364"/>
      <c r="D7" s="364"/>
      <c r="E7" s="364"/>
      <c r="F7" s="364"/>
      <c r="G7" s="364"/>
      <c r="H7" s="364"/>
      <c r="I7" s="364"/>
      <c r="J7" s="364"/>
      <c r="K7" s="364"/>
      <c r="L7" s="364"/>
      <c r="M7" s="364"/>
      <c r="N7" s="364"/>
    </row>
    <row r="8" spans="1:21" ht="12.75" customHeight="1" x14ac:dyDescent="0.2">
      <c r="A8" s="52"/>
      <c r="B8" s="11"/>
      <c r="C8" s="11"/>
      <c r="D8" s="11"/>
      <c r="E8" s="11"/>
      <c r="F8" s="11"/>
      <c r="G8" s="11"/>
      <c r="H8" s="11"/>
      <c r="I8" s="11"/>
      <c r="J8" s="11"/>
      <c r="K8" s="11"/>
      <c r="L8" s="11"/>
      <c r="M8" s="11"/>
      <c r="N8" s="12"/>
    </row>
    <row r="9" spans="1:21" ht="12.75" customHeight="1" x14ac:dyDescent="0.2">
      <c r="A9" s="53"/>
      <c r="B9" s="280" t="s">
        <v>360</v>
      </c>
      <c r="C9" s="255"/>
      <c r="D9" s="255"/>
      <c r="E9" s="255"/>
      <c r="F9" s="255"/>
      <c r="G9" s="255"/>
      <c r="H9" s="255"/>
      <c r="I9" s="255"/>
      <c r="J9" s="13"/>
      <c r="K9" s="14"/>
      <c r="L9" s="272">
        <v>16608</v>
      </c>
      <c r="M9" s="256"/>
      <c r="N9" s="15"/>
    </row>
    <row r="10" spans="1:21" ht="12.75" customHeight="1" x14ac:dyDescent="0.2">
      <c r="A10" s="54"/>
      <c r="B10" s="16" t="s">
        <v>29</v>
      </c>
      <c r="C10" s="16"/>
      <c r="D10" s="16"/>
      <c r="E10" s="16"/>
      <c r="F10" s="16"/>
      <c r="G10" s="16"/>
      <c r="H10" s="16"/>
      <c r="I10" s="361"/>
      <c r="J10" s="36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0" t="s">
        <v>361</v>
      </c>
      <c r="C13" s="255"/>
      <c r="D13" s="255"/>
      <c r="E13" s="255"/>
      <c r="F13" s="255"/>
      <c r="G13" s="255"/>
      <c r="H13" s="255"/>
      <c r="I13" s="255"/>
      <c r="J13" s="19"/>
      <c r="K13" s="20"/>
      <c r="L13" s="324" t="s">
        <v>362</v>
      </c>
      <c r="M13" s="256"/>
      <c r="N13" s="15"/>
    </row>
    <row r="14" spans="1:21" ht="12.75" customHeight="1" x14ac:dyDescent="0.2">
      <c r="A14" s="54"/>
      <c r="B14" s="16" t="s">
        <v>31</v>
      </c>
      <c r="C14" s="16"/>
      <c r="D14" s="16"/>
      <c r="E14" s="16"/>
      <c r="F14" s="16"/>
      <c r="G14" s="16"/>
      <c r="H14" s="18"/>
      <c r="I14" s="362"/>
      <c r="J14" s="36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0" t="s">
        <v>363</v>
      </c>
      <c r="C17" s="255"/>
      <c r="D17" s="255"/>
      <c r="E17" s="255"/>
      <c r="F17" s="255"/>
      <c r="G17" s="255"/>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0" t="s">
        <v>364</v>
      </c>
      <c r="C20" s="255"/>
      <c r="D20" s="255"/>
      <c r="E20" s="255"/>
      <c r="F20" s="255"/>
      <c r="G20" s="255"/>
      <c r="H20" s="23"/>
      <c r="I20" s="281" t="s">
        <v>261</v>
      </c>
      <c r="J20" s="122"/>
      <c r="K20" s="24"/>
      <c r="L20" s="150">
        <v>7960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54" t="s">
        <v>74</v>
      </c>
      <c r="C30" s="354"/>
      <c r="D30" s="354"/>
      <c r="E30" s="354"/>
      <c r="F30" s="354"/>
      <c r="G30" s="354"/>
      <c r="H30" s="354"/>
      <c r="I30" s="354"/>
      <c r="J30" s="354"/>
      <c r="K30" s="354"/>
      <c r="L30" s="354"/>
      <c r="M30" s="35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44305</v>
      </c>
      <c r="C32" s="257"/>
      <c r="D32" s="257"/>
      <c r="E32" s="257"/>
      <c r="F32" s="257"/>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1" t="s">
        <v>384</v>
      </c>
      <c r="C35" s="255"/>
      <c r="D35" s="255"/>
      <c r="E35" s="255"/>
      <c r="F35" s="255"/>
      <c r="G35" s="255"/>
      <c r="H35" s="34"/>
      <c r="I35" s="271" t="s">
        <v>385</v>
      </c>
      <c r="J35" s="259"/>
      <c r="K35" s="35"/>
      <c r="L35" s="271"/>
      <c r="M35" s="259"/>
      <c r="N35" s="162"/>
    </row>
    <row r="36" spans="1:14" customFormat="1" ht="12.75" customHeight="1" x14ac:dyDescent="0.25">
      <c r="A36" s="163"/>
      <c r="B36" s="164" t="s">
        <v>160</v>
      </c>
      <c r="C36" s="164"/>
      <c r="D36" s="164"/>
      <c r="E36" s="164"/>
      <c r="F36" s="164"/>
      <c r="G36" s="164"/>
      <c r="H36" s="164"/>
      <c r="I36" s="363" t="s">
        <v>37</v>
      </c>
      <c r="J36" s="363"/>
      <c r="K36" s="174"/>
      <c r="L36" s="363" t="s">
        <v>38</v>
      </c>
      <c r="M36" s="36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2" t="s">
        <v>386</v>
      </c>
      <c r="C38" s="258"/>
      <c r="D38" s="258"/>
      <c r="E38" s="258"/>
      <c r="F38" s="258"/>
      <c r="G38" s="258"/>
      <c r="H38" s="32"/>
      <c r="I38" s="406" t="s">
        <v>387</v>
      </c>
      <c r="J38" s="260"/>
      <c r="K38" s="260"/>
      <c r="L38" s="260"/>
      <c r="M38" s="260"/>
      <c r="N38" s="162"/>
    </row>
    <row r="39" spans="1:14" customFormat="1" ht="12.75" customHeight="1" x14ac:dyDescent="0.25">
      <c r="A39" s="163"/>
      <c r="B39" s="164" t="s">
        <v>39</v>
      </c>
      <c r="C39" s="164"/>
      <c r="D39" s="164"/>
      <c r="E39" s="164"/>
      <c r="F39" s="164"/>
      <c r="G39" s="164"/>
      <c r="H39" s="164"/>
      <c r="I39" s="363" t="s">
        <v>40</v>
      </c>
      <c r="J39" s="363"/>
      <c r="K39" s="363"/>
      <c r="L39" s="363"/>
      <c r="M39" s="36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1" t="s">
        <v>365</v>
      </c>
      <c r="C42" s="255"/>
      <c r="D42" s="255"/>
      <c r="E42" s="255"/>
      <c r="F42" s="255"/>
      <c r="G42" s="255"/>
      <c r="H42" s="35"/>
      <c r="I42" s="271" t="s">
        <v>366</v>
      </c>
      <c r="J42" s="259"/>
      <c r="K42" s="35"/>
      <c r="L42" s="271"/>
      <c r="M42" s="259"/>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0" t="s">
        <v>367</v>
      </c>
      <c r="C46" s="255"/>
      <c r="D46" s="255"/>
      <c r="E46" s="255"/>
      <c r="F46" s="255"/>
      <c r="G46" s="255"/>
      <c r="H46" s="21"/>
      <c r="I46" s="269" t="s">
        <v>368</v>
      </c>
      <c r="J46" s="260"/>
      <c r="K46" s="260"/>
      <c r="L46" s="260"/>
      <c r="M46" s="260"/>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56" t="s">
        <v>339</v>
      </c>
      <c r="B52" s="357"/>
      <c r="C52" s="357"/>
      <c r="D52" s="357"/>
      <c r="E52" s="357"/>
      <c r="F52" s="357"/>
      <c r="G52" s="357"/>
      <c r="H52" s="357"/>
      <c r="I52" s="357"/>
      <c r="J52" s="357"/>
      <c r="K52" s="357"/>
      <c r="L52" s="357"/>
      <c r="M52" s="357"/>
      <c r="N52" s="35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55" t="s">
        <v>168</v>
      </c>
      <c r="C54" s="355"/>
      <c r="D54" s="355"/>
      <c r="E54" s="355"/>
      <c r="F54" s="355"/>
      <c r="G54" s="355"/>
      <c r="H54" s="355"/>
      <c r="I54" s="355"/>
      <c r="J54" s="355"/>
      <c r="K54" s="355"/>
      <c r="L54" s="355"/>
      <c r="M54" s="355"/>
      <c r="N54" s="32"/>
    </row>
    <row r="55" spans="1:14" ht="12.75" customHeight="1" x14ac:dyDescent="0.2">
      <c r="B55" s="355"/>
      <c r="C55" s="355"/>
      <c r="D55" s="355"/>
      <c r="E55" s="355"/>
      <c r="F55" s="355"/>
      <c r="G55" s="355"/>
      <c r="H55" s="355"/>
      <c r="I55" s="355"/>
      <c r="J55" s="355"/>
      <c r="K55" s="355"/>
      <c r="L55" s="355"/>
      <c r="M55" s="35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327C3E00-323C-416D-8E3F-B0B0B32C2AB2}">
      <formula1>StateCode</formula1>
    </dataValidation>
  </dataValidations>
  <hyperlinks>
    <hyperlink ref="I46" r:id="rId1" xr:uid="{264B22E6-D023-413D-A640-18A564FABAB4}"/>
    <hyperlink ref="I38" r:id="rId2" xr:uid="{42F22F96-EB05-426A-9BB9-34E781EB161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8"/>
  <sheetViews>
    <sheetView showGridLines="0" zoomScale="120" zoomScaleNormal="120" workbookViewId="0">
      <selection activeCell="F96" sqref="F96"/>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69" t="s">
        <v>52</v>
      </c>
      <c r="B1" s="370"/>
      <c r="C1" s="370"/>
      <c r="D1" s="370"/>
      <c r="E1" s="370"/>
      <c r="F1" s="370"/>
      <c r="G1" s="370"/>
      <c r="H1" s="370"/>
      <c r="I1" s="370"/>
      <c r="J1" s="370"/>
      <c r="K1" s="370"/>
      <c r="L1" s="370"/>
      <c r="M1" s="37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66" t="s">
        <v>342</v>
      </c>
      <c r="B2" s="367"/>
      <c r="C2" s="367"/>
      <c r="D2" s="367"/>
      <c r="E2" s="367"/>
      <c r="F2" s="367"/>
      <c r="G2" s="367"/>
      <c r="H2" s="367"/>
      <c r="I2" s="367"/>
      <c r="J2" s="367"/>
      <c r="K2" s="367"/>
      <c r="L2" s="367"/>
      <c r="M2" s="36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77" t="str">
        <f>'Cover Page'!A7:N7</f>
        <v>Note:  Include ONLY refunds that have not previously been reported to the Department.</v>
      </c>
      <c r="B3" s="378"/>
      <c r="C3" s="378"/>
      <c r="D3" s="378"/>
      <c r="E3" s="378"/>
      <c r="F3" s="378"/>
      <c r="G3" s="378"/>
      <c r="H3" s="378"/>
      <c r="I3" s="378"/>
      <c r="J3" s="378"/>
      <c r="K3" s="378"/>
      <c r="L3" s="378"/>
      <c r="M3" s="379"/>
      <c r="N3" s="138"/>
      <c r="O3" s="138"/>
      <c r="P3" s="138"/>
      <c r="Q3" s="138"/>
    </row>
    <row r="4" spans="1:39" s="62" customFormat="1" ht="12" customHeight="1" x14ac:dyDescent="0.25">
      <c r="A4" s="115" t="s">
        <v>17</v>
      </c>
      <c r="B4" s="116"/>
      <c r="C4" s="117"/>
      <c r="D4" s="113"/>
      <c r="E4" s="156" t="str">
        <f>'Cover Page'!B9</f>
        <v>New York Marine and General Insurance Company ("NYM")</v>
      </c>
      <c r="F4" s="320"/>
      <c r="G4" s="113"/>
      <c r="H4" s="113"/>
      <c r="I4" s="113"/>
      <c r="J4" s="114"/>
      <c r="L4" s="74" t="s">
        <v>53</v>
      </c>
      <c r="M4" s="160">
        <f>'Cover Page'!L9</f>
        <v>16608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ProSight Specialty Insurance Group</v>
      </c>
      <c r="F6" s="320"/>
      <c r="G6" s="113"/>
      <c r="H6" s="113"/>
      <c r="I6" s="113"/>
      <c r="J6" s="114"/>
      <c r="L6" s="74" t="s">
        <v>54</v>
      </c>
      <c r="M6" s="160" t="str">
        <f>'Cover Page'!L13</f>
        <v>0256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73" t="s">
        <v>369</v>
      </c>
      <c r="F19" s="374"/>
      <c r="G19" s="218"/>
      <c r="H19" s="219"/>
      <c r="I19" s="219"/>
      <c r="J19" s="219"/>
      <c r="K19" s="219"/>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75"/>
      <c r="F20" s="376"/>
      <c r="G20" s="218"/>
      <c r="H20" s="219"/>
      <c r="I20" s="219"/>
      <c r="J20" s="219"/>
      <c r="K20" s="219"/>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4"/>
      <c r="F21" s="244"/>
      <c r="G21" s="219"/>
      <c r="H21" s="219"/>
      <c r="I21" s="219"/>
      <c r="J21" s="219"/>
      <c r="K21" s="219"/>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72" t="s">
        <v>356</v>
      </c>
      <c r="C24" s="372"/>
      <c r="D24" s="372"/>
      <c r="E24" s="372"/>
      <c r="F24" s="372"/>
      <c r="G24" s="372"/>
      <c r="H24" s="372"/>
      <c r="I24" s="372"/>
      <c r="J24" s="372"/>
      <c r="K24" s="372"/>
      <c r="L24" s="372"/>
      <c r="M24" s="37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0"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s="326" customFormat="1" ht="12.95" customHeight="1" x14ac:dyDescent="0.25">
      <c r="A37" s="325"/>
      <c r="C37" s="327"/>
      <c r="D37" s="328"/>
      <c r="E37" s="380" t="s">
        <v>370</v>
      </c>
      <c r="F37" s="381"/>
      <c r="G37" s="329"/>
      <c r="H37" s="329"/>
      <c r="I37" s="329"/>
      <c r="J37" s="329"/>
      <c r="K37" s="329"/>
      <c r="L37" s="330"/>
      <c r="N37" s="331"/>
      <c r="O37" s="331"/>
      <c r="P37" s="331"/>
      <c r="Q37" s="331"/>
      <c r="R37" s="331"/>
      <c r="S37" s="331"/>
      <c r="T37" s="331"/>
      <c r="U37" s="332"/>
      <c r="V37" s="332"/>
      <c r="W37" s="332"/>
      <c r="X37" s="332"/>
      <c r="Y37" s="332"/>
      <c r="Z37" s="332"/>
      <c r="AA37" s="332"/>
      <c r="AB37" s="333"/>
      <c r="AC37" s="333"/>
      <c r="AD37" s="333"/>
      <c r="AE37" s="333"/>
      <c r="AF37" s="333"/>
      <c r="AG37" s="333"/>
      <c r="AH37" s="333"/>
      <c r="AI37" s="333"/>
      <c r="AJ37" s="333"/>
      <c r="AK37" s="333"/>
      <c r="AL37" s="333"/>
      <c r="AM37" s="333"/>
    </row>
    <row r="38" spans="1:39" s="326" customFormat="1" ht="12.95" customHeight="1" x14ac:dyDescent="0.25">
      <c r="A38" s="325"/>
      <c r="C38" s="327"/>
      <c r="D38" s="328"/>
      <c r="E38" s="382"/>
      <c r="F38" s="383"/>
      <c r="G38" s="329"/>
      <c r="H38" s="329"/>
      <c r="I38" s="329"/>
      <c r="J38" s="329"/>
      <c r="K38" s="329"/>
      <c r="L38" s="330"/>
      <c r="N38" s="331"/>
      <c r="O38" s="331"/>
      <c r="P38" s="331"/>
      <c r="Q38" s="331"/>
      <c r="R38" s="331"/>
      <c r="S38" s="331"/>
      <c r="T38" s="331"/>
      <c r="U38" s="332"/>
      <c r="V38" s="332"/>
      <c r="W38" s="332"/>
      <c r="X38" s="332"/>
      <c r="Y38" s="332"/>
      <c r="Z38" s="332"/>
      <c r="AA38" s="332"/>
      <c r="AB38" s="333"/>
      <c r="AC38" s="333"/>
      <c r="AD38" s="333"/>
      <c r="AE38" s="333"/>
      <c r="AF38" s="333"/>
      <c r="AG38" s="333"/>
      <c r="AH38" s="333"/>
      <c r="AI38" s="333"/>
      <c r="AJ38" s="333"/>
      <c r="AK38" s="333"/>
      <c r="AL38" s="333"/>
      <c r="AM38" s="333"/>
    </row>
    <row r="39" spans="1:39" s="326" customFormat="1" ht="12.95" customHeight="1" x14ac:dyDescent="0.25">
      <c r="A39" s="325"/>
      <c r="C39" s="327"/>
      <c r="D39" s="328"/>
      <c r="E39" s="382"/>
      <c r="F39" s="383"/>
      <c r="G39" s="329"/>
      <c r="H39" s="329"/>
      <c r="I39" s="329"/>
      <c r="J39" s="329"/>
      <c r="K39" s="329"/>
      <c r="L39" s="330"/>
      <c r="N39" s="331"/>
      <c r="O39" s="331"/>
      <c r="P39" s="331"/>
      <c r="Q39" s="331"/>
      <c r="R39" s="331"/>
      <c r="S39" s="331"/>
      <c r="T39" s="331"/>
      <c r="U39" s="332"/>
      <c r="V39" s="332"/>
      <c r="W39" s="332"/>
      <c r="X39" s="332"/>
      <c r="Y39" s="332"/>
      <c r="Z39" s="332"/>
      <c r="AA39" s="332"/>
      <c r="AB39" s="333"/>
      <c r="AC39" s="333"/>
      <c r="AD39" s="333"/>
      <c r="AE39" s="333"/>
      <c r="AF39" s="333"/>
      <c r="AG39" s="333"/>
      <c r="AH39" s="333"/>
      <c r="AI39" s="333"/>
      <c r="AJ39" s="333"/>
      <c r="AK39" s="333"/>
      <c r="AL39" s="333"/>
      <c r="AM39" s="333"/>
    </row>
    <row r="40" spans="1:39" s="326" customFormat="1" ht="12.95" customHeight="1" x14ac:dyDescent="0.25">
      <c r="A40" s="325"/>
      <c r="C40" s="327"/>
      <c r="D40" s="328"/>
      <c r="E40" s="382"/>
      <c r="F40" s="383"/>
      <c r="G40" s="329"/>
      <c r="H40" s="329"/>
      <c r="I40" s="329"/>
      <c r="J40" s="329"/>
      <c r="K40" s="329"/>
      <c r="L40" s="330"/>
      <c r="N40" s="331"/>
      <c r="O40" s="331"/>
      <c r="P40" s="331"/>
      <c r="Q40" s="331"/>
      <c r="R40" s="331"/>
      <c r="S40" s="331"/>
      <c r="T40" s="331"/>
      <c r="U40" s="332"/>
      <c r="V40" s="332"/>
      <c r="W40" s="332"/>
      <c r="X40" s="332"/>
      <c r="Y40" s="332"/>
      <c r="Z40" s="332"/>
      <c r="AA40" s="332"/>
      <c r="AB40" s="333"/>
      <c r="AC40" s="333"/>
      <c r="AD40" s="333"/>
      <c r="AE40" s="333"/>
      <c r="AF40" s="333"/>
      <c r="AG40" s="333"/>
      <c r="AH40" s="333"/>
      <c r="AI40" s="333"/>
      <c r="AJ40" s="333"/>
      <c r="AK40" s="333"/>
      <c r="AL40" s="333"/>
      <c r="AM40" s="333"/>
    </row>
    <row r="41" spans="1:39" s="326" customFormat="1" ht="12.95" customHeight="1" x14ac:dyDescent="0.25">
      <c r="A41" s="325"/>
      <c r="C41" s="327"/>
      <c r="D41" s="328"/>
      <c r="E41" s="382"/>
      <c r="F41" s="383"/>
      <c r="G41" s="329"/>
      <c r="H41" s="329"/>
      <c r="I41" s="329"/>
      <c r="J41" s="329"/>
      <c r="K41" s="329"/>
      <c r="L41" s="330"/>
      <c r="N41" s="331"/>
      <c r="O41" s="331"/>
      <c r="P41" s="331"/>
      <c r="Q41" s="331"/>
      <c r="R41" s="331"/>
      <c r="S41" s="331"/>
      <c r="T41" s="331"/>
      <c r="U41" s="332"/>
      <c r="V41" s="332"/>
      <c r="W41" s="332"/>
      <c r="X41" s="332"/>
      <c r="Y41" s="332"/>
      <c r="Z41" s="332"/>
      <c r="AA41" s="332"/>
      <c r="AB41" s="333"/>
      <c r="AC41" s="333"/>
      <c r="AD41" s="333"/>
      <c r="AE41" s="333"/>
      <c r="AF41" s="333"/>
      <c r="AG41" s="333"/>
      <c r="AH41" s="333"/>
      <c r="AI41" s="333"/>
      <c r="AJ41" s="333"/>
      <c r="AK41" s="333"/>
      <c r="AL41" s="333"/>
      <c r="AM41" s="333"/>
    </row>
    <row r="42" spans="1:39" s="326" customFormat="1" ht="12.95" customHeight="1" x14ac:dyDescent="0.25">
      <c r="A42" s="325"/>
      <c r="C42" s="327"/>
      <c r="D42" s="328"/>
      <c r="E42" s="382"/>
      <c r="F42" s="383"/>
      <c r="G42" s="329"/>
      <c r="H42" s="329"/>
      <c r="I42" s="329"/>
      <c r="J42" s="329"/>
      <c r="K42" s="329"/>
      <c r="L42" s="330"/>
      <c r="N42" s="331"/>
      <c r="O42" s="331"/>
      <c r="P42" s="331"/>
      <c r="Q42" s="331"/>
      <c r="R42" s="331"/>
      <c r="S42" s="331"/>
      <c r="T42" s="331"/>
      <c r="U42" s="332"/>
      <c r="V42" s="332"/>
      <c r="W42" s="332"/>
      <c r="X42" s="332"/>
      <c r="Y42" s="332"/>
      <c r="Z42" s="332"/>
      <c r="AA42" s="332"/>
      <c r="AB42" s="333"/>
      <c r="AC42" s="333"/>
      <c r="AD42" s="333"/>
      <c r="AE42" s="333"/>
      <c r="AF42" s="333"/>
      <c r="AG42" s="333"/>
      <c r="AH42" s="333"/>
      <c r="AI42" s="333"/>
      <c r="AJ42" s="333"/>
      <c r="AK42" s="333"/>
      <c r="AL42" s="333"/>
      <c r="AM42" s="333"/>
    </row>
    <row r="43" spans="1:39" s="326" customFormat="1" ht="12.95" customHeight="1" x14ac:dyDescent="0.25">
      <c r="A43" s="325"/>
      <c r="C43" s="327"/>
      <c r="D43" s="328"/>
      <c r="E43" s="382"/>
      <c r="F43" s="383"/>
      <c r="G43" s="329"/>
      <c r="H43" s="329"/>
      <c r="I43" s="329"/>
      <c r="J43" s="329"/>
      <c r="K43" s="329"/>
      <c r="L43" s="330"/>
      <c r="N43" s="331"/>
      <c r="O43" s="331"/>
      <c r="P43" s="331"/>
      <c r="Q43" s="331"/>
      <c r="R43" s="331"/>
      <c r="S43" s="331"/>
      <c r="T43" s="331"/>
      <c r="U43" s="332"/>
      <c r="V43" s="332"/>
      <c r="W43" s="332"/>
      <c r="X43" s="332"/>
      <c r="Y43" s="332"/>
      <c r="Z43" s="332"/>
      <c r="AA43" s="332"/>
      <c r="AB43" s="333"/>
      <c r="AC43" s="333"/>
      <c r="AD43" s="333"/>
      <c r="AE43" s="333"/>
      <c r="AF43" s="333"/>
      <c r="AG43" s="333"/>
      <c r="AH43" s="333"/>
      <c r="AI43" s="333"/>
      <c r="AJ43" s="333"/>
      <c r="AK43" s="333"/>
      <c r="AL43" s="333"/>
      <c r="AM43" s="333"/>
    </row>
    <row r="44" spans="1:39" s="326" customFormat="1" ht="12.95" customHeight="1" x14ac:dyDescent="0.25">
      <c r="A44" s="325"/>
      <c r="C44" s="327"/>
      <c r="D44" s="328"/>
      <c r="E44" s="382"/>
      <c r="F44" s="383"/>
      <c r="G44" s="329"/>
      <c r="H44" s="329"/>
      <c r="I44" s="329"/>
      <c r="J44" s="329"/>
      <c r="K44" s="329"/>
      <c r="L44" s="330"/>
      <c r="N44" s="331"/>
      <c r="O44" s="331"/>
      <c r="P44" s="331"/>
      <c r="Q44" s="331"/>
      <c r="R44" s="331"/>
      <c r="S44" s="331"/>
      <c r="T44" s="331"/>
      <c r="U44" s="332"/>
      <c r="V44" s="332"/>
      <c r="W44" s="332"/>
      <c r="X44" s="332"/>
      <c r="Y44" s="332"/>
      <c r="Z44" s="332"/>
      <c r="AA44" s="332"/>
      <c r="AB44" s="333"/>
      <c r="AC44" s="333"/>
      <c r="AD44" s="333"/>
      <c r="AE44" s="333"/>
      <c r="AF44" s="333"/>
      <c r="AG44" s="333"/>
      <c r="AH44" s="333"/>
      <c r="AI44" s="333"/>
      <c r="AJ44" s="333"/>
      <c r="AK44" s="333"/>
      <c r="AL44" s="333"/>
      <c r="AM44" s="333"/>
    </row>
    <row r="45" spans="1:39" s="326" customFormat="1" ht="12.95" customHeight="1" x14ac:dyDescent="0.25">
      <c r="A45" s="325"/>
      <c r="C45" s="327"/>
      <c r="D45" s="328"/>
      <c r="E45" s="382"/>
      <c r="F45" s="383"/>
      <c r="G45" s="329"/>
      <c r="H45" s="329"/>
      <c r="I45" s="329"/>
      <c r="J45" s="329"/>
      <c r="K45" s="329"/>
      <c r="L45" s="330"/>
      <c r="N45" s="331"/>
      <c r="O45" s="331"/>
      <c r="P45" s="331"/>
      <c r="Q45" s="331"/>
      <c r="R45" s="331"/>
      <c r="S45" s="331"/>
      <c r="T45" s="331"/>
      <c r="U45" s="332"/>
      <c r="V45" s="332"/>
      <c r="W45" s="332"/>
      <c r="X45" s="332"/>
      <c r="Y45" s="332"/>
      <c r="Z45" s="332"/>
      <c r="AA45" s="332"/>
      <c r="AB45" s="333"/>
      <c r="AC45" s="333"/>
      <c r="AD45" s="333"/>
      <c r="AE45" s="333"/>
      <c r="AF45" s="333"/>
      <c r="AG45" s="333"/>
      <c r="AH45" s="333"/>
      <c r="AI45" s="333"/>
      <c r="AJ45" s="333"/>
      <c r="AK45" s="333"/>
      <c r="AL45" s="333"/>
      <c r="AM45" s="333"/>
    </row>
    <row r="46" spans="1:39" s="326" customFormat="1" ht="12.95" customHeight="1" x14ac:dyDescent="0.25">
      <c r="A46" s="325"/>
      <c r="C46" s="327"/>
      <c r="D46" s="328"/>
      <c r="E46" s="384"/>
      <c r="F46" s="385"/>
      <c r="G46" s="329"/>
      <c r="H46" s="329"/>
      <c r="I46" s="329"/>
      <c r="J46" s="329"/>
      <c r="K46" s="329"/>
      <c r="L46" s="330"/>
      <c r="N46" s="331"/>
      <c r="O46" s="331"/>
      <c r="P46" s="331"/>
      <c r="Q46" s="331"/>
      <c r="R46" s="331"/>
      <c r="S46" s="331"/>
      <c r="T46" s="331"/>
      <c r="U46" s="332"/>
      <c r="V46" s="332"/>
      <c r="W46" s="332"/>
      <c r="X46" s="332"/>
      <c r="Y46" s="332"/>
      <c r="Z46" s="332"/>
      <c r="AA46" s="332"/>
      <c r="AB46" s="333"/>
      <c r="AC46" s="333"/>
      <c r="AD46" s="333"/>
      <c r="AE46" s="333"/>
      <c r="AF46" s="333"/>
      <c r="AG46" s="333"/>
      <c r="AH46" s="333"/>
      <c r="AI46" s="333"/>
      <c r="AJ46" s="333"/>
      <c r="AK46" s="333"/>
      <c r="AL46" s="333"/>
      <c r="AM46" s="333"/>
    </row>
    <row r="47" spans="1:39" s="65" customFormat="1" ht="15" x14ac:dyDescent="0.25">
      <c r="A47" s="95"/>
      <c r="B47" s="103"/>
      <c r="C47" s="106"/>
      <c r="D47"/>
      <c r="E47" s="73"/>
      <c r="G47" s="103"/>
      <c r="H47" s="103"/>
      <c r="I47" s="103"/>
      <c r="J47" s="103"/>
      <c r="K47" s="103"/>
      <c r="L47" s="103"/>
      <c r="M47" s="103"/>
      <c r="N47" s="138"/>
      <c r="O47" s="138"/>
      <c r="P47" s="138"/>
      <c r="Q47" s="138"/>
      <c r="R47" s="138"/>
      <c r="S47" s="138"/>
      <c r="T47" s="138"/>
      <c r="U47" s="200"/>
      <c r="V47" s="200"/>
      <c r="W47" s="200"/>
      <c r="X47" s="200"/>
      <c r="Y47" s="200"/>
      <c r="Z47" s="200"/>
      <c r="AA47" s="200"/>
      <c r="AB47" s="135"/>
      <c r="AC47" s="135"/>
      <c r="AD47" s="135"/>
      <c r="AE47" s="135"/>
      <c r="AF47" s="135"/>
      <c r="AG47" s="135"/>
      <c r="AH47" s="135"/>
      <c r="AI47" s="135"/>
      <c r="AJ47" s="135"/>
      <c r="AK47" s="135"/>
      <c r="AL47" s="135"/>
      <c r="AM47" s="135"/>
    </row>
    <row r="48" spans="1:39" s="65" customFormat="1" ht="12.95" customHeight="1" x14ac:dyDescent="0.2">
      <c r="A48" s="72" t="s">
        <v>27</v>
      </c>
      <c r="B48" s="84" t="s">
        <v>358</v>
      </c>
      <c r="C48" s="84"/>
      <c r="D48" s="84"/>
      <c r="E48" s="84"/>
      <c r="F48" s="84"/>
      <c r="G48" s="84"/>
      <c r="H48" s="84"/>
      <c r="I48" s="84"/>
      <c r="J48" s="84"/>
      <c r="K48" s="84"/>
      <c r="L48" s="84"/>
      <c r="M48" s="64"/>
      <c r="N48" s="138"/>
      <c r="O48" s="138"/>
      <c r="P48" s="138"/>
      <c r="Q48" s="138"/>
      <c r="R48" s="138"/>
      <c r="S48" s="138"/>
      <c r="T48" s="138"/>
      <c r="U48" s="200"/>
      <c r="V48" s="200"/>
      <c r="W48" s="200"/>
      <c r="X48" s="200"/>
      <c r="Y48" s="200"/>
      <c r="Z48" s="200"/>
      <c r="AA48" s="200"/>
      <c r="AB48" s="135"/>
      <c r="AC48" s="135"/>
      <c r="AD48" s="135"/>
      <c r="AE48" s="135"/>
      <c r="AF48" s="135"/>
      <c r="AG48" s="135"/>
      <c r="AH48" s="135"/>
      <c r="AI48" s="135"/>
      <c r="AJ48" s="135"/>
      <c r="AK48" s="135"/>
      <c r="AL48" s="135"/>
      <c r="AM48" s="135"/>
    </row>
    <row r="49" spans="1:39" s="65" customFormat="1" ht="14.25" customHeight="1" x14ac:dyDescent="0.25">
      <c r="A49" s="72"/>
      <c r="B49" s="83" t="s">
        <v>326</v>
      </c>
      <c r="C49" s="83"/>
      <c r="D49" s="83"/>
      <c r="E49" s="83"/>
      <c r="F49" s="83"/>
      <c r="N49" s="138"/>
      <c r="O49" s="138"/>
      <c r="P49" s="138"/>
      <c r="Q49" s="138"/>
      <c r="R49" s="138"/>
      <c r="S49" s="138"/>
      <c r="T49" s="138"/>
      <c r="U49" s="365" t="s">
        <v>181</v>
      </c>
      <c r="V49" s="365"/>
      <c r="W49" s="365"/>
      <c r="X49" s="365"/>
      <c r="Y49" s="365"/>
      <c r="Z49" s="365"/>
      <c r="AA49" s="365"/>
      <c r="AB49" s="135"/>
      <c r="AC49" s="135"/>
      <c r="AD49" s="135"/>
      <c r="AE49" s="135"/>
      <c r="AF49" s="135"/>
      <c r="AG49" s="135"/>
      <c r="AH49" s="135"/>
      <c r="AI49" s="135"/>
      <c r="AJ49" s="135"/>
      <c r="AK49" s="135"/>
      <c r="AL49" s="135"/>
      <c r="AM49" s="135"/>
    </row>
    <row r="50" spans="1:39" s="65" customFormat="1" ht="14.25" customHeight="1" x14ac:dyDescent="0.25">
      <c r="A50" s="72"/>
      <c r="B50" s="83" t="s">
        <v>292</v>
      </c>
      <c r="C50" s="83"/>
      <c r="D50" s="83"/>
      <c r="E50" s="83"/>
      <c r="F50" s="83"/>
      <c r="G50" s="365" t="s">
        <v>295</v>
      </c>
      <c r="H50" s="365"/>
      <c r="I50" s="365"/>
      <c r="J50" s="365"/>
      <c r="K50" s="365"/>
      <c r="L50" s="365"/>
      <c r="M50" s="365"/>
      <c r="N50" s="138"/>
      <c r="O50" s="138"/>
      <c r="P50" s="138"/>
      <c r="Q50" s="138"/>
      <c r="R50" s="138"/>
      <c r="S50" s="138"/>
      <c r="T50" s="138"/>
      <c r="U50" s="288"/>
      <c r="V50" s="288"/>
      <c r="W50" s="288"/>
      <c r="X50" s="288"/>
      <c r="Y50" s="288"/>
      <c r="Z50" s="288"/>
      <c r="AA50" s="288"/>
      <c r="AB50" s="135"/>
      <c r="AC50" s="135"/>
      <c r="AD50" s="135"/>
      <c r="AE50" s="135"/>
      <c r="AF50" s="135"/>
      <c r="AG50" s="135"/>
      <c r="AH50" s="135"/>
      <c r="AI50" s="135"/>
      <c r="AJ50" s="135"/>
      <c r="AK50" s="135"/>
      <c r="AL50" s="135"/>
      <c r="AM50" s="135"/>
    </row>
    <row r="51" spans="1:39" s="65" customFormat="1" x14ac:dyDescent="0.2">
      <c r="A51" s="72"/>
      <c r="C51" s="83"/>
      <c r="D51" s="83"/>
      <c r="E51" s="83"/>
      <c r="F51" s="83"/>
      <c r="G51" s="121" t="s">
        <v>78</v>
      </c>
      <c r="H51" s="121" t="s">
        <v>225</v>
      </c>
      <c r="I51" s="121" t="s">
        <v>79</v>
      </c>
      <c r="J51" s="121" t="s">
        <v>80</v>
      </c>
      <c r="K51" s="121" t="s">
        <v>227</v>
      </c>
      <c r="L51" s="121" t="s">
        <v>228</v>
      </c>
      <c r="M51" s="121" t="s">
        <v>156</v>
      </c>
      <c r="N51" s="144" t="s">
        <v>78</v>
      </c>
      <c r="O51" s="144" t="s">
        <v>180</v>
      </c>
      <c r="P51" s="144" t="s">
        <v>79</v>
      </c>
      <c r="Q51" s="144" t="s">
        <v>80</v>
      </c>
      <c r="R51" s="144" t="s">
        <v>157</v>
      </c>
      <c r="S51" s="144" t="s">
        <v>81</v>
      </c>
      <c r="T51" s="144" t="s">
        <v>82</v>
      </c>
      <c r="U51" s="203" t="s">
        <v>78</v>
      </c>
      <c r="V51" s="203" t="s">
        <v>180</v>
      </c>
      <c r="W51" s="203" t="s">
        <v>79</v>
      </c>
      <c r="X51" s="203" t="s">
        <v>80</v>
      </c>
      <c r="Y51" s="203" t="s">
        <v>157</v>
      </c>
      <c r="Z51" s="203" t="s">
        <v>81</v>
      </c>
      <c r="AA51" s="203" t="s">
        <v>82</v>
      </c>
      <c r="AB51" s="135"/>
      <c r="AC51" s="135"/>
      <c r="AD51" s="135"/>
      <c r="AE51" s="135"/>
      <c r="AF51" s="135"/>
      <c r="AG51" s="135"/>
      <c r="AH51" s="135"/>
      <c r="AI51" s="135"/>
      <c r="AJ51" s="135"/>
      <c r="AK51" s="135"/>
      <c r="AL51" s="135"/>
      <c r="AM51" s="135"/>
    </row>
    <row r="52" spans="1:39" s="65" customFormat="1" ht="14.25" customHeight="1" x14ac:dyDescent="0.2">
      <c r="A52" s="73"/>
      <c r="B52" s="73" t="s">
        <v>21</v>
      </c>
      <c r="C52" s="73" t="s">
        <v>307</v>
      </c>
      <c r="D52" s="72"/>
      <c r="E52" s="73"/>
      <c r="F52" s="73"/>
      <c r="G52" s="109"/>
      <c r="H52" s="109"/>
      <c r="I52" s="109"/>
      <c r="J52" s="109"/>
      <c r="K52" s="109"/>
      <c r="L52" s="109"/>
      <c r="M52" s="109"/>
      <c r="N52" s="142" t="b">
        <v>0</v>
      </c>
      <c r="O52" s="142" t="b">
        <v>0</v>
      </c>
      <c r="P52" s="142" t="b">
        <v>0</v>
      </c>
      <c r="Q52" s="142" t="b">
        <v>0</v>
      </c>
      <c r="R52" s="142" t="b">
        <v>0</v>
      </c>
      <c r="S52" s="142" t="b">
        <v>0</v>
      </c>
      <c r="T52" s="142" t="b">
        <v>0</v>
      </c>
      <c r="U52" s="200">
        <f>N52*1</f>
        <v>0</v>
      </c>
      <c r="V52" s="200">
        <f t="shared" ref="V52:AA52" si="1">O52*1</f>
        <v>0</v>
      </c>
      <c r="W52" s="200">
        <f t="shared" si="1"/>
        <v>0</v>
      </c>
      <c r="X52" s="200">
        <f t="shared" si="1"/>
        <v>0</v>
      </c>
      <c r="Y52" s="200">
        <f t="shared" si="1"/>
        <v>0</v>
      </c>
      <c r="Z52" s="200">
        <f t="shared" si="1"/>
        <v>0</v>
      </c>
      <c r="AA52" s="200">
        <f t="shared" si="1"/>
        <v>0</v>
      </c>
      <c r="AB52" s="135"/>
      <c r="AC52" s="135"/>
      <c r="AD52" s="135"/>
      <c r="AE52" s="135"/>
      <c r="AF52" s="135"/>
      <c r="AG52" s="135"/>
      <c r="AH52" s="135"/>
      <c r="AI52" s="135"/>
      <c r="AJ52" s="135"/>
      <c r="AK52" s="135"/>
      <c r="AL52" s="135"/>
      <c r="AM52" s="135"/>
    </row>
    <row r="53" spans="1:39" s="65" customFormat="1" ht="12.75" customHeight="1" x14ac:dyDescent="0.2">
      <c r="A53" s="73"/>
      <c r="B53" s="73" t="s">
        <v>22</v>
      </c>
      <c r="C53" s="73" t="s">
        <v>306</v>
      </c>
      <c r="D53" s="72"/>
      <c r="E53" s="73"/>
      <c r="F53" s="73"/>
      <c r="G53" s="109"/>
      <c r="H53" s="109"/>
      <c r="I53" s="109"/>
      <c r="J53" s="109"/>
      <c r="K53" s="109"/>
      <c r="L53" s="109"/>
      <c r="M53" s="109"/>
      <c r="N53" s="142" t="b">
        <v>0</v>
      </c>
      <c r="O53" s="142" t="b">
        <v>0</v>
      </c>
      <c r="P53" s="142" t="b">
        <v>0</v>
      </c>
      <c r="Q53" s="142" t="b">
        <v>0</v>
      </c>
      <c r="R53" s="142" t="b">
        <v>0</v>
      </c>
      <c r="S53" s="142" t="b">
        <v>0</v>
      </c>
      <c r="T53" s="142" t="b">
        <v>0</v>
      </c>
      <c r="U53" s="200">
        <f t="shared" ref="U53:U55" si="2">N53*1</f>
        <v>0</v>
      </c>
      <c r="V53" s="200">
        <f t="shared" ref="V53:V54" si="3">O53*1</f>
        <v>0</v>
      </c>
      <c r="W53" s="200">
        <f t="shared" ref="W53:W55" si="4">P53*1</f>
        <v>0</v>
      </c>
      <c r="X53" s="200">
        <f t="shared" ref="X53:X54" si="5">Q53*1</f>
        <v>0</v>
      </c>
      <c r="Y53" s="200">
        <f t="shared" ref="Y53:Y54" si="6">R53*1</f>
        <v>0</v>
      </c>
      <c r="Z53" s="200">
        <f t="shared" ref="Z53:Z54" si="7">S53*1</f>
        <v>0</v>
      </c>
      <c r="AA53" s="200">
        <f t="shared" ref="AA53:AA54" si="8">T53*1</f>
        <v>0</v>
      </c>
      <c r="AB53" s="135"/>
      <c r="AC53" s="135"/>
      <c r="AD53" s="135"/>
      <c r="AE53" s="135"/>
      <c r="AF53" s="135"/>
      <c r="AG53" s="135"/>
      <c r="AH53" s="135"/>
      <c r="AI53" s="135"/>
      <c r="AJ53" s="135"/>
      <c r="AK53" s="135"/>
      <c r="AL53" s="135"/>
      <c r="AM53" s="135"/>
    </row>
    <row r="54" spans="1:39" s="65" customFormat="1" ht="12.75" customHeight="1" x14ac:dyDescent="0.2">
      <c r="A54" s="73"/>
      <c r="B54" s="73" t="s">
        <v>23</v>
      </c>
      <c r="C54" s="73" t="s">
        <v>296</v>
      </c>
      <c r="D54" s="72"/>
      <c r="E54" s="73"/>
      <c r="F54" s="73"/>
      <c r="G54" s="222"/>
      <c r="H54" s="222"/>
      <c r="I54" s="222"/>
      <c r="J54" s="222"/>
      <c r="K54" s="222"/>
      <c r="L54" s="222"/>
      <c r="M54" s="222"/>
      <c r="N54" s="142" t="b">
        <v>0</v>
      </c>
      <c r="O54" s="142" t="b">
        <v>0</v>
      </c>
      <c r="P54" s="142" t="b">
        <v>0</v>
      </c>
      <c r="Q54" s="142" t="b">
        <v>0</v>
      </c>
      <c r="R54" s="142" t="b">
        <v>0</v>
      </c>
      <c r="S54" s="142" t="b">
        <v>0</v>
      </c>
      <c r="T54" s="142" t="b">
        <v>0</v>
      </c>
      <c r="U54" s="200">
        <f t="shared" si="2"/>
        <v>0</v>
      </c>
      <c r="V54" s="200">
        <f t="shared" si="3"/>
        <v>0</v>
      </c>
      <c r="W54" s="200">
        <f t="shared" si="4"/>
        <v>0</v>
      </c>
      <c r="X54" s="200">
        <f t="shared" si="5"/>
        <v>0</v>
      </c>
      <c r="Y54" s="200">
        <f t="shared" si="6"/>
        <v>0</v>
      </c>
      <c r="Z54" s="200">
        <f t="shared" si="7"/>
        <v>0</v>
      </c>
      <c r="AA54" s="200">
        <f t="shared" si="8"/>
        <v>0</v>
      </c>
      <c r="AB54" s="135"/>
      <c r="AC54" s="135"/>
      <c r="AD54" s="135"/>
      <c r="AE54" s="135"/>
      <c r="AF54" s="135"/>
      <c r="AG54" s="135"/>
      <c r="AH54" s="135"/>
      <c r="AI54" s="135"/>
      <c r="AJ54" s="135"/>
      <c r="AK54" s="135"/>
      <c r="AL54" s="135"/>
      <c r="AM54" s="135"/>
    </row>
    <row r="55" spans="1:39" s="65" customFormat="1" x14ac:dyDescent="0.2">
      <c r="A55" s="73"/>
      <c r="B55" s="73" t="s">
        <v>24</v>
      </c>
      <c r="C55" s="73" t="s">
        <v>314</v>
      </c>
      <c r="D55" s="72"/>
      <c r="E55" s="73"/>
      <c r="F55" s="73"/>
      <c r="G55" s="222"/>
      <c r="H55" s="222"/>
      <c r="I55" s="222"/>
      <c r="J55" s="222"/>
      <c r="K55" s="222"/>
      <c r="L55" s="222"/>
      <c r="M55" s="222"/>
      <c r="N55" s="142" t="b">
        <v>0</v>
      </c>
      <c r="O55" s="142" t="b">
        <v>0</v>
      </c>
      <c r="P55" s="142" t="b">
        <v>0</v>
      </c>
      <c r="Q55" s="142" t="b">
        <v>0</v>
      </c>
      <c r="R55" s="142" t="b">
        <v>0</v>
      </c>
      <c r="S55" s="142" t="b">
        <v>0</v>
      </c>
      <c r="T55" s="142" t="b">
        <v>0</v>
      </c>
      <c r="U55" s="200">
        <f t="shared" si="2"/>
        <v>0</v>
      </c>
      <c r="V55" s="200">
        <f t="shared" ref="V55" si="9">O55*1</f>
        <v>0</v>
      </c>
      <c r="W55" s="200">
        <f t="shared" si="4"/>
        <v>0</v>
      </c>
      <c r="X55" s="200">
        <f t="shared" ref="X55" si="10">Q55*1</f>
        <v>0</v>
      </c>
      <c r="Y55" s="200">
        <f t="shared" ref="Y55" si="11">R55*1</f>
        <v>0</v>
      </c>
      <c r="Z55" s="200">
        <f t="shared" ref="Z55" si="12">S55*1</f>
        <v>0</v>
      </c>
      <c r="AA55" s="200">
        <f t="shared" ref="AA55" si="13">T55*1</f>
        <v>0</v>
      </c>
      <c r="AB55" s="135"/>
      <c r="AC55" s="135"/>
      <c r="AD55" s="135"/>
      <c r="AE55" s="135"/>
      <c r="AF55" s="135"/>
      <c r="AG55" s="135"/>
      <c r="AH55" s="135"/>
      <c r="AI55" s="135"/>
      <c r="AJ55" s="135"/>
      <c r="AK55" s="135"/>
      <c r="AL55" s="135"/>
      <c r="AM55" s="135"/>
    </row>
    <row r="56" spans="1:39" s="65" customFormat="1" x14ac:dyDescent="0.2">
      <c r="A56" s="73"/>
      <c r="B56" s="73" t="s">
        <v>64</v>
      </c>
      <c r="C56" s="86" t="s">
        <v>285</v>
      </c>
      <c r="D56" s="72"/>
      <c r="E56" s="87"/>
      <c r="F56" s="87"/>
      <c r="G56" s="221"/>
      <c r="H56" s="221"/>
      <c r="I56" s="221"/>
      <c r="J56" s="221"/>
      <c r="K56" s="221"/>
      <c r="L56" s="221"/>
      <c r="M56" s="221"/>
      <c r="N56" s="139"/>
      <c r="O56" s="139"/>
      <c r="P56" s="139"/>
      <c r="Q56" s="139"/>
      <c r="R56" s="139"/>
      <c r="S56" s="139"/>
      <c r="T56" s="139"/>
      <c r="U56" s="206">
        <f>G56</f>
        <v>0</v>
      </c>
      <c r="V56" s="206">
        <f t="shared" ref="V56:AA56" si="14">H56</f>
        <v>0</v>
      </c>
      <c r="W56" s="206">
        <f t="shared" si="14"/>
        <v>0</v>
      </c>
      <c r="X56" s="206">
        <f t="shared" si="14"/>
        <v>0</v>
      </c>
      <c r="Y56" s="206">
        <f t="shared" si="14"/>
        <v>0</v>
      </c>
      <c r="Z56" s="206">
        <f t="shared" si="14"/>
        <v>0</v>
      </c>
      <c r="AA56" s="206">
        <f t="shared" si="14"/>
        <v>0</v>
      </c>
      <c r="AB56" s="135"/>
      <c r="AC56" s="135"/>
      <c r="AD56" s="135"/>
      <c r="AE56" s="135"/>
      <c r="AF56" s="135"/>
      <c r="AG56" s="135"/>
      <c r="AH56" s="135"/>
      <c r="AI56" s="135"/>
      <c r="AJ56" s="135"/>
      <c r="AK56" s="135"/>
      <c r="AL56" s="135"/>
      <c r="AM56" s="135"/>
    </row>
    <row r="57" spans="1:39" s="65" customFormat="1" x14ac:dyDescent="0.2">
      <c r="A57" s="73"/>
      <c r="B57" s="73"/>
      <c r="C57" s="86"/>
      <c r="D57" s="72"/>
      <c r="E57" s="87"/>
      <c r="F57" s="87"/>
      <c r="G57" s="73"/>
      <c r="H57" s="73"/>
      <c r="I57" s="73"/>
      <c r="J57" s="73"/>
      <c r="K57" s="73"/>
      <c r="L57" s="73"/>
      <c r="M57" s="73"/>
      <c r="N57" s="138"/>
      <c r="O57" s="138"/>
      <c r="P57" s="138"/>
      <c r="Q57" s="138"/>
      <c r="R57" s="138"/>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t="s">
        <v>28</v>
      </c>
      <c r="B58" s="90" t="s">
        <v>89</v>
      </c>
      <c r="C58" s="90"/>
      <c r="D58" s="90"/>
      <c r="E58" s="90"/>
      <c r="F58" s="90"/>
      <c r="G58" s="90"/>
      <c r="H58" s="90"/>
      <c r="I58" s="90"/>
      <c r="J58" s="72"/>
      <c r="K58" s="72"/>
      <c r="L58" s="73"/>
      <c r="M58" s="64"/>
      <c r="N58" s="138"/>
      <c r="O58" s="138"/>
      <c r="P58" s="138"/>
      <c r="Q58" s="138"/>
      <c r="R58" s="138"/>
      <c r="S58" s="138"/>
      <c r="T58" s="138"/>
      <c r="U58" s="200"/>
      <c r="V58" s="200"/>
      <c r="W58" s="200"/>
      <c r="X58" s="200"/>
      <c r="Y58" s="200"/>
      <c r="Z58" s="200"/>
      <c r="AA58" s="200"/>
      <c r="AB58" s="135"/>
      <c r="AC58" s="135"/>
      <c r="AD58" s="135"/>
      <c r="AE58" s="135"/>
      <c r="AF58" s="135"/>
      <c r="AG58" s="135"/>
      <c r="AH58" s="135"/>
      <c r="AI58" s="135"/>
      <c r="AJ58" s="135"/>
      <c r="AK58" s="135"/>
      <c r="AL58" s="135"/>
      <c r="AM58" s="135"/>
    </row>
    <row r="59" spans="1:39" s="65" customFormat="1" ht="16.5" x14ac:dyDescent="0.25">
      <c r="A59" s="72"/>
      <c r="B59" s="90" t="s">
        <v>286</v>
      </c>
      <c r="C59" s="90"/>
      <c r="D59" s="90"/>
      <c r="E59" s="90"/>
      <c r="F59" s="90"/>
      <c r="N59" s="138"/>
      <c r="O59" s="138"/>
      <c r="P59" s="138"/>
      <c r="Q59" s="138"/>
      <c r="R59" s="138"/>
      <c r="S59" s="138"/>
      <c r="T59" s="138"/>
      <c r="U59" s="365" t="s">
        <v>181</v>
      </c>
      <c r="V59" s="365"/>
      <c r="W59" s="365"/>
      <c r="X59" s="365"/>
      <c r="Y59" s="365"/>
      <c r="Z59" s="365"/>
      <c r="AA59" s="365"/>
      <c r="AB59" s="135"/>
      <c r="AC59" s="135"/>
      <c r="AD59" s="135"/>
      <c r="AE59" s="135"/>
      <c r="AF59" s="135"/>
      <c r="AG59" s="135"/>
      <c r="AH59" s="135"/>
      <c r="AI59" s="135"/>
      <c r="AJ59" s="135"/>
      <c r="AK59" s="135"/>
      <c r="AL59" s="135"/>
      <c r="AM59" s="135"/>
    </row>
    <row r="60" spans="1:39" s="65" customFormat="1" ht="12.75" customHeight="1" x14ac:dyDescent="0.25">
      <c r="A60" s="72"/>
      <c r="B60" s="90" t="s">
        <v>327</v>
      </c>
      <c r="C60" s="90"/>
      <c r="D60" s="90"/>
      <c r="E60" s="90"/>
      <c r="F60" s="90"/>
      <c r="N60" s="138"/>
      <c r="O60" s="138"/>
      <c r="P60" s="138"/>
      <c r="Q60" s="138"/>
      <c r="R60" s="138"/>
      <c r="S60" s="138"/>
      <c r="T60" s="138"/>
      <c r="U60" s="204"/>
      <c r="V60" s="204"/>
      <c r="W60" s="204"/>
      <c r="X60" s="204"/>
      <c r="Y60" s="204"/>
      <c r="Z60" s="204"/>
      <c r="AA60" s="204"/>
      <c r="AB60" s="135"/>
      <c r="AC60" s="135"/>
      <c r="AD60" s="135"/>
      <c r="AE60" s="135"/>
      <c r="AF60" s="135"/>
      <c r="AG60" s="135"/>
      <c r="AH60" s="135"/>
      <c r="AI60" s="135"/>
      <c r="AJ60" s="135"/>
      <c r="AK60" s="135"/>
      <c r="AL60" s="135"/>
      <c r="AM60" s="135"/>
    </row>
    <row r="61" spans="1:39" s="65" customFormat="1" ht="14.25" customHeight="1" x14ac:dyDescent="0.25">
      <c r="A61" s="72"/>
      <c r="B61" s="90" t="s">
        <v>292</v>
      </c>
      <c r="C61" s="90"/>
      <c r="D61" s="90"/>
      <c r="E61" s="90"/>
      <c r="F61" s="90"/>
      <c r="G61" s="365" t="s">
        <v>295</v>
      </c>
      <c r="H61" s="365"/>
      <c r="I61" s="365"/>
      <c r="J61" s="365"/>
      <c r="K61" s="365"/>
      <c r="L61" s="365"/>
      <c r="M61" s="365"/>
      <c r="N61" s="138"/>
      <c r="O61" s="138"/>
      <c r="P61" s="138"/>
      <c r="Q61" s="138"/>
      <c r="R61" s="138"/>
      <c r="S61" s="138"/>
      <c r="T61" s="138"/>
      <c r="U61" s="204"/>
      <c r="V61" s="204"/>
      <c r="W61" s="204"/>
      <c r="X61" s="204"/>
      <c r="Y61" s="204"/>
      <c r="Z61" s="204"/>
      <c r="AA61" s="204"/>
      <c r="AB61" s="135"/>
      <c r="AC61" s="135"/>
      <c r="AD61" s="135"/>
      <c r="AE61" s="135"/>
      <c r="AF61" s="135"/>
      <c r="AG61" s="135"/>
      <c r="AH61" s="135"/>
      <c r="AI61" s="135"/>
      <c r="AJ61" s="135"/>
      <c r="AK61" s="135"/>
      <c r="AL61" s="135"/>
      <c r="AM61" s="135"/>
    </row>
    <row r="62" spans="1:39" s="65" customFormat="1" ht="22.5" customHeight="1" x14ac:dyDescent="0.2">
      <c r="A62" s="72"/>
      <c r="B62" s="90" t="s">
        <v>328</v>
      </c>
      <c r="D62" s="90"/>
      <c r="E62" s="90"/>
      <c r="F62" s="90"/>
      <c r="G62" s="124" t="s">
        <v>78</v>
      </c>
      <c r="H62" s="124" t="s">
        <v>225</v>
      </c>
      <c r="I62" s="124" t="s">
        <v>79</v>
      </c>
      <c r="J62" s="124" t="s">
        <v>80</v>
      </c>
      <c r="K62" s="124" t="s">
        <v>227</v>
      </c>
      <c r="L62" s="124" t="s">
        <v>228</v>
      </c>
      <c r="M62" s="124" t="s">
        <v>156</v>
      </c>
      <c r="N62" s="144" t="s">
        <v>78</v>
      </c>
      <c r="O62" s="144" t="s">
        <v>180</v>
      </c>
      <c r="P62" s="144" t="s">
        <v>79</v>
      </c>
      <c r="Q62" s="144" t="s">
        <v>80</v>
      </c>
      <c r="R62" s="144" t="s">
        <v>157</v>
      </c>
      <c r="S62" s="144" t="s">
        <v>81</v>
      </c>
      <c r="T62" s="144" t="s">
        <v>82</v>
      </c>
      <c r="U62" s="203" t="s">
        <v>78</v>
      </c>
      <c r="V62" s="203" t="s">
        <v>180</v>
      </c>
      <c r="W62" s="203" t="s">
        <v>79</v>
      </c>
      <c r="X62" s="203" t="s">
        <v>80</v>
      </c>
      <c r="Y62" s="203" t="s">
        <v>157</v>
      </c>
      <c r="Z62" s="203" t="s">
        <v>81</v>
      </c>
      <c r="AA62" s="203" t="s">
        <v>82</v>
      </c>
      <c r="AB62" s="135"/>
      <c r="AC62" s="135"/>
      <c r="AD62" s="135"/>
      <c r="AE62" s="135"/>
      <c r="AF62" s="135"/>
      <c r="AG62" s="135"/>
      <c r="AH62" s="135"/>
      <c r="AI62" s="135"/>
      <c r="AJ62" s="135"/>
      <c r="AK62" s="135"/>
      <c r="AL62" s="135"/>
      <c r="AM62" s="135"/>
    </row>
    <row r="63" spans="1:39" s="65" customFormat="1" x14ac:dyDescent="0.2">
      <c r="A63" s="72"/>
      <c r="B63" s="90" t="s">
        <v>21</v>
      </c>
      <c r="C63" s="64" t="s">
        <v>287</v>
      </c>
      <c r="D63" s="90"/>
      <c r="E63" s="90"/>
      <c r="F63" s="90"/>
      <c r="G63" s="109"/>
      <c r="H63" s="109"/>
      <c r="I63" s="109"/>
      <c r="J63" s="109"/>
      <c r="K63" s="109"/>
      <c r="L63" s="109"/>
      <c r="M63" s="109"/>
      <c r="N63" s="142" t="b">
        <v>0</v>
      </c>
      <c r="O63" s="142" t="b">
        <v>0</v>
      </c>
      <c r="P63" s="142" t="b">
        <v>0</v>
      </c>
      <c r="Q63" s="142" t="b">
        <v>0</v>
      </c>
      <c r="R63" s="142" t="b">
        <v>0</v>
      </c>
      <c r="S63" s="142" t="b">
        <v>0</v>
      </c>
      <c r="T63" s="142" t="b">
        <v>0</v>
      </c>
      <c r="U63" s="200">
        <f t="shared" ref="U63" si="15">N63*1</f>
        <v>0</v>
      </c>
      <c r="V63" s="200">
        <f t="shared" ref="V63" si="16">O63*1</f>
        <v>0</v>
      </c>
      <c r="W63" s="200">
        <f t="shared" ref="W63" si="17">P63*1</f>
        <v>0</v>
      </c>
      <c r="X63" s="200">
        <f t="shared" ref="X63" si="18">Q63*1</f>
        <v>0</v>
      </c>
      <c r="Y63" s="200">
        <f t="shared" ref="Y63" si="19">R63*1</f>
        <v>0</v>
      </c>
      <c r="Z63" s="200">
        <f t="shared" ref="Z63" si="20">S63*1</f>
        <v>0</v>
      </c>
      <c r="AA63" s="200">
        <f t="shared" ref="AA63" si="21">T63*1</f>
        <v>0</v>
      </c>
      <c r="AB63" s="135"/>
      <c r="AC63" s="135"/>
      <c r="AD63" s="135"/>
      <c r="AE63" s="135"/>
      <c r="AF63" s="135"/>
      <c r="AG63" s="135"/>
      <c r="AH63" s="135"/>
      <c r="AI63" s="135"/>
      <c r="AJ63" s="135"/>
      <c r="AK63" s="135"/>
      <c r="AL63" s="135"/>
      <c r="AM63" s="135"/>
    </row>
    <row r="64" spans="1:39" s="65" customFormat="1" x14ac:dyDescent="0.2">
      <c r="A64" s="72"/>
      <c r="B64" s="90" t="s">
        <v>22</v>
      </c>
      <c r="C64" s="64" t="s">
        <v>288</v>
      </c>
      <c r="D64" s="90"/>
      <c r="E64" s="90"/>
      <c r="F64" s="90"/>
      <c r="G64" s="73"/>
      <c r="H64" s="85"/>
      <c r="I64" s="73"/>
      <c r="J64" s="73"/>
      <c r="K64" s="64"/>
      <c r="L64" s="67"/>
      <c r="M64" s="67"/>
      <c r="N64" s="139"/>
      <c r="O64" s="110"/>
      <c r="P64" s="139"/>
      <c r="Q64" s="139"/>
      <c r="R64" s="126"/>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x14ac:dyDescent="0.2">
      <c r="A65" s="72"/>
      <c r="B65" s="90"/>
      <c r="C65" s="64" t="s">
        <v>289</v>
      </c>
      <c r="D65" s="90"/>
      <c r="E65" s="90"/>
      <c r="F65" s="90"/>
      <c r="G65" s="73"/>
      <c r="H65" s="85"/>
      <c r="I65" s="73"/>
      <c r="J65" s="73"/>
      <c r="K65" s="64"/>
      <c r="L65" s="67"/>
      <c r="M65" s="67"/>
      <c r="N65" s="139"/>
      <c r="O65" s="110"/>
      <c r="P65" s="139"/>
      <c r="Q65" s="139"/>
      <c r="R65" s="126"/>
      <c r="S65" s="138"/>
      <c r="T65" s="138"/>
      <c r="U65" s="200"/>
      <c r="V65" s="200"/>
      <c r="W65" s="200"/>
      <c r="X65" s="200"/>
      <c r="Y65" s="200"/>
      <c r="Z65" s="200"/>
      <c r="AA65" s="200"/>
      <c r="AB65" s="135"/>
      <c r="AC65" s="135"/>
      <c r="AD65" s="135"/>
      <c r="AE65" s="135"/>
      <c r="AF65" s="135"/>
      <c r="AG65" s="135"/>
      <c r="AH65" s="135"/>
      <c r="AI65" s="135"/>
      <c r="AJ65" s="135"/>
      <c r="AK65" s="135"/>
      <c r="AL65" s="135"/>
      <c r="AM65" s="135"/>
    </row>
    <row r="66" spans="1:39" s="65" customFormat="1" x14ac:dyDescent="0.2">
      <c r="A66" s="72"/>
      <c r="B66" s="90"/>
      <c r="C66" s="110" t="s">
        <v>60</v>
      </c>
      <c r="D66" s="90" t="s">
        <v>56</v>
      </c>
      <c r="E66" s="90"/>
      <c r="G66" s="109"/>
      <c r="H66" s="109"/>
      <c r="I66" s="109"/>
      <c r="J66" s="109"/>
      <c r="K66" s="109"/>
      <c r="L66" s="109"/>
      <c r="M66" s="109"/>
      <c r="N66" s="142" t="b">
        <v>0</v>
      </c>
      <c r="O66" s="142" t="b">
        <v>0</v>
      </c>
      <c r="P66" s="142" t="b">
        <v>0</v>
      </c>
      <c r="Q66" s="142" t="b">
        <v>0</v>
      </c>
      <c r="R66" s="142" t="b">
        <v>0</v>
      </c>
      <c r="S66" s="142" t="b">
        <v>0</v>
      </c>
      <c r="T66" s="142" t="b">
        <v>0</v>
      </c>
      <c r="U66" s="200">
        <f>N66*1</f>
        <v>0</v>
      </c>
      <c r="V66" s="200">
        <f t="shared" ref="V66:V68" si="22">O66*1</f>
        <v>0</v>
      </c>
      <c r="W66" s="200">
        <f t="shared" ref="W66:W68" si="23">P66*1</f>
        <v>0</v>
      </c>
      <c r="X66" s="200">
        <f t="shared" ref="X66:X68" si="24">Q66*1</f>
        <v>0</v>
      </c>
      <c r="Y66" s="200">
        <f t="shared" ref="Y66:Y68" si="25">R66*1</f>
        <v>0</v>
      </c>
      <c r="Z66" s="200">
        <f t="shared" ref="Z66:Z68" si="26">S66*1</f>
        <v>0</v>
      </c>
      <c r="AA66" s="200">
        <f t="shared" ref="AA66:AA68" si="27">T66*1</f>
        <v>0</v>
      </c>
      <c r="AB66" s="135"/>
      <c r="AC66" s="135"/>
      <c r="AD66" s="135"/>
      <c r="AE66" s="135"/>
      <c r="AF66" s="135"/>
      <c r="AG66" s="135"/>
      <c r="AH66" s="135"/>
      <c r="AI66" s="135"/>
      <c r="AJ66" s="135"/>
      <c r="AK66" s="135"/>
      <c r="AL66" s="135"/>
      <c r="AM66" s="135"/>
    </row>
    <row r="67" spans="1:39" s="65" customFormat="1" x14ac:dyDescent="0.2">
      <c r="A67" s="72"/>
      <c r="B67" s="90"/>
      <c r="C67" s="110" t="s">
        <v>61</v>
      </c>
      <c r="D67" s="90" t="s">
        <v>57</v>
      </c>
      <c r="E67" s="90"/>
      <c r="G67" s="109"/>
      <c r="H67" s="109"/>
      <c r="I67" s="109"/>
      <c r="J67" s="109"/>
      <c r="K67" s="109"/>
      <c r="L67" s="109"/>
      <c r="M67" s="109"/>
      <c r="N67" s="142" t="b">
        <v>0</v>
      </c>
      <c r="O67" s="142" t="b">
        <v>0</v>
      </c>
      <c r="P67" s="142" t="b">
        <v>0</v>
      </c>
      <c r="Q67" s="142" t="b">
        <v>0</v>
      </c>
      <c r="R67" s="142" t="b">
        <v>0</v>
      </c>
      <c r="S67" s="142" t="b">
        <v>0</v>
      </c>
      <c r="T67" s="142" t="b">
        <v>0</v>
      </c>
      <c r="U67" s="200">
        <f t="shared" ref="U67:U68" si="28">N67*1</f>
        <v>0</v>
      </c>
      <c r="V67" s="200">
        <f t="shared" si="22"/>
        <v>0</v>
      </c>
      <c r="W67" s="200">
        <f t="shared" si="23"/>
        <v>0</v>
      </c>
      <c r="X67" s="200">
        <f t="shared" si="24"/>
        <v>0</v>
      </c>
      <c r="Y67" s="200">
        <f t="shared" si="25"/>
        <v>0</v>
      </c>
      <c r="Z67" s="200">
        <f t="shared" si="26"/>
        <v>0</v>
      </c>
      <c r="AA67" s="200">
        <f t="shared" si="27"/>
        <v>0</v>
      </c>
      <c r="AB67" s="135"/>
      <c r="AC67" s="135"/>
      <c r="AD67" s="135"/>
      <c r="AE67" s="135"/>
      <c r="AF67" s="135"/>
      <c r="AG67" s="135"/>
      <c r="AH67" s="135"/>
      <c r="AI67" s="135"/>
      <c r="AJ67" s="135"/>
      <c r="AK67" s="135"/>
      <c r="AL67" s="135"/>
      <c r="AM67" s="135"/>
    </row>
    <row r="68" spans="1:39" s="65" customFormat="1" x14ac:dyDescent="0.2">
      <c r="A68" s="72"/>
      <c r="B68" s="90"/>
      <c r="C68" s="110" t="s">
        <v>62</v>
      </c>
      <c r="D68" s="90" t="s">
        <v>58</v>
      </c>
      <c r="E68" s="90"/>
      <c r="G68" s="109"/>
      <c r="H68" s="109"/>
      <c r="I68" s="109"/>
      <c r="J68" s="109"/>
      <c r="K68" s="109"/>
      <c r="L68" s="109"/>
      <c r="M68" s="109"/>
      <c r="N68" s="142" t="b">
        <v>0</v>
      </c>
      <c r="O68" s="142" t="b">
        <v>0</v>
      </c>
      <c r="P68" s="142" t="b">
        <v>0</v>
      </c>
      <c r="Q68" s="142" t="b">
        <v>0</v>
      </c>
      <c r="R68" s="142" t="b">
        <v>0</v>
      </c>
      <c r="S68" s="142" t="b">
        <v>0</v>
      </c>
      <c r="T68" s="142" t="b">
        <v>0</v>
      </c>
      <c r="U68" s="200">
        <f t="shared" si="28"/>
        <v>0</v>
      </c>
      <c r="V68" s="200">
        <f t="shared" si="22"/>
        <v>0</v>
      </c>
      <c r="W68" s="200">
        <f t="shared" si="23"/>
        <v>0</v>
      </c>
      <c r="X68" s="200">
        <f t="shared" si="24"/>
        <v>0</v>
      </c>
      <c r="Y68" s="200">
        <f t="shared" si="25"/>
        <v>0</v>
      </c>
      <c r="Z68" s="200">
        <f t="shared" si="26"/>
        <v>0</v>
      </c>
      <c r="AA68" s="200">
        <f t="shared" si="27"/>
        <v>0</v>
      </c>
      <c r="AB68" s="135"/>
      <c r="AC68" s="135"/>
      <c r="AD68" s="135"/>
      <c r="AE68" s="135"/>
      <c r="AF68" s="135"/>
      <c r="AG68" s="135"/>
      <c r="AH68" s="135"/>
      <c r="AI68" s="135"/>
      <c r="AJ68" s="135"/>
      <c r="AK68" s="135"/>
      <c r="AL68" s="135"/>
      <c r="AM68" s="135"/>
    </row>
    <row r="69" spans="1:39" s="65" customFormat="1" x14ac:dyDescent="0.2">
      <c r="A69" s="72"/>
      <c r="B69" s="90"/>
      <c r="C69" s="110" t="s">
        <v>63</v>
      </c>
      <c r="D69" s="90" t="s">
        <v>59</v>
      </c>
      <c r="E69" s="90"/>
      <c r="G69" s="221"/>
      <c r="H69" s="221"/>
      <c r="I69" s="221"/>
      <c r="J69" s="221"/>
      <c r="K69" s="221"/>
      <c r="L69" s="221"/>
      <c r="M69" s="221"/>
      <c r="N69" s="139"/>
      <c r="O69" s="139"/>
      <c r="P69" s="139"/>
      <c r="Q69" s="139"/>
      <c r="R69" s="139"/>
      <c r="S69" s="139"/>
      <c r="T69" s="139"/>
      <c r="U69" s="206">
        <f>G69</f>
        <v>0</v>
      </c>
      <c r="V69" s="206">
        <f t="shared" ref="V69:AA69" si="29">H69</f>
        <v>0</v>
      </c>
      <c r="W69" s="206">
        <f t="shared" si="29"/>
        <v>0</v>
      </c>
      <c r="X69" s="206">
        <f t="shared" si="29"/>
        <v>0</v>
      </c>
      <c r="Y69" s="206">
        <f t="shared" si="29"/>
        <v>0</v>
      </c>
      <c r="Z69" s="206">
        <f t="shared" si="29"/>
        <v>0</v>
      </c>
      <c r="AA69" s="206">
        <f t="shared" si="29"/>
        <v>0</v>
      </c>
      <c r="AB69" s="135"/>
      <c r="AC69" s="135"/>
      <c r="AD69" s="135"/>
      <c r="AE69" s="135"/>
      <c r="AF69" s="135"/>
      <c r="AG69" s="135"/>
      <c r="AH69" s="135"/>
      <c r="AI69" s="135"/>
      <c r="AJ69" s="135"/>
      <c r="AK69" s="135"/>
      <c r="AL69" s="135"/>
      <c r="AM69" s="135"/>
    </row>
    <row r="70" spans="1:39" s="65" customFormat="1" x14ac:dyDescent="0.2">
      <c r="A70" s="72"/>
      <c r="B70" s="90"/>
      <c r="C70" s="92"/>
      <c r="D70" s="90"/>
      <c r="E70" s="90"/>
      <c r="F70" s="90"/>
      <c r="G70" s="87"/>
      <c r="H70" s="87"/>
      <c r="I70" s="87"/>
      <c r="J70" s="88"/>
      <c r="K70" s="64"/>
      <c r="L70" s="67"/>
      <c r="M70" s="67"/>
      <c r="N70" s="138"/>
      <c r="O70" s="138"/>
      <c r="P70" s="138"/>
      <c r="Q70" s="138"/>
      <c r="R70" s="138"/>
      <c r="S70" s="138"/>
      <c r="T70" s="138"/>
      <c r="U70" s="200"/>
      <c r="V70" s="200"/>
      <c r="W70" s="200"/>
      <c r="X70" s="200"/>
      <c r="Y70" s="200"/>
      <c r="Z70" s="200"/>
      <c r="AA70" s="200"/>
      <c r="AB70" s="135"/>
      <c r="AC70" s="135"/>
      <c r="AD70" s="135"/>
      <c r="AE70" s="135"/>
      <c r="AF70" s="135"/>
      <c r="AG70" s="135"/>
      <c r="AH70" s="135"/>
      <c r="AI70" s="135"/>
      <c r="AJ70" s="135"/>
      <c r="AK70" s="135"/>
      <c r="AL70" s="135"/>
      <c r="AM70" s="135"/>
    </row>
    <row r="71" spans="1:39" s="65" customFormat="1" ht="13.5" customHeight="1" x14ac:dyDescent="0.25">
      <c r="A71" s="72"/>
      <c r="B71" s="73" t="s">
        <v>23</v>
      </c>
      <c r="C71" s="90" t="s">
        <v>290</v>
      </c>
      <c r="E71" s="90"/>
      <c r="F71" s="90"/>
      <c r="G71"/>
      <c r="H71"/>
      <c r="I71"/>
      <c r="J71"/>
      <c r="K71"/>
      <c r="L71"/>
      <c r="M71"/>
      <c r="N71" s="138"/>
      <c r="O71" s="138"/>
      <c r="P71" s="138"/>
      <c r="Q71" s="138"/>
      <c r="R71" s="138"/>
      <c r="S71" s="138"/>
      <c r="T71" s="138"/>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ht="15" x14ac:dyDescent="0.25">
      <c r="A72" s="72"/>
      <c r="B72" s="73"/>
      <c r="C72" s="90" t="s">
        <v>291</v>
      </c>
      <c r="E72" s="90"/>
      <c r="F72" s="90"/>
      <c r="G72"/>
      <c r="H72"/>
      <c r="I72"/>
      <c r="J72"/>
      <c r="K72"/>
      <c r="L72"/>
      <c r="M72"/>
      <c r="N72" s="138"/>
      <c r="O72" s="138"/>
      <c r="P72" s="138"/>
      <c r="Q72" s="138"/>
      <c r="R72" s="138"/>
      <c r="S72" s="138"/>
      <c r="T72" s="138"/>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ht="15" customHeight="1" x14ac:dyDescent="0.25">
      <c r="A73" s="72"/>
      <c r="B73" s="73"/>
      <c r="C73" s="90" t="s">
        <v>86</v>
      </c>
      <c r="E73" s="90"/>
      <c r="F73" s="90"/>
      <c r="G73" s="365" t="s">
        <v>295</v>
      </c>
      <c r="H73" s="365"/>
      <c r="I73" s="365"/>
      <c r="J73" s="365"/>
      <c r="K73" s="365"/>
      <c r="L73" s="365"/>
      <c r="M73" s="365"/>
      <c r="N73" s="138"/>
      <c r="O73" s="138"/>
      <c r="P73" s="138"/>
      <c r="Q73" s="138"/>
      <c r="R73" s="138"/>
      <c r="S73" s="138"/>
      <c r="T73" s="138"/>
      <c r="U73" s="365" t="s">
        <v>181</v>
      </c>
      <c r="V73" s="365"/>
      <c r="W73" s="365"/>
      <c r="X73" s="365"/>
      <c r="Y73" s="365"/>
      <c r="Z73" s="365"/>
      <c r="AA73" s="365"/>
      <c r="AB73" s="135"/>
      <c r="AC73" s="135"/>
      <c r="AD73" s="135"/>
      <c r="AE73" s="135"/>
      <c r="AF73" s="135"/>
      <c r="AG73" s="135"/>
      <c r="AH73" s="135"/>
      <c r="AI73" s="135"/>
      <c r="AJ73" s="135"/>
      <c r="AK73" s="135"/>
      <c r="AL73" s="135"/>
      <c r="AM73" s="135"/>
    </row>
    <row r="74" spans="1:39" s="65" customFormat="1" x14ac:dyDescent="0.2">
      <c r="A74" s="72"/>
      <c r="B74" s="73"/>
      <c r="C74" s="90" t="s">
        <v>87</v>
      </c>
      <c r="E74" s="90"/>
      <c r="F74" s="90"/>
      <c r="G74" s="124" t="s">
        <v>78</v>
      </c>
      <c r="H74" s="124" t="s">
        <v>225</v>
      </c>
      <c r="I74" s="124" t="s">
        <v>79</v>
      </c>
      <c r="J74" s="124" t="s">
        <v>80</v>
      </c>
      <c r="K74" s="124" t="s">
        <v>227</v>
      </c>
      <c r="L74" s="124" t="s">
        <v>228</v>
      </c>
      <c r="M74" s="124" t="s">
        <v>156</v>
      </c>
      <c r="N74" s="138"/>
      <c r="O74" s="138"/>
      <c r="P74" s="138"/>
      <c r="Q74" s="138"/>
      <c r="R74" s="138"/>
      <c r="S74" s="138"/>
      <c r="T74" s="138"/>
      <c r="U74" s="203" t="s">
        <v>78</v>
      </c>
      <c r="V74" s="203" t="s">
        <v>180</v>
      </c>
      <c r="W74" s="203" t="s">
        <v>79</v>
      </c>
      <c r="X74" s="203" t="s">
        <v>80</v>
      </c>
      <c r="Y74" s="203" t="s">
        <v>157</v>
      </c>
      <c r="Z74" s="203" t="s">
        <v>81</v>
      </c>
      <c r="AA74" s="203" t="s">
        <v>82</v>
      </c>
      <c r="AB74" s="135"/>
      <c r="AC74" s="135"/>
      <c r="AD74" s="135"/>
      <c r="AE74" s="135"/>
      <c r="AF74" s="135"/>
      <c r="AG74" s="135"/>
      <c r="AH74" s="135"/>
      <c r="AI74" s="135"/>
      <c r="AJ74" s="135"/>
      <c r="AK74" s="135"/>
      <c r="AL74" s="135"/>
      <c r="AM74" s="135"/>
    </row>
    <row r="75" spans="1:39" s="65" customFormat="1" ht="6" customHeight="1" x14ac:dyDescent="0.25">
      <c r="A75" s="72"/>
      <c r="B75" s="73"/>
      <c r="C75" s="90"/>
      <c r="E75" s="90"/>
      <c r="F75" s="90"/>
      <c r="G75"/>
      <c r="H75"/>
      <c r="I75"/>
      <c r="J75"/>
      <c r="K75"/>
      <c r="L75"/>
      <c r="M75"/>
      <c r="N75" s="138"/>
      <c r="O75" s="138"/>
      <c r="P75" s="138"/>
      <c r="Q75" s="138"/>
      <c r="R75" s="138"/>
      <c r="S75" s="138"/>
      <c r="T75" s="138"/>
      <c r="U75" s="200"/>
      <c r="V75" s="200"/>
      <c r="W75" s="200"/>
      <c r="X75" s="200"/>
      <c r="Y75" s="200"/>
      <c r="Z75" s="200"/>
      <c r="AA75" s="200"/>
      <c r="AB75" s="135"/>
      <c r="AC75" s="135"/>
      <c r="AD75" s="135"/>
      <c r="AE75" s="135"/>
      <c r="AF75" s="135"/>
      <c r="AG75" s="135"/>
      <c r="AH75" s="135"/>
      <c r="AI75" s="135"/>
      <c r="AJ75" s="135"/>
      <c r="AK75" s="135"/>
      <c r="AL75" s="135"/>
      <c r="AM75" s="135"/>
    </row>
    <row r="76" spans="1:39" s="65" customFormat="1" ht="12" customHeight="1" x14ac:dyDescent="0.2">
      <c r="A76" s="72"/>
      <c r="B76" s="73"/>
      <c r="C76" s="90" t="s">
        <v>70</v>
      </c>
      <c r="D76" s="65" t="s">
        <v>297</v>
      </c>
      <c r="E76" s="90"/>
      <c r="F76" s="90"/>
      <c r="G76" s="313"/>
      <c r="H76" s="313"/>
      <c r="I76" s="313"/>
      <c r="J76" s="313"/>
      <c r="K76" s="313"/>
      <c r="L76" s="314"/>
      <c r="M76" s="313"/>
      <c r="N76" s="145"/>
      <c r="O76" s="145"/>
      <c r="P76" s="145"/>
      <c r="Q76" s="145"/>
      <c r="R76" s="145"/>
      <c r="S76" s="145"/>
      <c r="T76" s="145"/>
      <c r="U76" s="207">
        <f>G76</f>
        <v>0</v>
      </c>
      <c r="V76" s="207">
        <f t="shared" ref="V76:AA76" si="30">H76</f>
        <v>0</v>
      </c>
      <c r="W76" s="207">
        <f t="shared" si="30"/>
        <v>0</v>
      </c>
      <c r="X76" s="207">
        <f t="shared" si="30"/>
        <v>0</v>
      </c>
      <c r="Y76" s="207">
        <f t="shared" si="30"/>
        <v>0</v>
      </c>
      <c r="Z76" s="207">
        <f t="shared" si="30"/>
        <v>0</v>
      </c>
      <c r="AA76" s="207">
        <f t="shared" si="30"/>
        <v>0</v>
      </c>
      <c r="AB76" s="135"/>
      <c r="AC76" s="135"/>
      <c r="AD76" s="135"/>
      <c r="AE76" s="135"/>
      <c r="AF76" s="135"/>
      <c r="AG76" s="135"/>
      <c r="AH76" s="135"/>
      <c r="AI76" s="135"/>
      <c r="AJ76" s="135"/>
      <c r="AK76" s="135"/>
      <c r="AL76" s="135"/>
      <c r="AM76" s="135"/>
    </row>
    <row r="77" spans="1:39" s="65" customFormat="1" x14ac:dyDescent="0.2">
      <c r="A77" s="72"/>
      <c r="B77" s="73"/>
      <c r="C77" s="90" t="s">
        <v>85</v>
      </c>
      <c r="D77" s="90" t="s">
        <v>298</v>
      </c>
      <c r="F77" s="91"/>
      <c r="G77" s="315"/>
      <c r="H77" s="315"/>
      <c r="I77" s="315"/>
      <c r="J77" s="315"/>
      <c r="K77" s="315"/>
      <c r="L77" s="316"/>
      <c r="M77" s="315"/>
      <c r="N77" s="145"/>
      <c r="O77" s="145"/>
      <c r="P77" s="145"/>
      <c r="Q77" s="145"/>
      <c r="R77" s="145"/>
      <c r="S77" s="145"/>
      <c r="T77" s="145"/>
      <c r="U77" s="208">
        <f>G77</f>
        <v>0</v>
      </c>
      <c r="V77" s="209">
        <f t="shared" ref="V77" si="31">H77</f>
        <v>0</v>
      </c>
      <c r="W77" s="209">
        <f t="shared" ref="W77" si="32">I77</f>
        <v>0</v>
      </c>
      <c r="X77" s="209">
        <f t="shared" ref="X77" si="33">J77</f>
        <v>0</v>
      </c>
      <c r="Y77" s="209">
        <f t="shared" ref="Y77" si="34">K77</f>
        <v>0</v>
      </c>
      <c r="Z77" s="209">
        <f t="shared" ref="Z77" si="35">L77</f>
        <v>0</v>
      </c>
      <c r="AA77" s="209">
        <f t="shared" ref="AA77" si="36">M77</f>
        <v>0</v>
      </c>
      <c r="AB77" s="135"/>
      <c r="AC77" s="135"/>
      <c r="AD77" s="135"/>
      <c r="AE77" s="135"/>
      <c r="AF77" s="135"/>
      <c r="AG77" s="135"/>
      <c r="AH77" s="135"/>
      <c r="AI77" s="135"/>
      <c r="AJ77" s="135"/>
      <c r="AK77" s="135"/>
      <c r="AL77" s="135"/>
      <c r="AM77" s="135"/>
    </row>
    <row r="78" spans="1:39" s="65" customFormat="1" x14ac:dyDescent="0.2">
      <c r="A78" s="72"/>
      <c r="B78" s="73"/>
      <c r="C78" s="90" t="s">
        <v>207</v>
      </c>
      <c r="D78" s="90" t="s">
        <v>329</v>
      </c>
      <c r="F78" s="91"/>
      <c r="G78" s="267"/>
      <c r="H78" s="267"/>
      <c r="I78" s="267"/>
      <c r="J78" s="267"/>
      <c r="K78" s="267"/>
      <c r="L78" s="267"/>
      <c r="M78" s="267"/>
      <c r="N78" s="145"/>
      <c r="O78" s="145"/>
      <c r="P78" s="145"/>
      <c r="Q78" s="145"/>
      <c r="R78" s="145"/>
      <c r="S78" s="145"/>
      <c r="T78" s="145"/>
      <c r="U78" s="208"/>
      <c r="V78" s="209"/>
      <c r="W78" s="209"/>
      <c r="X78" s="209"/>
      <c r="Y78" s="209"/>
      <c r="Z78" s="209"/>
      <c r="AA78" s="209"/>
      <c r="AB78" s="135"/>
      <c r="AC78" s="135"/>
      <c r="AD78" s="135"/>
      <c r="AE78" s="135"/>
      <c r="AF78" s="135"/>
      <c r="AG78" s="135"/>
      <c r="AH78" s="135"/>
      <c r="AI78" s="135"/>
      <c r="AJ78" s="135"/>
      <c r="AK78" s="135"/>
      <c r="AL78" s="135"/>
      <c r="AM78" s="135"/>
    </row>
    <row r="79" spans="1:39" s="65" customFormat="1" x14ac:dyDescent="0.2">
      <c r="A79" s="72"/>
      <c r="B79" s="90"/>
      <c r="C79" s="91"/>
      <c r="D79" s="91" t="s">
        <v>299</v>
      </c>
      <c r="E79" s="91"/>
      <c r="F79" s="94"/>
      <c r="G79" s="94"/>
      <c r="H79" s="94"/>
      <c r="I79" s="94"/>
      <c r="J79" s="94"/>
      <c r="K79" s="94"/>
      <c r="L79" s="94"/>
      <c r="M79" s="94"/>
      <c r="N79" s="144" t="s">
        <v>78</v>
      </c>
      <c r="O79" s="144" t="s">
        <v>180</v>
      </c>
      <c r="P79" s="144" t="s">
        <v>79</v>
      </c>
      <c r="Q79" s="144" t="s">
        <v>80</v>
      </c>
      <c r="R79" s="144" t="s">
        <v>157</v>
      </c>
      <c r="S79" s="144" t="s">
        <v>81</v>
      </c>
      <c r="T79" s="144" t="s">
        <v>82</v>
      </c>
      <c r="U79" s="200"/>
      <c r="V79" s="200"/>
      <c r="W79" s="200"/>
      <c r="X79" s="200"/>
      <c r="Y79" s="200"/>
      <c r="Z79" s="200"/>
      <c r="AA79" s="200"/>
      <c r="AB79" s="135"/>
      <c r="AC79" s="135"/>
      <c r="AD79" s="135"/>
      <c r="AE79" s="135"/>
      <c r="AF79" s="135"/>
      <c r="AG79" s="135"/>
      <c r="AH79" s="135"/>
      <c r="AI79" s="135"/>
      <c r="AJ79" s="135"/>
      <c r="AK79" s="135"/>
      <c r="AL79" s="135"/>
      <c r="AM79" s="135"/>
    </row>
    <row r="80" spans="1:39" s="65" customFormat="1" x14ac:dyDescent="0.2">
      <c r="A80" s="72"/>
      <c r="B80" s="90"/>
      <c r="C80" s="91"/>
      <c r="D80" s="91"/>
      <c r="E80" s="91"/>
      <c r="F80" s="94"/>
      <c r="G80" s="94"/>
      <c r="H80" s="94"/>
      <c r="I80" s="94"/>
      <c r="J80" s="94"/>
      <c r="K80" s="94"/>
      <c r="L80" s="94"/>
      <c r="M80" s="94"/>
      <c r="N80" s="144"/>
      <c r="O80" s="144"/>
      <c r="P80" s="144"/>
      <c r="Q80" s="144"/>
      <c r="R80" s="144"/>
      <c r="S80" s="144"/>
      <c r="T80" s="144"/>
      <c r="U80" s="200"/>
      <c r="V80" s="200"/>
      <c r="W80" s="200"/>
      <c r="X80" s="200"/>
      <c r="Y80" s="200"/>
      <c r="Z80" s="200"/>
      <c r="AA80" s="200"/>
      <c r="AB80" s="135"/>
      <c r="AC80" s="135"/>
      <c r="AD80" s="135"/>
      <c r="AE80" s="135"/>
      <c r="AF80" s="135"/>
      <c r="AG80" s="135"/>
      <c r="AH80" s="135"/>
      <c r="AI80" s="135"/>
      <c r="AJ80" s="135"/>
      <c r="AK80" s="135"/>
      <c r="AL80" s="135"/>
      <c r="AM80" s="135"/>
    </row>
    <row r="81" spans="1:39" s="65" customFormat="1" x14ac:dyDescent="0.2">
      <c r="A81" s="72"/>
      <c r="B81" s="104" t="s">
        <v>24</v>
      </c>
      <c r="C81" s="105" t="s">
        <v>316</v>
      </c>
      <c r="E81" s="91"/>
      <c r="F81" s="91"/>
      <c r="G81" s="109"/>
      <c r="H81" s="109"/>
      <c r="I81" s="109"/>
      <c r="J81" s="109"/>
      <c r="K81" s="109"/>
      <c r="L81" s="109"/>
      <c r="M81" s="109"/>
      <c r="N81" s="142" t="b">
        <v>0</v>
      </c>
      <c r="O81" s="142" t="b">
        <v>0</v>
      </c>
      <c r="P81" s="142" t="b">
        <v>0</v>
      </c>
      <c r="Q81" s="142" t="b">
        <v>0</v>
      </c>
      <c r="R81" s="142" t="b">
        <v>0</v>
      </c>
      <c r="S81" s="142" t="b">
        <v>0</v>
      </c>
      <c r="T81" s="142" t="b">
        <v>0</v>
      </c>
      <c r="U81" s="200">
        <f t="shared" ref="U81" si="37">N81*1</f>
        <v>0</v>
      </c>
      <c r="V81" s="200">
        <f t="shared" ref="V81" si="38">O81*1</f>
        <v>0</v>
      </c>
      <c r="W81" s="200">
        <f t="shared" ref="W81" si="39">P81*1</f>
        <v>0</v>
      </c>
      <c r="X81" s="200">
        <f t="shared" ref="X81" si="40">Q81*1</f>
        <v>0</v>
      </c>
      <c r="Y81" s="200">
        <f t="shared" ref="Y81" si="41">R81*1</f>
        <v>0</v>
      </c>
      <c r="Z81" s="200">
        <f t="shared" ref="Z81" si="42">S81*1</f>
        <v>0</v>
      </c>
      <c r="AA81" s="200">
        <f t="shared" ref="AA81" si="43">T81*1</f>
        <v>0</v>
      </c>
      <c r="AB81" s="135"/>
      <c r="AC81" s="135"/>
      <c r="AD81" s="135"/>
      <c r="AE81" s="135"/>
      <c r="AF81" s="135"/>
      <c r="AG81" s="135"/>
      <c r="AH81" s="135"/>
      <c r="AI81" s="135"/>
      <c r="AJ81" s="135"/>
      <c r="AK81" s="135"/>
      <c r="AL81" s="135"/>
      <c r="AM81" s="135"/>
    </row>
    <row r="82" spans="1:39" s="65" customFormat="1" ht="15" x14ac:dyDescent="0.25">
      <c r="C82" s="111"/>
      <c r="D82" s="90"/>
      <c r="F82" s="91"/>
      <c r="G82"/>
      <c r="H82"/>
      <c r="I82"/>
      <c r="J82"/>
      <c r="K82"/>
      <c r="L82"/>
      <c r="M82"/>
      <c r="N82" s="146"/>
      <c r="O82" s="146"/>
      <c r="P82" s="146"/>
      <c r="Q82" s="146"/>
      <c r="R82" s="146"/>
      <c r="S82" s="146"/>
      <c r="T82" s="146"/>
      <c r="U82" s="200"/>
      <c r="V82" s="200"/>
      <c r="W82" s="200"/>
      <c r="X82" s="200"/>
      <c r="Y82" s="200"/>
      <c r="Z82" s="200"/>
      <c r="AA82" s="200"/>
      <c r="AB82" s="135"/>
      <c r="AC82" s="135"/>
      <c r="AD82" s="135"/>
      <c r="AE82" s="135"/>
      <c r="AF82" s="135"/>
      <c r="AG82" s="135"/>
      <c r="AH82" s="135"/>
      <c r="AI82" s="135"/>
      <c r="AJ82" s="135"/>
      <c r="AK82" s="135"/>
      <c r="AL82" s="135"/>
      <c r="AM82" s="135"/>
    </row>
    <row r="83" spans="1:39" s="65" customFormat="1" ht="16.5" x14ac:dyDescent="0.25">
      <c r="C83" s="111"/>
      <c r="D83" s="90"/>
      <c r="F83" s="91"/>
      <c r="N83" s="146"/>
      <c r="O83" s="146"/>
      <c r="P83" s="146"/>
      <c r="Q83" s="146"/>
      <c r="R83" s="146"/>
      <c r="S83" s="146"/>
      <c r="T83" s="146"/>
      <c r="U83" s="365" t="s">
        <v>181</v>
      </c>
      <c r="V83" s="365"/>
      <c r="W83" s="365"/>
      <c r="X83" s="365"/>
      <c r="Y83" s="365"/>
      <c r="Z83" s="365"/>
      <c r="AA83" s="365"/>
      <c r="AB83" s="135"/>
      <c r="AC83" s="135"/>
      <c r="AD83" s="135"/>
      <c r="AE83" s="135"/>
      <c r="AF83" s="135"/>
      <c r="AG83" s="135"/>
      <c r="AH83" s="135"/>
      <c r="AI83" s="135"/>
      <c r="AJ83" s="135"/>
      <c r="AK83" s="135"/>
      <c r="AL83" s="135"/>
      <c r="AM83" s="135"/>
    </row>
    <row r="84" spans="1:39" ht="12.95" customHeight="1" x14ac:dyDescent="0.2">
      <c r="A84" s="72" t="s">
        <v>175</v>
      </c>
      <c r="B84" s="73" t="s">
        <v>330</v>
      </c>
      <c r="C84" s="73"/>
      <c r="D84" s="73"/>
      <c r="E84" s="89"/>
      <c r="F84" s="73"/>
      <c r="R84" s="147"/>
      <c r="U84" s="203" t="s">
        <v>78</v>
      </c>
      <c r="V84" s="203" t="s">
        <v>180</v>
      </c>
      <c r="W84" s="203" t="s">
        <v>79</v>
      </c>
      <c r="X84" s="203" t="s">
        <v>80</v>
      </c>
      <c r="Y84" s="203" t="s">
        <v>157</v>
      </c>
      <c r="Z84" s="203" t="s">
        <v>81</v>
      </c>
      <c r="AA84" s="203" t="s">
        <v>82</v>
      </c>
    </row>
    <row r="85" spans="1:39" ht="12.95" customHeight="1" x14ac:dyDescent="0.25">
      <c r="B85" s="73" t="s">
        <v>332</v>
      </c>
      <c r="C85" s="73"/>
      <c r="D85" s="73"/>
      <c r="E85" s="89"/>
      <c r="F85" s="73"/>
      <c r="G85" s="288"/>
      <c r="H85" s="288"/>
      <c r="I85" s="288"/>
      <c r="J85" s="288"/>
      <c r="K85" s="288"/>
      <c r="L85" s="288"/>
      <c r="M85" s="288"/>
      <c r="R85" s="147"/>
      <c r="U85" s="203"/>
      <c r="V85" s="203"/>
      <c r="W85" s="203"/>
      <c r="X85" s="203"/>
      <c r="Y85" s="203"/>
      <c r="Z85" s="203"/>
      <c r="AA85" s="203"/>
    </row>
    <row r="86" spans="1:39" ht="12.95" customHeight="1" x14ac:dyDescent="0.25">
      <c r="B86" s="73" t="s">
        <v>331</v>
      </c>
      <c r="C86" s="73"/>
      <c r="D86" s="73"/>
      <c r="E86" s="89"/>
      <c r="F86" s="73"/>
      <c r="G86" s="288"/>
      <c r="H86" s="288"/>
      <c r="I86" s="288"/>
      <c r="J86" s="288"/>
      <c r="K86" s="288"/>
      <c r="L86" s="288"/>
      <c r="M86" s="288"/>
      <c r="R86" s="147"/>
      <c r="U86" s="203"/>
      <c r="V86" s="203"/>
      <c r="W86" s="203"/>
      <c r="X86" s="203"/>
      <c r="Y86" s="203"/>
      <c r="Z86" s="203"/>
      <c r="AA86" s="203"/>
    </row>
    <row r="87" spans="1:39" ht="12.95" customHeight="1" x14ac:dyDescent="0.25">
      <c r="B87" s="72" t="s">
        <v>333</v>
      </c>
      <c r="C87" s="73"/>
      <c r="D87" s="73"/>
      <c r="E87" s="89"/>
      <c r="F87" s="73"/>
      <c r="G87" s="365" t="s">
        <v>295</v>
      </c>
      <c r="H87" s="365"/>
      <c r="I87" s="365"/>
      <c r="J87" s="365"/>
      <c r="K87" s="365"/>
      <c r="L87" s="365"/>
      <c r="M87" s="365"/>
      <c r="R87" s="147"/>
      <c r="U87" s="203"/>
      <c r="V87" s="203"/>
      <c r="W87" s="203"/>
      <c r="X87" s="203"/>
      <c r="Y87" s="203"/>
      <c r="Z87" s="203"/>
      <c r="AA87" s="203"/>
    </row>
    <row r="88" spans="1:39" x14ac:dyDescent="0.2">
      <c r="C88" s="73"/>
      <c r="D88" s="73"/>
      <c r="E88" s="89"/>
      <c r="F88" s="73"/>
      <c r="G88" s="124" t="s">
        <v>78</v>
      </c>
      <c r="H88" s="124" t="s">
        <v>225</v>
      </c>
      <c r="I88" s="124" t="s">
        <v>79</v>
      </c>
      <c r="J88" s="124" t="s">
        <v>80</v>
      </c>
      <c r="K88" s="124" t="s">
        <v>227</v>
      </c>
      <c r="L88" s="124" t="s">
        <v>228</v>
      </c>
      <c r="M88" s="124" t="s">
        <v>156</v>
      </c>
      <c r="N88" s="144" t="s">
        <v>78</v>
      </c>
      <c r="O88" s="144" t="s">
        <v>180</v>
      </c>
      <c r="P88" s="144" t="s">
        <v>79</v>
      </c>
      <c r="Q88" s="144" t="s">
        <v>80</v>
      </c>
      <c r="R88" s="144" t="s">
        <v>157</v>
      </c>
      <c r="S88" s="144" t="s">
        <v>81</v>
      </c>
      <c r="T88" s="144" t="s">
        <v>82</v>
      </c>
    </row>
    <row r="89" spans="1:39" x14ac:dyDescent="0.2">
      <c r="B89" s="73" t="s">
        <v>21</v>
      </c>
      <c r="C89" s="85" t="s">
        <v>211</v>
      </c>
      <c r="F89" s="73"/>
      <c r="G89" s="109"/>
      <c r="H89" s="109"/>
      <c r="I89" s="109"/>
      <c r="J89" s="109"/>
      <c r="K89" s="109"/>
      <c r="L89" s="109"/>
      <c r="M89" s="109"/>
      <c r="N89" s="148" t="b">
        <v>0</v>
      </c>
      <c r="O89" s="148" t="b">
        <v>1</v>
      </c>
      <c r="P89" s="148" t="b">
        <v>1</v>
      </c>
      <c r="Q89" s="148" t="b">
        <v>1</v>
      </c>
      <c r="R89" s="148" t="b">
        <v>1</v>
      </c>
      <c r="S89" s="148" t="b">
        <v>0</v>
      </c>
      <c r="T89" s="148" t="b">
        <v>0</v>
      </c>
      <c r="U89" s="200">
        <f t="shared" ref="U89" si="44">N89*1</f>
        <v>0</v>
      </c>
      <c r="V89" s="200">
        <f t="shared" ref="V89" si="45">O89*1</f>
        <v>1</v>
      </c>
      <c r="W89" s="200">
        <f t="shared" ref="W89" si="46">P89*1</f>
        <v>1</v>
      </c>
      <c r="X89" s="200">
        <f t="shared" ref="X89" si="47">Q89*1</f>
        <v>1</v>
      </c>
      <c r="Y89" s="200">
        <f t="shared" ref="Y89" si="48">R89*1</f>
        <v>1</v>
      </c>
      <c r="Z89" s="200">
        <f t="shared" ref="Z89" si="49">S89*1</f>
        <v>0</v>
      </c>
      <c r="AA89" s="200">
        <f t="shared" ref="AA89" si="50">T89*1</f>
        <v>0</v>
      </c>
    </row>
    <row r="90" spans="1:39" ht="15" customHeight="1" x14ac:dyDescent="0.2">
      <c r="A90" s="73"/>
      <c r="B90" s="73" t="s">
        <v>22</v>
      </c>
      <c r="C90" s="85" t="s">
        <v>169</v>
      </c>
      <c r="F90" s="73"/>
      <c r="G90" s="109"/>
      <c r="H90" s="109"/>
      <c r="I90" s="109"/>
      <c r="J90" s="109"/>
      <c r="K90" s="109"/>
      <c r="L90" s="109"/>
      <c r="M90" s="109"/>
      <c r="N90" s="148" t="b">
        <v>0</v>
      </c>
      <c r="O90" s="148" t="b">
        <v>1</v>
      </c>
      <c r="P90" s="148" t="b">
        <v>1</v>
      </c>
      <c r="Q90" s="148" t="b">
        <v>1</v>
      </c>
      <c r="R90" s="148" t="b">
        <v>1</v>
      </c>
      <c r="S90" s="148" t="b">
        <v>0</v>
      </c>
      <c r="T90" s="148" t="b">
        <v>0</v>
      </c>
      <c r="U90" s="200">
        <f t="shared" ref="U90:U92" si="51">N90*1</f>
        <v>0</v>
      </c>
      <c r="V90" s="200">
        <f t="shared" ref="V90:V92" si="52">O90*1</f>
        <v>1</v>
      </c>
      <c r="W90" s="200">
        <f t="shared" ref="W90:W92" si="53">P90*1</f>
        <v>1</v>
      </c>
      <c r="X90" s="200">
        <f t="shared" ref="X90:X92" si="54">Q90*1</f>
        <v>1</v>
      </c>
      <c r="Y90" s="200">
        <f t="shared" ref="Y90:Y92" si="55">R90*1</f>
        <v>1</v>
      </c>
      <c r="Z90" s="200">
        <f t="shared" ref="Z90:Z92" si="56">S90*1</f>
        <v>0</v>
      </c>
      <c r="AA90" s="200">
        <f t="shared" ref="AA90:AA92" si="57">T90*1</f>
        <v>0</v>
      </c>
    </row>
    <row r="91" spans="1:39" ht="13.5" customHeight="1" x14ac:dyDescent="0.2">
      <c r="A91" s="73"/>
      <c r="B91" s="73" t="s">
        <v>23</v>
      </c>
      <c r="C91" s="85" t="s">
        <v>170</v>
      </c>
      <c r="F91" s="73"/>
      <c r="G91" s="109"/>
      <c r="H91" s="109"/>
      <c r="I91" s="109"/>
      <c r="J91" s="109"/>
      <c r="K91" s="109"/>
      <c r="L91" s="109"/>
      <c r="M91" s="109"/>
      <c r="N91" s="148" t="b">
        <v>0</v>
      </c>
      <c r="O91" s="148" t="b">
        <v>1</v>
      </c>
      <c r="P91" s="148" t="b">
        <v>1</v>
      </c>
      <c r="Q91" s="148" t="b">
        <v>1</v>
      </c>
      <c r="R91" s="148" t="b">
        <v>1</v>
      </c>
      <c r="S91" s="148" t="b">
        <v>0</v>
      </c>
      <c r="T91" s="148" t="b">
        <v>0</v>
      </c>
      <c r="U91" s="200">
        <f t="shared" si="51"/>
        <v>0</v>
      </c>
      <c r="V91" s="200">
        <f t="shared" si="52"/>
        <v>1</v>
      </c>
      <c r="W91" s="200">
        <f t="shared" si="53"/>
        <v>1</v>
      </c>
      <c r="X91" s="200">
        <f t="shared" si="54"/>
        <v>1</v>
      </c>
      <c r="Y91" s="200">
        <f t="shared" si="55"/>
        <v>1</v>
      </c>
      <c r="Z91" s="200">
        <f t="shared" si="56"/>
        <v>0</v>
      </c>
      <c r="AA91" s="200">
        <f t="shared" si="57"/>
        <v>0</v>
      </c>
    </row>
    <row r="92" spans="1:39" ht="13.5" customHeight="1" x14ac:dyDescent="0.2">
      <c r="A92" s="73"/>
      <c r="B92" s="73" t="s">
        <v>24</v>
      </c>
      <c r="C92" s="85" t="s">
        <v>309</v>
      </c>
      <c r="F92" s="73"/>
      <c r="G92" s="109"/>
      <c r="H92" s="109"/>
      <c r="I92" s="109"/>
      <c r="J92" s="109"/>
      <c r="K92" s="109"/>
      <c r="L92" s="109"/>
      <c r="M92" s="109"/>
      <c r="N92" s="148" t="b">
        <v>0</v>
      </c>
      <c r="O92" s="148" t="b">
        <v>0</v>
      </c>
      <c r="P92" s="148" t="b">
        <v>0</v>
      </c>
      <c r="Q92" s="148" t="b">
        <v>0</v>
      </c>
      <c r="R92" s="148" t="b">
        <v>0</v>
      </c>
      <c r="S92" s="148" t="b">
        <v>0</v>
      </c>
      <c r="T92" s="148" t="b">
        <v>0</v>
      </c>
      <c r="U92" s="200">
        <f t="shared" si="51"/>
        <v>0</v>
      </c>
      <c r="V92" s="200">
        <f t="shared" si="52"/>
        <v>0</v>
      </c>
      <c r="W92" s="200">
        <f t="shared" si="53"/>
        <v>0</v>
      </c>
      <c r="X92" s="200">
        <f t="shared" si="54"/>
        <v>0</v>
      </c>
      <c r="Y92" s="200">
        <f t="shared" si="55"/>
        <v>0</v>
      </c>
      <c r="Z92" s="200">
        <f t="shared" si="56"/>
        <v>0</v>
      </c>
      <c r="AA92" s="200">
        <f t="shared" si="57"/>
        <v>0</v>
      </c>
    </row>
    <row r="93" spans="1:39" x14ac:dyDescent="0.2">
      <c r="A93" s="73"/>
      <c r="B93" s="73" t="s">
        <v>64</v>
      </c>
      <c r="C93" s="86" t="s">
        <v>59</v>
      </c>
      <c r="F93" s="87"/>
      <c r="G93" s="221"/>
      <c r="H93" s="221"/>
      <c r="I93" s="221"/>
      <c r="J93" s="221"/>
      <c r="K93" s="221"/>
      <c r="L93" s="221"/>
      <c r="M93" s="221"/>
      <c r="U93" s="198">
        <f>G93</f>
        <v>0</v>
      </c>
      <c r="V93" s="198">
        <f t="shared" ref="V93:AA93" si="58">H93</f>
        <v>0</v>
      </c>
      <c r="W93" s="198">
        <f t="shared" si="58"/>
        <v>0</v>
      </c>
      <c r="X93" s="198">
        <f t="shared" si="58"/>
        <v>0</v>
      </c>
      <c r="Y93" s="198">
        <f t="shared" si="58"/>
        <v>0</v>
      </c>
      <c r="Z93" s="198">
        <f t="shared" si="58"/>
        <v>0</v>
      </c>
      <c r="AA93" s="198">
        <f t="shared" si="58"/>
        <v>0</v>
      </c>
    </row>
    <row r="94" spans="1:39" x14ac:dyDescent="0.2">
      <c r="A94" s="73"/>
      <c r="B94" s="73"/>
      <c r="C94" s="86"/>
      <c r="F94" s="87"/>
      <c r="G94" s="217"/>
      <c r="H94" s="217"/>
      <c r="I94" s="217"/>
      <c r="J94" s="217"/>
      <c r="K94" s="217"/>
      <c r="L94" s="217"/>
      <c r="M94" s="217"/>
    </row>
    <row r="95" spans="1:39" ht="12.95" customHeight="1" x14ac:dyDescent="0.25">
      <c r="A95" s="97"/>
      <c r="B95" s="67"/>
      <c r="C95" s="101"/>
      <c r="D95" s="100"/>
      <c r="E95" s="65"/>
      <c r="F95" s="98"/>
      <c r="G95" s="98"/>
      <c r="H95" s="98"/>
      <c r="I95" s="99"/>
      <c r="J95" s="99"/>
      <c r="K95" s="99"/>
      <c r="L95" s="99"/>
    </row>
    <row r="96" spans="1:39" ht="18.75" x14ac:dyDescent="0.3">
      <c r="A96" s="107" t="s">
        <v>73</v>
      </c>
      <c r="B96" s="73"/>
      <c r="C96" s="86"/>
      <c r="D96" s="86"/>
      <c r="E96" s="73"/>
      <c r="F96" s="87"/>
      <c r="H96" s="87"/>
      <c r="I96" s="87"/>
      <c r="J96" s="87"/>
      <c r="K96" s="87"/>
      <c r="L96" s="88"/>
    </row>
    <row r="97" ht="12.95" customHeight="1" x14ac:dyDescent="0.2"/>
    <row r="98" ht="12.95" customHeight="1" x14ac:dyDescent="0.2"/>
  </sheetData>
  <mergeCells count="14">
    <mergeCell ref="G87:M87"/>
    <mergeCell ref="U83:AA83"/>
    <mergeCell ref="G73:M73"/>
    <mergeCell ref="A2:M2"/>
    <mergeCell ref="A1:M1"/>
    <mergeCell ref="U49:AA49"/>
    <mergeCell ref="U59:AA59"/>
    <mergeCell ref="U73:AA73"/>
    <mergeCell ref="G50:M50"/>
    <mergeCell ref="G61:M61"/>
    <mergeCell ref="B24:M24"/>
    <mergeCell ref="E19:F20"/>
    <mergeCell ref="A3:M3"/>
    <mergeCell ref="E37:F46"/>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50</xdr:row>
                    <xdr:rowOff>142875</xdr:rowOff>
                  </from>
                  <to>
                    <xdr:col>6</xdr:col>
                    <xdr:colOff>485775</xdr:colOff>
                    <xdr:row>52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50</xdr:row>
                    <xdr:rowOff>142875</xdr:rowOff>
                  </from>
                  <to>
                    <xdr:col>6</xdr:col>
                    <xdr:colOff>485775</xdr:colOff>
                    <xdr:row>52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50</xdr:row>
                    <xdr:rowOff>142875</xdr:rowOff>
                  </from>
                  <to>
                    <xdr:col>7</xdr:col>
                    <xdr:colOff>485775</xdr:colOff>
                    <xdr:row>52</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50</xdr:row>
                    <xdr:rowOff>142875</xdr:rowOff>
                  </from>
                  <to>
                    <xdr:col>7</xdr:col>
                    <xdr:colOff>485775</xdr:colOff>
                    <xdr:row>52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50</xdr:row>
                    <xdr:rowOff>142875</xdr:rowOff>
                  </from>
                  <to>
                    <xdr:col>8</xdr:col>
                    <xdr:colOff>485775</xdr:colOff>
                    <xdr:row>52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50</xdr:row>
                    <xdr:rowOff>142875</xdr:rowOff>
                  </from>
                  <to>
                    <xdr:col>8</xdr:col>
                    <xdr:colOff>485775</xdr:colOff>
                    <xdr:row>52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50</xdr:row>
                    <xdr:rowOff>142875</xdr:rowOff>
                  </from>
                  <to>
                    <xdr:col>9</xdr:col>
                    <xdr:colOff>485775</xdr:colOff>
                    <xdr:row>52</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50</xdr:row>
                    <xdr:rowOff>142875</xdr:rowOff>
                  </from>
                  <to>
                    <xdr:col>9</xdr:col>
                    <xdr:colOff>485775</xdr:colOff>
                    <xdr:row>52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50</xdr:row>
                    <xdr:rowOff>142875</xdr:rowOff>
                  </from>
                  <to>
                    <xdr:col>10</xdr:col>
                    <xdr:colOff>485775</xdr:colOff>
                    <xdr:row>52</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50</xdr:row>
                    <xdr:rowOff>142875</xdr:rowOff>
                  </from>
                  <to>
                    <xdr:col>10</xdr:col>
                    <xdr:colOff>485775</xdr:colOff>
                    <xdr:row>52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50</xdr:row>
                    <xdr:rowOff>142875</xdr:rowOff>
                  </from>
                  <to>
                    <xdr:col>11</xdr:col>
                    <xdr:colOff>485775</xdr:colOff>
                    <xdr:row>52</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50</xdr:row>
                    <xdr:rowOff>142875</xdr:rowOff>
                  </from>
                  <to>
                    <xdr:col>11</xdr:col>
                    <xdr:colOff>485775</xdr:colOff>
                    <xdr:row>52</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51</xdr:row>
                    <xdr:rowOff>142875</xdr:rowOff>
                  </from>
                  <to>
                    <xdr:col>6</xdr:col>
                    <xdr:colOff>485775</xdr:colOff>
                    <xdr:row>53</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51</xdr:row>
                    <xdr:rowOff>142875</xdr:rowOff>
                  </from>
                  <to>
                    <xdr:col>6</xdr:col>
                    <xdr:colOff>485775</xdr:colOff>
                    <xdr:row>53</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51</xdr:row>
                    <xdr:rowOff>142875</xdr:rowOff>
                  </from>
                  <to>
                    <xdr:col>7</xdr:col>
                    <xdr:colOff>485775</xdr:colOff>
                    <xdr:row>53</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51</xdr:row>
                    <xdr:rowOff>142875</xdr:rowOff>
                  </from>
                  <to>
                    <xdr:col>7</xdr:col>
                    <xdr:colOff>485775</xdr:colOff>
                    <xdr:row>53</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51</xdr:row>
                    <xdr:rowOff>142875</xdr:rowOff>
                  </from>
                  <to>
                    <xdr:col>8</xdr:col>
                    <xdr:colOff>485775</xdr:colOff>
                    <xdr:row>53</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51</xdr:row>
                    <xdr:rowOff>142875</xdr:rowOff>
                  </from>
                  <to>
                    <xdr:col>8</xdr:col>
                    <xdr:colOff>485775</xdr:colOff>
                    <xdr:row>53</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51</xdr:row>
                    <xdr:rowOff>142875</xdr:rowOff>
                  </from>
                  <to>
                    <xdr:col>9</xdr:col>
                    <xdr:colOff>485775</xdr:colOff>
                    <xdr:row>53</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51</xdr:row>
                    <xdr:rowOff>142875</xdr:rowOff>
                  </from>
                  <to>
                    <xdr:col>9</xdr:col>
                    <xdr:colOff>485775</xdr:colOff>
                    <xdr:row>53</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51</xdr:row>
                    <xdr:rowOff>142875</xdr:rowOff>
                  </from>
                  <to>
                    <xdr:col>10</xdr:col>
                    <xdr:colOff>485775</xdr:colOff>
                    <xdr:row>53</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51</xdr:row>
                    <xdr:rowOff>142875</xdr:rowOff>
                  </from>
                  <to>
                    <xdr:col>10</xdr:col>
                    <xdr:colOff>485775</xdr:colOff>
                    <xdr:row>53</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51</xdr:row>
                    <xdr:rowOff>142875</xdr:rowOff>
                  </from>
                  <to>
                    <xdr:col>11</xdr:col>
                    <xdr:colOff>485775</xdr:colOff>
                    <xdr:row>53</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51</xdr:row>
                    <xdr:rowOff>142875</xdr:rowOff>
                  </from>
                  <to>
                    <xdr:col>11</xdr:col>
                    <xdr:colOff>485775</xdr:colOff>
                    <xdr:row>53</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52</xdr:row>
                    <xdr:rowOff>142875</xdr:rowOff>
                  </from>
                  <to>
                    <xdr:col>6</xdr:col>
                    <xdr:colOff>485775</xdr:colOff>
                    <xdr:row>54</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52</xdr:row>
                    <xdr:rowOff>142875</xdr:rowOff>
                  </from>
                  <to>
                    <xdr:col>6</xdr:col>
                    <xdr:colOff>485775</xdr:colOff>
                    <xdr:row>54</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52</xdr:row>
                    <xdr:rowOff>142875</xdr:rowOff>
                  </from>
                  <to>
                    <xdr:col>7</xdr:col>
                    <xdr:colOff>485775</xdr:colOff>
                    <xdr:row>54</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52</xdr:row>
                    <xdr:rowOff>142875</xdr:rowOff>
                  </from>
                  <to>
                    <xdr:col>7</xdr:col>
                    <xdr:colOff>485775</xdr:colOff>
                    <xdr:row>54</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52</xdr:row>
                    <xdr:rowOff>142875</xdr:rowOff>
                  </from>
                  <to>
                    <xdr:col>8</xdr:col>
                    <xdr:colOff>485775</xdr:colOff>
                    <xdr:row>54</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52</xdr:row>
                    <xdr:rowOff>142875</xdr:rowOff>
                  </from>
                  <to>
                    <xdr:col>8</xdr:col>
                    <xdr:colOff>485775</xdr:colOff>
                    <xdr:row>54</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52</xdr:row>
                    <xdr:rowOff>142875</xdr:rowOff>
                  </from>
                  <to>
                    <xdr:col>9</xdr:col>
                    <xdr:colOff>485775</xdr:colOff>
                    <xdr:row>54</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52</xdr:row>
                    <xdr:rowOff>142875</xdr:rowOff>
                  </from>
                  <to>
                    <xdr:col>9</xdr:col>
                    <xdr:colOff>485775</xdr:colOff>
                    <xdr:row>54</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52</xdr:row>
                    <xdr:rowOff>142875</xdr:rowOff>
                  </from>
                  <to>
                    <xdr:col>10</xdr:col>
                    <xdr:colOff>485775</xdr:colOff>
                    <xdr:row>54</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52</xdr:row>
                    <xdr:rowOff>142875</xdr:rowOff>
                  </from>
                  <to>
                    <xdr:col>10</xdr:col>
                    <xdr:colOff>485775</xdr:colOff>
                    <xdr:row>54</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52</xdr:row>
                    <xdr:rowOff>142875</xdr:rowOff>
                  </from>
                  <to>
                    <xdr:col>11</xdr:col>
                    <xdr:colOff>485775</xdr:colOff>
                    <xdr:row>54</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52</xdr:row>
                    <xdr:rowOff>142875</xdr:rowOff>
                  </from>
                  <to>
                    <xdr:col>11</xdr:col>
                    <xdr:colOff>485775</xdr:colOff>
                    <xdr:row>54</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50</xdr:row>
                    <xdr:rowOff>142875</xdr:rowOff>
                  </from>
                  <to>
                    <xdr:col>12</xdr:col>
                    <xdr:colOff>485775</xdr:colOff>
                    <xdr:row>52</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50</xdr:row>
                    <xdr:rowOff>142875</xdr:rowOff>
                  </from>
                  <to>
                    <xdr:col>12</xdr:col>
                    <xdr:colOff>485775</xdr:colOff>
                    <xdr:row>52</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51</xdr:row>
                    <xdr:rowOff>142875</xdr:rowOff>
                  </from>
                  <to>
                    <xdr:col>12</xdr:col>
                    <xdr:colOff>485775</xdr:colOff>
                    <xdr:row>53</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51</xdr:row>
                    <xdr:rowOff>142875</xdr:rowOff>
                  </from>
                  <to>
                    <xdr:col>12</xdr:col>
                    <xdr:colOff>485775</xdr:colOff>
                    <xdr:row>53</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52</xdr:row>
                    <xdr:rowOff>142875</xdr:rowOff>
                  </from>
                  <to>
                    <xdr:col>12</xdr:col>
                    <xdr:colOff>485775</xdr:colOff>
                    <xdr:row>54</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52</xdr:row>
                    <xdr:rowOff>142875</xdr:rowOff>
                  </from>
                  <to>
                    <xdr:col>12</xdr:col>
                    <xdr:colOff>485775</xdr:colOff>
                    <xdr:row>54</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64</xdr:row>
                    <xdr:rowOff>142875</xdr:rowOff>
                  </from>
                  <to>
                    <xdr:col>6</xdr:col>
                    <xdr:colOff>485775</xdr:colOff>
                    <xdr:row>66</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64</xdr:row>
                    <xdr:rowOff>142875</xdr:rowOff>
                  </from>
                  <to>
                    <xdr:col>6</xdr:col>
                    <xdr:colOff>485775</xdr:colOff>
                    <xdr:row>66</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64</xdr:row>
                    <xdr:rowOff>142875</xdr:rowOff>
                  </from>
                  <to>
                    <xdr:col>7</xdr:col>
                    <xdr:colOff>485775</xdr:colOff>
                    <xdr:row>66</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64</xdr:row>
                    <xdr:rowOff>142875</xdr:rowOff>
                  </from>
                  <to>
                    <xdr:col>7</xdr:col>
                    <xdr:colOff>485775</xdr:colOff>
                    <xdr:row>66</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64</xdr:row>
                    <xdr:rowOff>142875</xdr:rowOff>
                  </from>
                  <to>
                    <xdr:col>8</xdr:col>
                    <xdr:colOff>485775</xdr:colOff>
                    <xdr:row>66</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64</xdr:row>
                    <xdr:rowOff>142875</xdr:rowOff>
                  </from>
                  <to>
                    <xdr:col>8</xdr:col>
                    <xdr:colOff>485775</xdr:colOff>
                    <xdr:row>66</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64</xdr:row>
                    <xdr:rowOff>142875</xdr:rowOff>
                  </from>
                  <to>
                    <xdr:col>9</xdr:col>
                    <xdr:colOff>485775</xdr:colOff>
                    <xdr:row>66</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64</xdr:row>
                    <xdr:rowOff>142875</xdr:rowOff>
                  </from>
                  <to>
                    <xdr:col>9</xdr:col>
                    <xdr:colOff>485775</xdr:colOff>
                    <xdr:row>66</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64</xdr:row>
                    <xdr:rowOff>142875</xdr:rowOff>
                  </from>
                  <to>
                    <xdr:col>10</xdr:col>
                    <xdr:colOff>485775</xdr:colOff>
                    <xdr:row>66</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64</xdr:row>
                    <xdr:rowOff>142875</xdr:rowOff>
                  </from>
                  <to>
                    <xdr:col>10</xdr:col>
                    <xdr:colOff>485775</xdr:colOff>
                    <xdr:row>66</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64</xdr:row>
                    <xdr:rowOff>142875</xdr:rowOff>
                  </from>
                  <to>
                    <xdr:col>11</xdr:col>
                    <xdr:colOff>485775</xdr:colOff>
                    <xdr:row>66</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64</xdr:row>
                    <xdr:rowOff>142875</xdr:rowOff>
                  </from>
                  <to>
                    <xdr:col>11</xdr:col>
                    <xdr:colOff>485775</xdr:colOff>
                    <xdr:row>66</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65</xdr:row>
                    <xdr:rowOff>142875</xdr:rowOff>
                  </from>
                  <to>
                    <xdr:col>6</xdr:col>
                    <xdr:colOff>485775</xdr:colOff>
                    <xdr:row>67</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65</xdr:row>
                    <xdr:rowOff>142875</xdr:rowOff>
                  </from>
                  <to>
                    <xdr:col>6</xdr:col>
                    <xdr:colOff>485775</xdr:colOff>
                    <xdr:row>67</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65</xdr:row>
                    <xdr:rowOff>142875</xdr:rowOff>
                  </from>
                  <to>
                    <xdr:col>7</xdr:col>
                    <xdr:colOff>485775</xdr:colOff>
                    <xdr:row>67</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65</xdr:row>
                    <xdr:rowOff>142875</xdr:rowOff>
                  </from>
                  <to>
                    <xdr:col>7</xdr:col>
                    <xdr:colOff>485775</xdr:colOff>
                    <xdr:row>67</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65</xdr:row>
                    <xdr:rowOff>142875</xdr:rowOff>
                  </from>
                  <to>
                    <xdr:col>8</xdr:col>
                    <xdr:colOff>485775</xdr:colOff>
                    <xdr:row>67</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65</xdr:row>
                    <xdr:rowOff>142875</xdr:rowOff>
                  </from>
                  <to>
                    <xdr:col>8</xdr:col>
                    <xdr:colOff>485775</xdr:colOff>
                    <xdr:row>67</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65</xdr:row>
                    <xdr:rowOff>142875</xdr:rowOff>
                  </from>
                  <to>
                    <xdr:col>9</xdr:col>
                    <xdr:colOff>485775</xdr:colOff>
                    <xdr:row>67</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65</xdr:row>
                    <xdr:rowOff>142875</xdr:rowOff>
                  </from>
                  <to>
                    <xdr:col>9</xdr:col>
                    <xdr:colOff>485775</xdr:colOff>
                    <xdr:row>67</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65</xdr:row>
                    <xdr:rowOff>142875</xdr:rowOff>
                  </from>
                  <to>
                    <xdr:col>10</xdr:col>
                    <xdr:colOff>485775</xdr:colOff>
                    <xdr:row>67</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65</xdr:row>
                    <xdr:rowOff>142875</xdr:rowOff>
                  </from>
                  <to>
                    <xdr:col>10</xdr:col>
                    <xdr:colOff>485775</xdr:colOff>
                    <xdr:row>67</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65</xdr:row>
                    <xdr:rowOff>142875</xdr:rowOff>
                  </from>
                  <to>
                    <xdr:col>11</xdr:col>
                    <xdr:colOff>485775</xdr:colOff>
                    <xdr:row>67</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65</xdr:row>
                    <xdr:rowOff>142875</xdr:rowOff>
                  </from>
                  <to>
                    <xdr:col>11</xdr:col>
                    <xdr:colOff>485775</xdr:colOff>
                    <xdr:row>67</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66</xdr:row>
                    <xdr:rowOff>142875</xdr:rowOff>
                  </from>
                  <to>
                    <xdr:col>6</xdr:col>
                    <xdr:colOff>485775</xdr:colOff>
                    <xdr:row>68</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66</xdr:row>
                    <xdr:rowOff>142875</xdr:rowOff>
                  </from>
                  <to>
                    <xdr:col>6</xdr:col>
                    <xdr:colOff>485775</xdr:colOff>
                    <xdr:row>68</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66</xdr:row>
                    <xdr:rowOff>142875</xdr:rowOff>
                  </from>
                  <to>
                    <xdr:col>7</xdr:col>
                    <xdr:colOff>485775</xdr:colOff>
                    <xdr:row>68</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66</xdr:row>
                    <xdr:rowOff>142875</xdr:rowOff>
                  </from>
                  <to>
                    <xdr:col>7</xdr:col>
                    <xdr:colOff>485775</xdr:colOff>
                    <xdr:row>68</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66</xdr:row>
                    <xdr:rowOff>142875</xdr:rowOff>
                  </from>
                  <to>
                    <xdr:col>8</xdr:col>
                    <xdr:colOff>485775</xdr:colOff>
                    <xdr:row>68</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66</xdr:row>
                    <xdr:rowOff>142875</xdr:rowOff>
                  </from>
                  <to>
                    <xdr:col>8</xdr:col>
                    <xdr:colOff>485775</xdr:colOff>
                    <xdr:row>68</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66</xdr:row>
                    <xdr:rowOff>142875</xdr:rowOff>
                  </from>
                  <to>
                    <xdr:col>9</xdr:col>
                    <xdr:colOff>485775</xdr:colOff>
                    <xdr:row>68</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66</xdr:row>
                    <xdr:rowOff>142875</xdr:rowOff>
                  </from>
                  <to>
                    <xdr:col>9</xdr:col>
                    <xdr:colOff>485775</xdr:colOff>
                    <xdr:row>68</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66</xdr:row>
                    <xdr:rowOff>142875</xdr:rowOff>
                  </from>
                  <to>
                    <xdr:col>10</xdr:col>
                    <xdr:colOff>485775</xdr:colOff>
                    <xdr:row>68</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66</xdr:row>
                    <xdr:rowOff>142875</xdr:rowOff>
                  </from>
                  <to>
                    <xdr:col>10</xdr:col>
                    <xdr:colOff>485775</xdr:colOff>
                    <xdr:row>68</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66</xdr:row>
                    <xdr:rowOff>142875</xdr:rowOff>
                  </from>
                  <to>
                    <xdr:col>11</xdr:col>
                    <xdr:colOff>485775</xdr:colOff>
                    <xdr:row>68</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66</xdr:row>
                    <xdr:rowOff>142875</xdr:rowOff>
                  </from>
                  <to>
                    <xdr:col>11</xdr:col>
                    <xdr:colOff>485775</xdr:colOff>
                    <xdr:row>68</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64</xdr:row>
                    <xdr:rowOff>142875</xdr:rowOff>
                  </from>
                  <to>
                    <xdr:col>12</xdr:col>
                    <xdr:colOff>485775</xdr:colOff>
                    <xdr:row>66</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64</xdr:row>
                    <xdr:rowOff>142875</xdr:rowOff>
                  </from>
                  <to>
                    <xdr:col>12</xdr:col>
                    <xdr:colOff>485775</xdr:colOff>
                    <xdr:row>66</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65</xdr:row>
                    <xdr:rowOff>142875</xdr:rowOff>
                  </from>
                  <to>
                    <xdr:col>12</xdr:col>
                    <xdr:colOff>485775</xdr:colOff>
                    <xdr:row>67</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65</xdr:row>
                    <xdr:rowOff>142875</xdr:rowOff>
                  </from>
                  <to>
                    <xdr:col>12</xdr:col>
                    <xdr:colOff>485775</xdr:colOff>
                    <xdr:row>67</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66</xdr:row>
                    <xdr:rowOff>142875</xdr:rowOff>
                  </from>
                  <to>
                    <xdr:col>12</xdr:col>
                    <xdr:colOff>485775</xdr:colOff>
                    <xdr:row>68</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66</xdr:row>
                    <xdr:rowOff>142875</xdr:rowOff>
                  </from>
                  <to>
                    <xdr:col>12</xdr:col>
                    <xdr:colOff>485775</xdr:colOff>
                    <xdr:row>68</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61</xdr:row>
                    <xdr:rowOff>247650</xdr:rowOff>
                  </from>
                  <to>
                    <xdr:col>6</xdr:col>
                    <xdr:colOff>495300</xdr:colOff>
                    <xdr:row>63</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61</xdr:row>
                    <xdr:rowOff>247650</xdr:rowOff>
                  </from>
                  <to>
                    <xdr:col>7</xdr:col>
                    <xdr:colOff>504825</xdr:colOff>
                    <xdr:row>63</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61</xdr:row>
                    <xdr:rowOff>238125</xdr:rowOff>
                  </from>
                  <to>
                    <xdr:col>8</xdr:col>
                    <xdr:colOff>476250</xdr:colOff>
                    <xdr:row>63</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61</xdr:row>
                    <xdr:rowOff>219075</xdr:rowOff>
                  </from>
                  <to>
                    <xdr:col>9</xdr:col>
                    <xdr:colOff>438150</xdr:colOff>
                    <xdr:row>63</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61</xdr:row>
                    <xdr:rowOff>238125</xdr:rowOff>
                  </from>
                  <to>
                    <xdr:col>10</xdr:col>
                    <xdr:colOff>542925</xdr:colOff>
                    <xdr:row>63</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61</xdr:row>
                    <xdr:rowOff>257175</xdr:rowOff>
                  </from>
                  <to>
                    <xdr:col>11</xdr:col>
                    <xdr:colOff>476250</xdr:colOff>
                    <xdr:row>63</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61</xdr:row>
                    <xdr:rowOff>247650</xdr:rowOff>
                  </from>
                  <to>
                    <xdr:col>12</xdr:col>
                    <xdr:colOff>485775</xdr:colOff>
                    <xdr:row>63</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79</xdr:row>
                    <xdr:rowOff>123825</xdr:rowOff>
                  </from>
                  <to>
                    <xdr:col>6</xdr:col>
                    <xdr:colOff>495300</xdr:colOff>
                    <xdr:row>81</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79</xdr:row>
                    <xdr:rowOff>133350</xdr:rowOff>
                  </from>
                  <to>
                    <xdr:col>7</xdr:col>
                    <xdr:colOff>476250</xdr:colOff>
                    <xdr:row>81</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79</xdr:row>
                    <xdr:rowOff>133350</xdr:rowOff>
                  </from>
                  <to>
                    <xdr:col>8</xdr:col>
                    <xdr:colOff>495300</xdr:colOff>
                    <xdr:row>81</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79</xdr:row>
                    <xdr:rowOff>133350</xdr:rowOff>
                  </from>
                  <to>
                    <xdr:col>9</xdr:col>
                    <xdr:colOff>485775</xdr:colOff>
                    <xdr:row>81</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79</xdr:row>
                    <xdr:rowOff>133350</xdr:rowOff>
                  </from>
                  <to>
                    <xdr:col>10</xdr:col>
                    <xdr:colOff>485775</xdr:colOff>
                    <xdr:row>81</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79</xdr:row>
                    <xdr:rowOff>133350</xdr:rowOff>
                  </from>
                  <to>
                    <xdr:col>11</xdr:col>
                    <xdr:colOff>485775</xdr:colOff>
                    <xdr:row>81</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79</xdr:row>
                    <xdr:rowOff>133350</xdr:rowOff>
                  </from>
                  <to>
                    <xdr:col>12</xdr:col>
                    <xdr:colOff>485775</xdr:colOff>
                    <xdr:row>81</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87</xdr:row>
                    <xdr:rowOff>142875</xdr:rowOff>
                  </from>
                  <to>
                    <xdr:col>6</xdr:col>
                    <xdr:colOff>485775</xdr:colOff>
                    <xdr:row>89</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87</xdr:row>
                    <xdr:rowOff>142875</xdr:rowOff>
                  </from>
                  <to>
                    <xdr:col>6</xdr:col>
                    <xdr:colOff>485775</xdr:colOff>
                    <xdr:row>89</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87</xdr:row>
                    <xdr:rowOff>142875</xdr:rowOff>
                  </from>
                  <to>
                    <xdr:col>7</xdr:col>
                    <xdr:colOff>485775</xdr:colOff>
                    <xdr:row>89</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87</xdr:row>
                    <xdr:rowOff>142875</xdr:rowOff>
                  </from>
                  <to>
                    <xdr:col>7</xdr:col>
                    <xdr:colOff>485775</xdr:colOff>
                    <xdr:row>89</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87</xdr:row>
                    <xdr:rowOff>142875</xdr:rowOff>
                  </from>
                  <to>
                    <xdr:col>8</xdr:col>
                    <xdr:colOff>485775</xdr:colOff>
                    <xdr:row>89</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87</xdr:row>
                    <xdr:rowOff>142875</xdr:rowOff>
                  </from>
                  <to>
                    <xdr:col>8</xdr:col>
                    <xdr:colOff>485775</xdr:colOff>
                    <xdr:row>89</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87</xdr:row>
                    <xdr:rowOff>142875</xdr:rowOff>
                  </from>
                  <to>
                    <xdr:col>9</xdr:col>
                    <xdr:colOff>485775</xdr:colOff>
                    <xdr:row>89</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87</xdr:row>
                    <xdr:rowOff>142875</xdr:rowOff>
                  </from>
                  <to>
                    <xdr:col>9</xdr:col>
                    <xdr:colOff>485775</xdr:colOff>
                    <xdr:row>89</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87</xdr:row>
                    <xdr:rowOff>142875</xdr:rowOff>
                  </from>
                  <to>
                    <xdr:col>10</xdr:col>
                    <xdr:colOff>485775</xdr:colOff>
                    <xdr:row>89</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87</xdr:row>
                    <xdr:rowOff>142875</xdr:rowOff>
                  </from>
                  <to>
                    <xdr:col>10</xdr:col>
                    <xdr:colOff>485775</xdr:colOff>
                    <xdr:row>89</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87</xdr:row>
                    <xdr:rowOff>142875</xdr:rowOff>
                  </from>
                  <to>
                    <xdr:col>11</xdr:col>
                    <xdr:colOff>485775</xdr:colOff>
                    <xdr:row>89</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87</xdr:row>
                    <xdr:rowOff>142875</xdr:rowOff>
                  </from>
                  <to>
                    <xdr:col>11</xdr:col>
                    <xdr:colOff>485775</xdr:colOff>
                    <xdr:row>89</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87</xdr:row>
                    <xdr:rowOff>142875</xdr:rowOff>
                  </from>
                  <to>
                    <xdr:col>12</xdr:col>
                    <xdr:colOff>485775</xdr:colOff>
                    <xdr:row>89</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87</xdr:row>
                    <xdr:rowOff>142875</xdr:rowOff>
                  </from>
                  <to>
                    <xdr:col>12</xdr:col>
                    <xdr:colOff>485775</xdr:colOff>
                    <xdr:row>89</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88</xdr:row>
                    <xdr:rowOff>142875</xdr:rowOff>
                  </from>
                  <to>
                    <xdr:col>6</xdr:col>
                    <xdr:colOff>485775</xdr:colOff>
                    <xdr:row>90</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88</xdr:row>
                    <xdr:rowOff>142875</xdr:rowOff>
                  </from>
                  <to>
                    <xdr:col>6</xdr:col>
                    <xdr:colOff>485775</xdr:colOff>
                    <xdr:row>90</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88</xdr:row>
                    <xdr:rowOff>142875</xdr:rowOff>
                  </from>
                  <to>
                    <xdr:col>7</xdr:col>
                    <xdr:colOff>485775</xdr:colOff>
                    <xdr:row>90</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88</xdr:row>
                    <xdr:rowOff>142875</xdr:rowOff>
                  </from>
                  <to>
                    <xdr:col>7</xdr:col>
                    <xdr:colOff>485775</xdr:colOff>
                    <xdr:row>90</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88</xdr:row>
                    <xdr:rowOff>142875</xdr:rowOff>
                  </from>
                  <to>
                    <xdr:col>8</xdr:col>
                    <xdr:colOff>485775</xdr:colOff>
                    <xdr:row>90</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88</xdr:row>
                    <xdr:rowOff>142875</xdr:rowOff>
                  </from>
                  <to>
                    <xdr:col>8</xdr:col>
                    <xdr:colOff>485775</xdr:colOff>
                    <xdr:row>90</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88</xdr:row>
                    <xdr:rowOff>142875</xdr:rowOff>
                  </from>
                  <to>
                    <xdr:col>9</xdr:col>
                    <xdr:colOff>485775</xdr:colOff>
                    <xdr:row>90</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88</xdr:row>
                    <xdr:rowOff>142875</xdr:rowOff>
                  </from>
                  <to>
                    <xdr:col>9</xdr:col>
                    <xdr:colOff>485775</xdr:colOff>
                    <xdr:row>90</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88</xdr:row>
                    <xdr:rowOff>142875</xdr:rowOff>
                  </from>
                  <to>
                    <xdr:col>10</xdr:col>
                    <xdr:colOff>485775</xdr:colOff>
                    <xdr:row>90</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88</xdr:row>
                    <xdr:rowOff>142875</xdr:rowOff>
                  </from>
                  <to>
                    <xdr:col>10</xdr:col>
                    <xdr:colOff>485775</xdr:colOff>
                    <xdr:row>90</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88</xdr:row>
                    <xdr:rowOff>142875</xdr:rowOff>
                  </from>
                  <to>
                    <xdr:col>11</xdr:col>
                    <xdr:colOff>485775</xdr:colOff>
                    <xdr:row>90</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88</xdr:row>
                    <xdr:rowOff>142875</xdr:rowOff>
                  </from>
                  <to>
                    <xdr:col>11</xdr:col>
                    <xdr:colOff>485775</xdr:colOff>
                    <xdr:row>90</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88</xdr:row>
                    <xdr:rowOff>142875</xdr:rowOff>
                  </from>
                  <to>
                    <xdr:col>12</xdr:col>
                    <xdr:colOff>485775</xdr:colOff>
                    <xdr:row>90</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88</xdr:row>
                    <xdr:rowOff>142875</xdr:rowOff>
                  </from>
                  <to>
                    <xdr:col>12</xdr:col>
                    <xdr:colOff>485775</xdr:colOff>
                    <xdr:row>90</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89</xdr:row>
                    <xdr:rowOff>142875</xdr:rowOff>
                  </from>
                  <to>
                    <xdr:col>6</xdr:col>
                    <xdr:colOff>485775</xdr:colOff>
                    <xdr:row>91</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89</xdr:row>
                    <xdr:rowOff>142875</xdr:rowOff>
                  </from>
                  <to>
                    <xdr:col>6</xdr:col>
                    <xdr:colOff>485775</xdr:colOff>
                    <xdr:row>91</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89</xdr:row>
                    <xdr:rowOff>142875</xdr:rowOff>
                  </from>
                  <to>
                    <xdr:col>7</xdr:col>
                    <xdr:colOff>485775</xdr:colOff>
                    <xdr:row>91</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89</xdr:row>
                    <xdr:rowOff>142875</xdr:rowOff>
                  </from>
                  <to>
                    <xdr:col>7</xdr:col>
                    <xdr:colOff>485775</xdr:colOff>
                    <xdr:row>91</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89</xdr:row>
                    <xdr:rowOff>142875</xdr:rowOff>
                  </from>
                  <to>
                    <xdr:col>8</xdr:col>
                    <xdr:colOff>485775</xdr:colOff>
                    <xdr:row>91</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89</xdr:row>
                    <xdr:rowOff>142875</xdr:rowOff>
                  </from>
                  <to>
                    <xdr:col>8</xdr:col>
                    <xdr:colOff>485775</xdr:colOff>
                    <xdr:row>91</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89</xdr:row>
                    <xdr:rowOff>142875</xdr:rowOff>
                  </from>
                  <to>
                    <xdr:col>9</xdr:col>
                    <xdr:colOff>485775</xdr:colOff>
                    <xdr:row>91</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89</xdr:row>
                    <xdr:rowOff>142875</xdr:rowOff>
                  </from>
                  <to>
                    <xdr:col>9</xdr:col>
                    <xdr:colOff>485775</xdr:colOff>
                    <xdr:row>91</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89</xdr:row>
                    <xdr:rowOff>142875</xdr:rowOff>
                  </from>
                  <to>
                    <xdr:col>10</xdr:col>
                    <xdr:colOff>485775</xdr:colOff>
                    <xdr:row>91</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89</xdr:row>
                    <xdr:rowOff>142875</xdr:rowOff>
                  </from>
                  <to>
                    <xdr:col>10</xdr:col>
                    <xdr:colOff>485775</xdr:colOff>
                    <xdr:row>91</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89</xdr:row>
                    <xdr:rowOff>142875</xdr:rowOff>
                  </from>
                  <to>
                    <xdr:col>11</xdr:col>
                    <xdr:colOff>485775</xdr:colOff>
                    <xdr:row>91</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89</xdr:row>
                    <xdr:rowOff>142875</xdr:rowOff>
                  </from>
                  <to>
                    <xdr:col>11</xdr:col>
                    <xdr:colOff>485775</xdr:colOff>
                    <xdr:row>91</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89</xdr:row>
                    <xdr:rowOff>142875</xdr:rowOff>
                  </from>
                  <to>
                    <xdr:col>12</xdr:col>
                    <xdr:colOff>485775</xdr:colOff>
                    <xdr:row>91</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89</xdr:row>
                    <xdr:rowOff>142875</xdr:rowOff>
                  </from>
                  <to>
                    <xdr:col>12</xdr:col>
                    <xdr:colOff>485775</xdr:colOff>
                    <xdr:row>91</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90</xdr:row>
                    <xdr:rowOff>142875</xdr:rowOff>
                  </from>
                  <to>
                    <xdr:col>6</xdr:col>
                    <xdr:colOff>485775</xdr:colOff>
                    <xdr:row>92</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90</xdr:row>
                    <xdr:rowOff>142875</xdr:rowOff>
                  </from>
                  <to>
                    <xdr:col>6</xdr:col>
                    <xdr:colOff>485775</xdr:colOff>
                    <xdr:row>92</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90</xdr:row>
                    <xdr:rowOff>142875</xdr:rowOff>
                  </from>
                  <to>
                    <xdr:col>7</xdr:col>
                    <xdr:colOff>485775</xdr:colOff>
                    <xdr:row>92</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90</xdr:row>
                    <xdr:rowOff>142875</xdr:rowOff>
                  </from>
                  <to>
                    <xdr:col>7</xdr:col>
                    <xdr:colOff>485775</xdr:colOff>
                    <xdr:row>92</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90</xdr:row>
                    <xdr:rowOff>142875</xdr:rowOff>
                  </from>
                  <to>
                    <xdr:col>8</xdr:col>
                    <xdr:colOff>485775</xdr:colOff>
                    <xdr:row>92</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90</xdr:row>
                    <xdr:rowOff>142875</xdr:rowOff>
                  </from>
                  <to>
                    <xdr:col>8</xdr:col>
                    <xdr:colOff>485775</xdr:colOff>
                    <xdr:row>92</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90</xdr:row>
                    <xdr:rowOff>142875</xdr:rowOff>
                  </from>
                  <to>
                    <xdr:col>9</xdr:col>
                    <xdr:colOff>485775</xdr:colOff>
                    <xdr:row>92</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90</xdr:row>
                    <xdr:rowOff>142875</xdr:rowOff>
                  </from>
                  <to>
                    <xdr:col>9</xdr:col>
                    <xdr:colOff>485775</xdr:colOff>
                    <xdr:row>92</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90</xdr:row>
                    <xdr:rowOff>142875</xdr:rowOff>
                  </from>
                  <to>
                    <xdr:col>10</xdr:col>
                    <xdr:colOff>485775</xdr:colOff>
                    <xdr:row>92</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90</xdr:row>
                    <xdr:rowOff>142875</xdr:rowOff>
                  </from>
                  <to>
                    <xdr:col>10</xdr:col>
                    <xdr:colOff>485775</xdr:colOff>
                    <xdr:row>92</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90</xdr:row>
                    <xdr:rowOff>142875</xdr:rowOff>
                  </from>
                  <to>
                    <xdr:col>11</xdr:col>
                    <xdr:colOff>485775</xdr:colOff>
                    <xdr:row>92</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90</xdr:row>
                    <xdr:rowOff>142875</xdr:rowOff>
                  </from>
                  <to>
                    <xdr:col>11</xdr:col>
                    <xdr:colOff>485775</xdr:colOff>
                    <xdr:row>92</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90</xdr:row>
                    <xdr:rowOff>142875</xdr:rowOff>
                  </from>
                  <to>
                    <xdr:col>12</xdr:col>
                    <xdr:colOff>485775</xdr:colOff>
                    <xdr:row>92</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90</xdr:row>
                    <xdr:rowOff>142875</xdr:rowOff>
                  </from>
                  <to>
                    <xdr:col>12</xdr:col>
                    <xdr:colOff>485775</xdr:colOff>
                    <xdr:row>92</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53</xdr:row>
                    <xdr:rowOff>142875</xdr:rowOff>
                  </from>
                  <to>
                    <xdr:col>6</xdr:col>
                    <xdr:colOff>485775</xdr:colOff>
                    <xdr:row>55</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53</xdr:row>
                    <xdr:rowOff>76200</xdr:rowOff>
                  </from>
                  <to>
                    <xdr:col>7</xdr:col>
                    <xdr:colOff>409575</xdr:colOff>
                    <xdr:row>55</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53</xdr:row>
                    <xdr:rowOff>133350</xdr:rowOff>
                  </from>
                  <to>
                    <xdr:col>8</xdr:col>
                    <xdr:colOff>485775</xdr:colOff>
                    <xdr:row>55</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53</xdr:row>
                    <xdr:rowOff>133350</xdr:rowOff>
                  </from>
                  <to>
                    <xdr:col>9</xdr:col>
                    <xdr:colOff>485775</xdr:colOff>
                    <xdr:row>55</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53</xdr:row>
                    <xdr:rowOff>104775</xdr:rowOff>
                  </from>
                  <to>
                    <xdr:col>10</xdr:col>
                    <xdr:colOff>485775</xdr:colOff>
                    <xdr:row>55</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53</xdr:row>
                    <xdr:rowOff>133350</xdr:rowOff>
                  </from>
                  <to>
                    <xdr:col>11</xdr:col>
                    <xdr:colOff>495300</xdr:colOff>
                    <xdr:row>55</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53</xdr:row>
                    <xdr:rowOff>114300</xdr:rowOff>
                  </from>
                  <to>
                    <xdr:col>12</xdr:col>
                    <xdr:colOff>485775</xdr:colOff>
                    <xdr:row>55</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5"/>
  <sheetViews>
    <sheetView showGridLines="0" workbookViewId="0">
      <selection activeCell="I7" sqref="I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9" t="s">
        <v>231</v>
      </c>
      <c r="B1" s="370"/>
      <c r="C1" s="370"/>
      <c r="D1" s="370"/>
      <c r="E1" s="370"/>
      <c r="F1" s="370"/>
      <c r="G1" s="370"/>
      <c r="H1" s="370"/>
      <c r="I1" s="370"/>
      <c r="J1" s="370"/>
      <c r="K1" s="370"/>
      <c r="L1" s="370"/>
      <c r="M1" s="370"/>
      <c r="N1" s="371"/>
    </row>
    <row r="2" spans="1:14" ht="23.25" customHeight="1" x14ac:dyDescent="0.3">
      <c r="A2" s="366" t="s">
        <v>342</v>
      </c>
      <c r="B2" s="367"/>
      <c r="C2" s="367"/>
      <c r="D2" s="367"/>
      <c r="E2" s="367"/>
      <c r="F2" s="367"/>
      <c r="G2" s="367"/>
      <c r="H2" s="367"/>
      <c r="I2" s="367"/>
      <c r="J2" s="367"/>
      <c r="K2" s="367"/>
      <c r="L2" s="367"/>
      <c r="M2" s="367"/>
      <c r="N2" s="368"/>
    </row>
    <row r="3" spans="1:14" ht="18.75" x14ac:dyDescent="0.3">
      <c r="A3" s="377" t="str">
        <f>'Cover Page'!A7:N7</f>
        <v>Note:  Include ONLY refunds that have not previously been reported to the Department.</v>
      </c>
      <c r="B3" s="378"/>
      <c r="C3" s="378"/>
      <c r="D3" s="378"/>
      <c r="E3" s="378"/>
      <c r="F3" s="378"/>
      <c r="G3" s="378"/>
      <c r="H3" s="378"/>
      <c r="I3" s="378"/>
      <c r="J3" s="378"/>
      <c r="K3" s="378"/>
      <c r="L3" s="378"/>
      <c r="M3" s="378"/>
      <c r="N3" s="379"/>
    </row>
    <row r="4" spans="1:14" x14ac:dyDescent="0.25">
      <c r="A4" s="115" t="s">
        <v>17</v>
      </c>
      <c r="B4" s="116"/>
      <c r="C4" s="117"/>
      <c r="D4" s="113"/>
      <c r="E4" s="156" t="str">
        <f>'Cover Page'!B9</f>
        <v>New York Marine and General Insurance Company ("NYM")</v>
      </c>
      <c r="F4" s="112"/>
      <c r="G4" s="112"/>
      <c r="H4" s="113"/>
      <c r="I4" s="113"/>
      <c r="J4" s="113"/>
      <c r="K4" s="114"/>
      <c r="L4" s="62"/>
      <c r="M4" s="74" t="s">
        <v>53</v>
      </c>
      <c r="N4" s="160">
        <f>'Cover Page'!L9</f>
        <v>16608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ProSight Specialty Insurance Group</v>
      </c>
      <c r="F6" s="112"/>
      <c r="G6" s="113"/>
      <c r="H6" s="113"/>
      <c r="I6" s="113"/>
      <c r="J6" s="113"/>
      <c r="K6" s="114"/>
      <c r="L6" s="62"/>
      <c r="M6" s="74" t="s">
        <v>54</v>
      </c>
      <c r="N6" s="160" t="str">
        <f>'Cover Page'!L13</f>
        <v>0256</v>
      </c>
    </row>
    <row r="7" spans="1:14" ht="15.75" thickBot="1" x14ac:dyDescent="0.3">
      <c r="A7" s="120"/>
      <c r="B7" s="76"/>
      <c r="C7" s="77"/>
      <c r="D7" s="77"/>
      <c r="E7" s="77"/>
      <c r="F7" s="77"/>
      <c r="G7" s="77"/>
      <c r="H7" s="77"/>
      <c r="I7" s="77"/>
      <c r="J7" s="77"/>
      <c r="K7" s="78"/>
      <c r="L7" s="78"/>
      <c r="M7" s="78"/>
      <c r="N7" s="79"/>
    </row>
    <row r="9" spans="1:14" x14ac:dyDescent="0.25">
      <c r="A9" s="245"/>
      <c r="B9" s="246"/>
      <c r="C9" s="246"/>
      <c r="D9" s="246"/>
      <c r="E9" s="246"/>
      <c r="F9" s="246"/>
      <c r="G9" s="246"/>
      <c r="H9" s="246"/>
      <c r="I9" s="246"/>
      <c r="J9" s="246"/>
      <c r="K9" s="246"/>
      <c r="L9" s="246"/>
      <c r="M9" s="246"/>
      <c r="N9" s="247"/>
    </row>
    <row r="10" spans="1:14" x14ac:dyDescent="0.25">
      <c r="A10" s="254" t="s">
        <v>202</v>
      </c>
      <c r="B10" s="249"/>
      <c r="C10" s="249" t="s">
        <v>334</v>
      </c>
      <c r="D10" s="249"/>
      <c r="E10" s="249"/>
      <c r="F10" s="249"/>
      <c r="G10" s="249"/>
      <c r="H10" s="249"/>
      <c r="I10" s="249"/>
      <c r="J10" s="249"/>
      <c r="K10" s="249"/>
      <c r="L10" s="249"/>
      <c r="M10" s="249"/>
      <c r="N10" s="250"/>
    </row>
    <row r="11" spans="1:14" ht="19.5" customHeight="1" x14ac:dyDescent="0.25">
      <c r="A11" s="248"/>
      <c r="B11" s="249"/>
      <c r="C11" s="249" t="s">
        <v>317</v>
      </c>
      <c r="D11" s="249"/>
      <c r="E11" s="249"/>
      <c r="F11" s="249"/>
      <c r="G11" s="249"/>
      <c r="H11" s="249"/>
      <c r="I11" s="249"/>
      <c r="J11" s="249"/>
      <c r="K11" s="249"/>
      <c r="L11" s="249"/>
      <c r="M11" s="249"/>
      <c r="N11" s="250"/>
    </row>
    <row r="12" spans="1:14" x14ac:dyDescent="0.25">
      <c r="A12" s="248"/>
      <c r="B12" s="249"/>
      <c r="C12" s="249" t="s">
        <v>318</v>
      </c>
      <c r="D12" s="249"/>
      <c r="E12" s="249"/>
      <c r="F12" s="249"/>
      <c r="G12" s="249"/>
      <c r="H12" s="249"/>
      <c r="I12" s="249"/>
      <c r="J12" s="249"/>
      <c r="K12" s="249"/>
      <c r="L12" s="249"/>
      <c r="M12" s="249"/>
      <c r="N12" s="250"/>
    </row>
    <row r="13" spans="1:14" x14ac:dyDescent="0.25">
      <c r="A13" s="248"/>
      <c r="B13" s="249"/>
      <c r="C13" s="249" t="s">
        <v>319</v>
      </c>
      <c r="D13" s="249"/>
      <c r="E13" s="249"/>
      <c r="F13" s="249"/>
      <c r="G13" s="249"/>
      <c r="H13" s="249"/>
      <c r="I13" s="249"/>
      <c r="J13" s="249"/>
      <c r="K13" s="249"/>
      <c r="L13" s="249"/>
      <c r="M13" s="249"/>
      <c r="N13" s="250"/>
    </row>
    <row r="14" spans="1:14" x14ac:dyDescent="0.25">
      <c r="A14" s="248"/>
      <c r="B14" s="250"/>
      <c r="C14" s="386" t="s">
        <v>371</v>
      </c>
      <c r="D14" s="387"/>
      <c r="E14" s="387"/>
      <c r="F14" s="387"/>
      <c r="G14" s="387"/>
      <c r="H14" s="387"/>
      <c r="I14" s="387"/>
      <c r="J14" s="387"/>
      <c r="K14" s="387"/>
      <c r="L14" s="387"/>
      <c r="M14" s="388"/>
      <c r="N14" s="250"/>
    </row>
    <row r="15" spans="1:14" x14ac:dyDescent="0.25">
      <c r="A15" s="248"/>
      <c r="B15" s="250"/>
      <c r="C15" s="389"/>
      <c r="D15" s="390"/>
      <c r="E15" s="390"/>
      <c r="F15" s="390"/>
      <c r="G15" s="390"/>
      <c r="H15" s="390"/>
      <c r="I15" s="390"/>
      <c r="J15" s="390"/>
      <c r="K15" s="390"/>
      <c r="L15" s="390"/>
      <c r="M15" s="391"/>
      <c r="N15" s="250"/>
    </row>
    <row r="16" spans="1:14" x14ac:dyDescent="0.25">
      <c r="A16" s="248"/>
      <c r="B16" s="250"/>
      <c r="C16" s="389"/>
      <c r="D16" s="390"/>
      <c r="E16" s="390"/>
      <c r="F16" s="390"/>
      <c r="G16" s="390"/>
      <c r="H16" s="390"/>
      <c r="I16" s="390"/>
      <c r="J16" s="390"/>
      <c r="K16" s="390"/>
      <c r="L16" s="390"/>
      <c r="M16" s="391"/>
      <c r="N16" s="250"/>
    </row>
    <row r="17" spans="1:14" x14ac:dyDescent="0.25">
      <c r="A17" s="248"/>
      <c r="B17" s="250"/>
      <c r="C17" s="389"/>
      <c r="D17" s="390"/>
      <c r="E17" s="390"/>
      <c r="F17" s="390"/>
      <c r="G17" s="390"/>
      <c r="H17" s="390"/>
      <c r="I17" s="390"/>
      <c r="J17" s="390"/>
      <c r="K17" s="390"/>
      <c r="L17" s="390"/>
      <c r="M17" s="391"/>
      <c r="N17" s="250"/>
    </row>
    <row r="18" spans="1:14" x14ac:dyDescent="0.25">
      <c r="A18" s="248"/>
      <c r="B18" s="250"/>
      <c r="C18" s="389"/>
      <c r="D18" s="390"/>
      <c r="E18" s="390"/>
      <c r="F18" s="390"/>
      <c r="G18" s="390"/>
      <c r="H18" s="390"/>
      <c r="I18" s="390"/>
      <c r="J18" s="390"/>
      <c r="K18" s="390"/>
      <c r="L18" s="390"/>
      <c r="M18" s="391"/>
      <c r="N18" s="250"/>
    </row>
    <row r="19" spans="1:14" x14ac:dyDescent="0.25">
      <c r="A19" s="248"/>
      <c r="B19" s="250"/>
      <c r="C19" s="389"/>
      <c r="D19" s="390"/>
      <c r="E19" s="390"/>
      <c r="F19" s="390"/>
      <c r="G19" s="390"/>
      <c r="H19" s="390"/>
      <c r="I19" s="390"/>
      <c r="J19" s="390"/>
      <c r="K19" s="390"/>
      <c r="L19" s="390"/>
      <c r="M19" s="391"/>
      <c r="N19" s="250"/>
    </row>
    <row r="20" spans="1:14" x14ac:dyDescent="0.25">
      <c r="A20" s="248"/>
      <c r="B20" s="250"/>
      <c r="C20" s="389"/>
      <c r="D20" s="390"/>
      <c r="E20" s="390"/>
      <c r="F20" s="390"/>
      <c r="G20" s="390"/>
      <c r="H20" s="390"/>
      <c r="I20" s="390"/>
      <c r="J20" s="390"/>
      <c r="K20" s="390"/>
      <c r="L20" s="390"/>
      <c r="M20" s="391"/>
      <c r="N20" s="250"/>
    </row>
    <row r="21" spans="1:14" x14ac:dyDescent="0.25">
      <c r="A21" s="248"/>
      <c r="B21" s="250"/>
      <c r="C21" s="389"/>
      <c r="D21" s="390"/>
      <c r="E21" s="390"/>
      <c r="F21" s="390"/>
      <c r="G21" s="390"/>
      <c r="H21" s="390"/>
      <c r="I21" s="390"/>
      <c r="J21" s="390"/>
      <c r="K21" s="390"/>
      <c r="L21" s="390"/>
      <c r="M21" s="391"/>
      <c r="N21" s="250"/>
    </row>
    <row r="22" spans="1:14" x14ac:dyDescent="0.25">
      <c r="A22" s="248"/>
      <c r="B22" s="250"/>
      <c r="C22" s="389"/>
      <c r="D22" s="390"/>
      <c r="E22" s="390"/>
      <c r="F22" s="390"/>
      <c r="G22" s="390"/>
      <c r="H22" s="390"/>
      <c r="I22" s="390"/>
      <c r="J22" s="390"/>
      <c r="K22" s="390"/>
      <c r="L22" s="390"/>
      <c r="M22" s="391"/>
      <c r="N22" s="250"/>
    </row>
    <row r="23" spans="1:14" x14ac:dyDescent="0.25">
      <c r="A23" s="248"/>
      <c r="B23" s="250"/>
      <c r="C23" s="389"/>
      <c r="D23" s="390"/>
      <c r="E23" s="390"/>
      <c r="F23" s="390"/>
      <c r="G23" s="390"/>
      <c r="H23" s="390"/>
      <c r="I23" s="390"/>
      <c r="J23" s="390"/>
      <c r="K23" s="390"/>
      <c r="L23" s="390"/>
      <c r="M23" s="391"/>
      <c r="N23" s="250"/>
    </row>
    <row r="24" spans="1:14" x14ac:dyDescent="0.25">
      <c r="A24" s="248"/>
      <c r="B24" s="250"/>
      <c r="C24" s="389"/>
      <c r="D24" s="390"/>
      <c r="E24" s="390"/>
      <c r="F24" s="390"/>
      <c r="G24" s="390"/>
      <c r="H24" s="390"/>
      <c r="I24" s="390"/>
      <c r="J24" s="390"/>
      <c r="K24" s="390"/>
      <c r="L24" s="390"/>
      <c r="M24" s="391"/>
      <c r="N24" s="250"/>
    </row>
    <row r="25" spans="1:14" x14ac:dyDescent="0.25">
      <c r="A25" s="248"/>
      <c r="B25" s="250"/>
      <c r="C25" s="389"/>
      <c r="D25" s="390"/>
      <c r="E25" s="390"/>
      <c r="F25" s="390"/>
      <c r="G25" s="390"/>
      <c r="H25" s="390"/>
      <c r="I25" s="390"/>
      <c r="J25" s="390"/>
      <c r="K25" s="390"/>
      <c r="L25" s="390"/>
      <c r="M25" s="391"/>
      <c r="N25" s="250"/>
    </row>
    <row r="26" spans="1:14" x14ac:dyDescent="0.25">
      <c r="A26" s="248"/>
      <c r="B26" s="250"/>
      <c r="C26" s="389"/>
      <c r="D26" s="390"/>
      <c r="E26" s="390"/>
      <c r="F26" s="390"/>
      <c r="G26" s="390"/>
      <c r="H26" s="390"/>
      <c r="I26" s="390"/>
      <c r="J26" s="390"/>
      <c r="K26" s="390"/>
      <c r="L26" s="390"/>
      <c r="M26" s="391"/>
      <c r="N26" s="250"/>
    </row>
    <row r="27" spans="1:14" x14ac:dyDescent="0.25">
      <c r="A27" s="248"/>
      <c r="B27" s="250"/>
      <c r="C27" s="389"/>
      <c r="D27" s="390"/>
      <c r="E27" s="390"/>
      <c r="F27" s="390"/>
      <c r="G27" s="390"/>
      <c r="H27" s="390"/>
      <c r="I27" s="390"/>
      <c r="J27" s="390"/>
      <c r="K27" s="390"/>
      <c r="L27" s="390"/>
      <c r="M27" s="391"/>
      <c r="N27" s="250"/>
    </row>
    <row r="28" spans="1:14" x14ac:dyDescent="0.25">
      <c r="A28" s="248"/>
      <c r="B28" s="250"/>
      <c r="C28" s="389"/>
      <c r="D28" s="390"/>
      <c r="E28" s="390"/>
      <c r="F28" s="390"/>
      <c r="G28" s="390"/>
      <c r="H28" s="390"/>
      <c r="I28" s="390"/>
      <c r="J28" s="390"/>
      <c r="K28" s="390"/>
      <c r="L28" s="390"/>
      <c r="M28" s="391"/>
      <c r="N28" s="250"/>
    </row>
    <row r="29" spans="1:14" x14ac:dyDescent="0.25">
      <c r="A29" s="248"/>
      <c r="B29" s="250"/>
      <c r="C29" s="389"/>
      <c r="D29" s="390"/>
      <c r="E29" s="390"/>
      <c r="F29" s="390"/>
      <c r="G29" s="390"/>
      <c r="H29" s="390"/>
      <c r="I29" s="390"/>
      <c r="J29" s="390"/>
      <c r="K29" s="390"/>
      <c r="L29" s="390"/>
      <c r="M29" s="391"/>
      <c r="N29" s="250"/>
    </row>
    <row r="30" spans="1:14" x14ac:dyDescent="0.25">
      <c r="A30" s="248"/>
      <c r="B30" s="250"/>
      <c r="C30" s="389"/>
      <c r="D30" s="390"/>
      <c r="E30" s="390"/>
      <c r="F30" s="390"/>
      <c r="G30" s="390"/>
      <c r="H30" s="390"/>
      <c r="I30" s="390"/>
      <c r="J30" s="390"/>
      <c r="K30" s="390"/>
      <c r="L30" s="390"/>
      <c r="M30" s="391"/>
      <c r="N30" s="250"/>
    </row>
    <row r="31" spans="1:14" x14ac:dyDescent="0.25">
      <c r="A31" s="248"/>
      <c r="B31" s="250"/>
      <c r="C31" s="389"/>
      <c r="D31" s="390"/>
      <c r="E31" s="390"/>
      <c r="F31" s="390"/>
      <c r="G31" s="390"/>
      <c r="H31" s="390"/>
      <c r="I31" s="390"/>
      <c r="J31" s="390"/>
      <c r="K31" s="390"/>
      <c r="L31" s="390"/>
      <c r="M31" s="391"/>
      <c r="N31" s="250"/>
    </row>
    <row r="32" spans="1:14" x14ac:dyDescent="0.25">
      <c r="A32" s="248"/>
      <c r="B32" s="250"/>
      <c r="C32" s="389"/>
      <c r="D32" s="390"/>
      <c r="E32" s="390"/>
      <c r="F32" s="390"/>
      <c r="G32" s="390"/>
      <c r="H32" s="390"/>
      <c r="I32" s="390"/>
      <c r="J32" s="390"/>
      <c r="K32" s="390"/>
      <c r="L32" s="390"/>
      <c r="M32" s="391"/>
      <c r="N32" s="250"/>
    </row>
    <row r="33" spans="1:14" x14ac:dyDescent="0.25">
      <c r="A33" s="248"/>
      <c r="B33" s="250"/>
      <c r="C33" s="389"/>
      <c r="D33" s="390"/>
      <c r="E33" s="390"/>
      <c r="F33" s="390"/>
      <c r="G33" s="390"/>
      <c r="H33" s="390"/>
      <c r="I33" s="390"/>
      <c r="J33" s="390"/>
      <c r="K33" s="390"/>
      <c r="L33" s="390"/>
      <c r="M33" s="391"/>
      <c r="N33" s="250"/>
    </row>
    <row r="34" spans="1:14" x14ac:dyDescent="0.25">
      <c r="A34" s="248"/>
      <c r="B34" s="250"/>
      <c r="C34" s="392"/>
      <c r="D34" s="393"/>
      <c r="E34" s="393"/>
      <c r="F34" s="393"/>
      <c r="G34" s="393"/>
      <c r="H34" s="393"/>
      <c r="I34" s="393"/>
      <c r="J34" s="393"/>
      <c r="K34" s="393"/>
      <c r="L34" s="393"/>
      <c r="M34" s="394"/>
      <c r="N34" s="250"/>
    </row>
    <row r="35" spans="1:14" x14ac:dyDescent="0.25">
      <c r="A35" s="248"/>
      <c r="B35" s="249"/>
      <c r="C35" s="249"/>
      <c r="D35" s="249"/>
      <c r="E35" s="249"/>
      <c r="F35" s="249"/>
      <c r="G35" s="249"/>
      <c r="H35" s="249"/>
      <c r="I35" s="249"/>
      <c r="J35" s="249"/>
      <c r="K35" s="249"/>
      <c r="L35" s="249"/>
      <c r="M35" s="249"/>
      <c r="N35" s="250"/>
    </row>
    <row r="36" spans="1:14" x14ac:dyDescent="0.25">
      <c r="A36" s="254" t="s">
        <v>203</v>
      </c>
      <c r="B36" s="249"/>
      <c r="C36" s="249" t="s">
        <v>335</v>
      </c>
      <c r="D36" s="249"/>
      <c r="E36" s="249"/>
      <c r="F36" s="249"/>
      <c r="G36" s="249"/>
      <c r="H36" s="249"/>
      <c r="I36" s="249"/>
      <c r="J36" s="249"/>
      <c r="K36" s="249"/>
      <c r="L36" s="249"/>
      <c r="M36" s="249"/>
      <c r="N36" s="250"/>
    </row>
    <row r="37" spans="1:14" x14ac:dyDescent="0.25">
      <c r="A37" s="248"/>
      <c r="B37" s="249"/>
      <c r="C37" s="249" t="s">
        <v>336</v>
      </c>
      <c r="D37" s="249"/>
      <c r="E37" s="249"/>
      <c r="F37" s="249"/>
      <c r="G37" s="249"/>
      <c r="H37" s="249"/>
      <c r="I37" s="249"/>
      <c r="J37" s="249"/>
      <c r="K37" s="249"/>
      <c r="L37" s="249"/>
      <c r="M37" s="249"/>
      <c r="N37" s="250"/>
    </row>
    <row r="38" spans="1:14" x14ac:dyDescent="0.25">
      <c r="A38" s="248"/>
      <c r="B38" s="249"/>
      <c r="C38" s="249" t="s">
        <v>337</v>
      </c>
      <c r="D38" s="249"/>
      <c r="E38" s="249"/>
      <c r="F38" s="249"/>
      <c r="G38" s="249"/>
      <c r="H38" s="249"/>
      <c r="I38" s="249"/>
      <c r="J38" s="249"/>
      <c r="K38" s="249"/>
      <c r="L38" s="249"/>
      <c r="M38" s="249"/>
      <c r="N38" s="250"/>
    </row>
    <row r="39" spans="1:14" x14ac:dyDescent="0.25">
      <c r="A39" s="248"/>
      <c r="B39" s="249"/>
      <c r="C39" s="261" t="s">
        <v>338</v>
      </c>
      <c r="D39" s="249"/>
      <c r="E39" s="249"/>
      <c r="F39" s="249"/>
      <c r="G39" s="249"/>
      <c r="H39" s="249"/>
      <c r="I39" s="249"/>
      <c r="J39" s="249"/>
      <c r="K39" s="249"/>
      <c r="L39" s="249"/>
      <c r="M39" s="249"/>
      <c r="N39" s="250"/>
    </row>
    <row r="40" spans="1:14" ht="6.75" customHeight="1" x14ac:dyDescent="0.25">
      <c r="A40" s="248"/>
      <c r="B40" s="249"/>
      <c r="C40" s="261"/>
      <c r="D40" s="249"/>
      <c r="E40" s="249"/>
      <c r="F40" s="249"/>
      <c r="G40" s="249"/>
      <c r="H40" s="249"/>
      <c r="I40" s="249"/>
      <c r="J40" s="249"/>
      <c r="K40" s="249"/>
      <c r="L40" s="249"/>
      <c r="M40" s="249"/>
      <c r="N40" s="250"/>
    </row>
    <row r="41" spans="1:14" ht="21.75" customHeight="1" x14ac:dyDescent="0.25">
      <c r="A41" s="248"/>
      <c r="B41" s="249"/>
      <c r="C41" s="249" t="s">
        <v>320</v>
      </c>
      <c r="D41" s="249"/>
      <c r="E41" s="249"/>
      <c r="F41" s="249"/>
      <c r="G41" s="249"/>
      <c r="H41" s="249"/>
      <c r="I41" s="249"/>
      <c r="J41" s="249"/>
      <c r="K41" s="249"/>
      <c r="L41" s="249"/>
      <c r="M41" s="249"/>
      <c r="N41" s="250"/>
    </row>
    <row r="42" spans="1:14" ht="16.5" customHeight="1" x14ac:dyDescent="0.25">
      <c r="A42" s="248"/>
      <c r="B42" s="249"/>
      <c r="C42" s="249" t="s">
        <v>321</v>
      </c>
      <c r="D42" s="249"/>
      <c r="E42" s="249"/>
      <c r="F42" s="249"/>
      <c r="G42" s="249"/>
      <c r="H42" s="249"/>
      <c r="I42" s="249"/>
      <c r="J42" s="249"/>
      <c r="K42" s="249"/>
      <c r="L42" s="249"/>
      <c r="M42" s="249"/>
      <c r="N42" s="250"/>
    </row>
    <row r="43" spans="1:14" x14ac:dyDescent="0.25">
      <c r="A43" s="248"/>
      <c r="B43" s="249"/>
      <c r="C43" s="249" t="s">
        <v>319</v>
      </c>
      <c r="D43" s="249"/>
      <c r="E43" s="249"/>
      <c r="F43" s="249"/>
      <c r="G43" s="249"/>
      <c r="H43" s="249"/>
      <c r="I43" s="249"/>
      <c r="J43" s="249"/>
      <c r="K43" s="249"/>
      <c r="L43" s="249"/>
      <c r="M43" s="249"/>
      <c r="N43" s="250"/>
    </row>
    <row r="44" spans="1:14" x14ac:dyDescent="0.25">
      <c r="A44" s="248"/>
      <c r="B44" s="249"/>
      <c r="C44" s="386"/>
      <c r="D44" s="387"/>
      <c r="E44" s="387"/>
      <c r="F44" s="387"/>
      <c r="G44" s="387"/>
      <c r="H44" s="387"/>
      <c r="I44" s="387"/>
      <c r="J44" s="387"/>
      <c r="K44" s="387"/>
      <c r="L44" s="387"/>
      <c r="M44" s="388"/>
      <c r="N44" s="250"/>
    </row>
    <row r="45" spans="1:14" x14ac:dyDescent="0.25">
      <c r="A45" s="248"/>
      <c r="B45" s="249"/>
      <c r="C45" s="389"/>
      <c r="D45" s="390"/>
      <c r="E45" s="390"/>
      <c r="F45" s="390"/>
      <c r="G45" s="390"/>
      <c r="H45" s="390"/>
      <c r="I45" s="390"/>
      <c r="J45" s="390"/>
      <c r="K45" s="390"/>
      <c r="L45" s="390"/>
      <c r="M45" s="391"/>
      <c r="N45" s="250"/>
    </row>
    <row r="46" spans="1:14" x14ac:dyDescent="0.25">
      <c r="A46" s="248"/>
      <c r="B46" s="249"/>
      <c r="C46" s="389"/>
      <c r="D46" s="390"/>
      <c r="E46" s="390"/>
      <c r="F46" s="390"/>
      <c r="G46" s="390"/>
      <c r="H46" s="390"/>
      <c r="I46" s="390"/>
      <c r="J46" s="390"/>
      <c r="K46" s="390"/>
      <c r="L46" s="390"/>
      <c r="M46" s="391"/>
      <c r="N46" s="250"/>
    </row>
    <row r="47" spans="1:14" x14ac:dyDescent="0.25">
      <c r="A47" s="248"/>
      <c r="B47" s="249"/>
      <c r="C47" s="389"/>
      <c r="D47" s="390"/>
      <c r="E47" s="390"/>
      <c r="F47" s="390"/>
      <c r="G47" s="390"/>
      <c r="H47" s="390"/>
      <c r="I47" s="390"/>
      <c r="J47" s="390"/>
      <c r="K47" s="390"/>
      <c r="L47" s="390"/>
      <c r="M47" s="391"/>
      <c r="N47" s="250"/>
    </row>
    <row r="48" spans="1:14" x14ac:dyDescent="0.25">
      <c r="A48" s="248"/>
      <c r="B48" s="249"/>
      <c r="C48" s="389"/>
      <c r="D48" s="390"/>
      <c r="E48" s="390"/>
      <c r="F48" s="390"/>
      <c r="G48" s="390"/>
      <c r="H48" s="390"/>
      <c r="I48" s="390"/>
      <c r="J48" s="390"/>
      <c r="K48" s="390"/>
      <c r="L48" s="390"/>
      <c r="M48" s="391"/>
      <c r="N48" s="250"/>
    </row>
    <row r="49" spans="1:14" x14ac:dyDescent="0.25">
      <c r="A49" s="248"/>
      <c r="B49" s="249"/>
      <c r="C49" s="389"/>
      <c r="D49" s="390"/>
      <c r="E49" s="390"/>
      <c r="F49" s="390"/>
      <c r="G49" s="390"/>
      <c r="H49" s="390"/>
      <c r="I49" s="390"/>
      <c r="J49" s="390"/>
      <c r="K49" s="390"/>
      <c r="L49" s="390"/>
      <c r="M49" s="391"/>
      <c r="N49" s="250"/>
    </row>
    <row r="50" spans="1:14" x14ac:dyDescent="0.25">
      <c r="A50" s="248"/>
      <c r="B50" s="249"/>
      <c r="C50" s="389"/>
      <c r="D50" s="390"/>
      <c r="E50" s="390"/>
      <c r="F50" s="390"/>
      <c r="G50" s="390"/>
      <c r="H50" s="390"/>
      <c r="I50" s="390"/>
      <c r="J50" s="390"/>
      <c r="K50" s="390"/>
      <c r="L50" s="390"/>
      <c r="M50" s="391"/>
      <c r="N50" s="250"/>
    </row>
    <row r="51" spans="1:14" x14ac:dyDescent="0.25">
      <c r="A51" s="248"/>
      <c r="B51" s="249"/>
      <c r="C51" s="389"/>
      <c r="D51" s="390"/>
      <c r="E51" s="390"/>
      <c r="F51" s="390"/>
      <c r="G51" s="390"/>
      <c r="H51" s="390"/>
      <c r="I51" s="390"/>
      <c r="J51" s="390"/>
      <c r="K51" s="390"/>
      <c r="L51" s="390"/>
      <c r="M51" s="391"/>
      <c r="N51" s="250"/>
    </row>
    <row r="52" spans="1:14" x14ac:dyDescent="0.25">
      <c r="A52" s="248"/>
      <c r="B52" s="249"/>
      <c r="C52" s="389"/>
      <c r="D52" s="390"/>
      <c r="E52" s="390"/>
      <c r="F52" s="390"/>
      <c r="G52" s="390"/>
      <c r="H52" s="390"/>
      <c r="I52" s="390"/>
      <c r="J52" s="390"/>
      <c r="K52" s="390"/>
      <c r="L52" s="390"/>
      <c r="M52" s="391"/>
      <c r="N52" s="250"/>
    </row>
    <row r="53" spans="1:14" x14ac:dyDescent="0.25">
      <c r="A53" s="248"/>
      <c r="B53" s="249"/>
      <c r="C53" s="389"/>
      <c r="D53" s="390"/>
      <c r="E53" s="390"/>
      <c r="F53" s="390"/>
      <c r="G53" s="390"/>
      <c r="H53" s="390"/>
      <c r="I53" s="390"/>
      <c r="J53" s="390"/>
      <c r="K53" s="390"/>
      <c r="L53" s="390"/>
      <c r="M53" s="391"/>
      <c r="N53" s="250"/>
    </row>
    <row r="54" spans="1:14" x14ac:dyDescent="0.25">
      <c r="A54" s="248"/>
      <c r="B54" s="249"/>
      <c r="C54" s="389"/>
      <c r="D54" s="390"/>
      <c r="E54" s="390"/>
      <c r="F54" s="390"/>
      <c r="G54" s="390"/>
      <c r="H54" s="390"/>
      <c r="I54" s="390"/>
      <c r="J54" s="390"/>
      <c r="K54" s="390"/>
      <c r="L54" s="390"/>
      <c r="M54" s="391"/>
      <c r="N54" s="250"/>
    </row>
    <row r="55" spans="1:14" x14ac:dyDescent="0.25">
      <c r="A55" s="248"/>
      <c r="B55" s="249"/>
      <c r="C55" s="389"/>
      <c r="D55" s="390"/>
      <c r="E55" s="390"/>
      <c r="F55" s="390"/>
      <c r="G55" s="390"/>
      <c r="H55" s="390"/>
      <c r="I55" s="390"/>
      <c r="J55" s="390"/>
      <c r="K55" s="390"/>
      <c r="L55" s="390"/>
      <c r="M55" s="391"/>
      <c r="N55" s="250"/>
    </row>
    <row r="56" spans="1:14" x14ac:dyDescent="0.25">
      <c r="A56" s="248"/>
      <c r="B56" s="249"/>
      <c r="C56" s="389"/>
      <c r="D56" s="390"/>
      <c r="E56" s="390"/>
      <c r="F56" s="390"/>
      <c r="G56" s="390"/>
      <c r="H56" s="390"/>
      <c r="I56" s="390"/>
      <c r="J56" s="390"/>
      <c r="K56" s="390"/>
      <c r="L56" s="390"/>
      <c r="M56" s="391"/>
      <c r="N56" s="250"/>
    </row>
    <row r="57" spans="1:14" x14ac:dyDescent="0.25">
      <c r="A57" s="248"/>
      <c r="B57" s="249"/>
      <c r="C57" s="389"/>
      <c r="D57" s="390"/>
      <c r="E57" s="390"/>
      <c r="F57" s="390"/>
      <c r="G57" s="390"/>
      <c r="H57" s="390"/>
      <c r="I57" s="390"/>
      <c r="J57" s="390"/>
      <c r="K57" s="390"/>
      <c r="L57" s="390"/>
      <c r="M57" s="391"/>
      <c r="N57" s="250"/>
    </row>
    <row r="58" spans="1:14" x14ac:dyDescent="0.25">
      <c r="A58" s="248"/>
      <c r="B58" s="249"/>
      <c r="C58" s="389"/>
      <c r="D58" s="390"/>
      <c r="E58" s="390"/>
      <c r="F58" s="390"/>
      <c r="G58" s="390"/>
      <c r="H58" s="390"/>
      <c r="I58" s="390"/>
      <c r="J58" s="390"/>
      <c r="K58" s="390"/>
      <c r="L58" s="390"/>
      <c r="M58" s="391"/>
      <c r="N58" s="250"/>
    </row>
    <row r="59" spans="1:14" x14ac:dyDescent="0.25">
      <c r="A59" s="248"/>
      <c r="B59" s="249"/>
      <c r="C59" s="389"/>
      <c r="D59" s="390"/>
      <c r="E59" s="390"/>
      <c r="F59" s="390"/>
      <c r="G59" s="390"/>
      <c r="H59" s="390"/>
      <c r="I59" s="390"/>
      <c r="J59" s="390"/>
      <c r="K59" s="390"/>
      <c r="L59" s="390"/>
      <c r="M59" s="391"/>
      <c r="N59" s="250"/>
    </row>
    <row r="60" spans="1:14" x14ac:dyDescent="0.25">
      <c r="A60" s="248"/>
      <c r="B60" s="249"/>
      <c r="C60" s="389"/>
      <c r="D60" s="390"/>
      <c r="E60" s="390"/>
      <c r="F60" s="390"/>
      <c r="G60" s="390"/>
      <c r="H60" s="390"/>
      <c r="I60" s="390"/>
      <c r="J60" s="390"/>
      <c r="K60" s="390"/>
      <c r="L60" s="390"/>
      <c r="M60" s="391"/>
      <c r="N60" s="250"/>
    </row>
    <row r="61" spans="1:14" x14ac:dyDescent="0.25">
      <c r="A61" s="248"/>
      <c r="B61" s="249"/>
      <c r="C61" s="389"/>
      <c r="D61" s="390"/>
      <c r="E61" s="390"/>
      <c r="F61" s="390"/>
      <c r="G61" s="390"/>
      <c r="H61" s="390"/>
      <c r="I61" s="390"/>
      <c r="J61" s="390"/>
      <c r="K61" s="390"/>
      <c r="L61" s="390"/>
      <c r="M61" s="391"/>
      <c r="N61" s="250"/>
    </row>
    <row r="62" spans="1:14" x14ac:dyDescent="0.25">
      <c r="A62" s="248"/>
      <c r="B62" s="249"/>
      <c r="C62" s="389"/>
      <c r="D62" s="390"/>
      <c r="E62" s="390"/>
      <c r="F62" s="390"/>
      <c r="G62" s="390"/>
      <c r="H62" s="390"/>
      <c r="I62" s="390"/>
      <c r="J62" s="390"/>
      <c r="K62" s="390"/>
      <c r="L62" s="390"/>
      <c r="M62" s="391"/>
      <c r="N62" s="250"/>
    </row>
    <row r="63" spans="1:14" x14ac:dyDescent="0.25">
      <c r="A63" s="248"/>
      <c r="B63" s="249"/>
      <c r="C63" s="389"/>
      <c r="D63" s="390"/>
      <c r="E63" s="390"/>
      <c r="F63" s="390"/>
      <c r="G63" s="390"/>
      <c r="H63" s="390"/>
      <c r="I63" s="390"/>
      <c r="J63" s="390"/>
      <c r="K63" s="390"/>
      <c r="L63" s="390"/>
      <c r="M63" s="391"/>
      <c r="N63" s="250"/>
    </row>
    <row r="64" spans="1:14" x14ac:dyDescent="0.25">
      <c r="A64" s="248"/>
      <c r="B64" s="249"/>
      <c r="C64" s="392"/>
      <c r="D64" s="393"/>
      <c r="E64" s="393"/>
      <c r="F64" s="393"/>
      <c r="G64" s="393"/>
      <c r="H64" s="393"/>
      <c r="I64" s="393"/>
      <c r="J64" s="393"/>
      <c r="K64" s="393"/>
      <c r="L64" s="393"/>
      <c r="M64" s="394"/>
      <c r="N64" s="250"/>
    </row>
    <row r="65" spans="1:14" x14ac:dyDescent="0.25">
      <c r="A65" s="251"/>
      <c r="B65" s="252"/>
      <c r="C65" s="252"/>
      <c r="D65" s="252"/>
      <c r="E65" s="252"/>
      <c r="F65" s="252"/>
      <c r="G65" s="252"/>
      <c r="H65" s="252"/>
      <c r="I65" s="252"/>
      <c r="J65" s="252"/>
      <c r="K65" s="252"/>
      <c r="L65" s="252"/>
      <c r="M65" s="252"/>
      <c r="N65" s="253"/>
    </row>
  </sheetData>
  <mergeCells count="5">
    <mergeCell ref="A1:N1"/>
    <mergeCell ref="A2:N2"/>
    <mergeCell ref="C14:M34"/>
    <mergeCell ref="C44:M64"/>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159"/>
  <sheetViews>
    <sheetView showGridLines="0" zoomScale="98" zoomScaleNormal="98" workbookViewId="0">
      <selection activeCell="BB72" sqref="BB72"/>
    </sheetView>
  </sheetViews>
  <sheetFormatPr defaultColWidth="8.85546875" defaultRowHeight="15" x14ac:dyDescent="0.2"/>
  <cols>
    <col min="1" max="1" width="19" style="273" customWidth="1"/>
    <col min="2" max="2" width="14.140625" style="127" bestFit="1" customWidth="1"/>
    <col min="3" max="3" width="18.140625" style="127" customWidth="1"/>
    <col min="4" max="4" width="14.140625" style="262"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95" t="s">
        <v>18</v>
      </c>
      <c r="B1" s="395"/>
      <c r="C1" s="395"/>
      <c r="D1" s="395"/>
      <c r="E1" s="395"/>
      <c r="F1" s="395"/>
      <c r="G1" s="395"/>
      <c r="H1" s="395"/>
      <c r="I1" s="395"/>
      <c r="J1" s="395"/>
      <c r="K1" s="395"/>
      <c r="L1" s="395"/>
      <c r="M1" s="395"/>
      <c r="N1" s="69"/>
      <c r="O1" s="69"/>
      <c r="P1" s="69"/>
      <c r="Q1" s="70"/>
      <c r="R1" s="70"/>
    </row>
    <row r="2" spans="1:21" ht="26.25" customHeight="1" x14ac:dyDescent="0.35">
      <c r="A2" s="396" t="s">
        <v>353</v>
      </c>
      <c r="B2" s="396"/>
      <c r="C2" s="396"/>
      <c r="D2" s="396"/>
      <c r="E2" s="396"/>
      <c r="F2" s="396"/>
      <c r="G2" s="396"/>
      <c r="H2" s="396"/>
      <c r="I2" s="396"/>
      <c r="J2" s="396"/>
      <c r="K2" s="396"/>
      <c r="L2" s="396"/>
      <c r="M2" s="396"/>
      <c r="N2" s="70"/>
      <c r="O2" s="70"/>
      <c r="P2" s="70"/>
      <c r="Q2" s="70"/>
      <c r="R2" s="70"/>
    </row>
    <row r="3" spans="1:21" ht="18" x14ac:dyDescent="0.25">
      <c r="A3" s="360" t="str">
        <f>'Cover Page'!A5:N5</f>
        <v>For Reporting Period: March through December 2020</v>
      </c>
      <c r="B3" s="360"/>
      <c r="C3" s="360"/>
      <c r="D3" s="360"/>
      <c r="E3" s="360"/>
      <c r="F3" s="360"/>
      <c r="G3" s="360"/>
      <c r="H3" s="360"/>
      <c r="I3" s="360"/>
      <c r="J3" s="360"/>
      <c r="K3" s="360"/>
      <c r="L3" s="360"/>
      <c r="M3" s="360"/>
      <c r="N3" s="321"/>
      <c r="O3" s="70"/>
      <c r="P3" s="70"/>
      <c r="Q3" s="70"/>
      <c r="R3" s="70"/>
    </row>
    <row r="4" spans="1:21" s="7" customFormat="1" ht="22.5" customHeight="1" thickBot="1" x14ac:dyDescent="0.3">
      <c r="A4" s="397" t="str">
        <f>'Cover Page'!A7:N7</f>
        <v>Note:  Include ONLY refunds that have not previously been reported to the Department.</v>
      </c>
      <c r="B4" s="397"/>
      <c r="C4" s="397"/>
      <c r="D4" s="397"/>
      <c r="E4" s="397"/>
      <c r="F4" s="397"/>
      <c r="G4" s="397"/>
      <c r="H4" s="397"/>
      <c r="I4" s="397"/>
      <c r="J4" s="397"/>
      <c r="K4" s="397"/>
      <c r="L4" s="397"/>
      <c r="M4" s="397"/>
      <c r="N4" s="5"/>
      <c r="O4" s="5"/>
      <c r="P4" s="6"/>
      <c r="Q4" s="6"/>
      <c r="R4" s="6"/>
      <c r="S4" s="6"/>
      <c r="T4" s="6"/>
    </row>
    <row r="5" spans="1:21" s="3" customFormat="1" ht="15" customHeight="1" x14ac:dyDescent="0.25">
      <c r="A5" s="274" t="s">
        <v>17</v>
      </c>
      <c r="B5" s="158" t="str">
        <f>'Cover Page'!B9</f>
        <v>New York Marine and General Insurance Company ("NYM")</v>
      </c>
      <c r="C5" s="158"/>
      <c r="D5" s="265"/>
      <c r="E5" s="177"/>
      <c r="F5" s="213"/>
      <c r="G5" s="213"/>
      <c r="H5" s="213"/>
      <c r="I5" s="213"/>
      <c r="J5" s="213"/>
      <c r="K5" s="214"/>
      <c r="L5" s="185" t="s">
        <v>53</v>
      </c>
      <c r="M5" s="317">
        <f>'Cover Page'!L9</f>
        <v>16608</v>
      </c>
      <c r="N5" s="2"/>
      <c r="O5" s="2"/>
      <c r="P5" s="2"/>
      <c r="Q5" s="2"/>
      <c r="R5" s="2"/>
    </row>
    <row r="6" spans="1:21" s="3" customFormat="1" ht="14.25" x14ac:dyDescent="0.2">
      <c r="A6" s="275"/>
      <c r="B6" s="128"/>
      <c r="C6" s="128"/>
      <c r="D6" s="108"/>
      <c r="E6" s="178"/>
      <c r="F6" s="279"/>
      <c r="G6" s="192"/>
      <c r="H6" s="192"/>
      <c r="I6" s="192"/>
      <c r="J6" s="192"/>
      <c r="K6" s="178"/>
      <c r="L6" s="140"/>
      <c r="M6" s="318"/>
      <c r="N6" s="2"/>
      <c r="O6" s="2"/>
      <c r="P6" s="2"/>
      <c r="Q6" s="2"/>
      <c r="R6" s="2"/>
    </row>
    <row r="7" spans="1:21" s="3" customFormat="1" ht="15" customHeight="1" x14ac:dyDescent="0.25">
      <c r="A7" s="276" t="s">
        <v>19</v>
      </c>
      <c r="B7" s="159" t="str">
        <f>'Cover Page'!B13</f>
        <v>ProSight Specialty Insurance Group</v>
      </c>
      <c r="C7" s="159"/>
      <c r="D7" s="159"/>
      <c r="E7" s="179"/>
      <c r="F7" s="215"/>
      <c r="G7" s="215"/>
      <c r="H7" s="215"/>
      <c r="I7" s="215"/>
      <c r="J7" s="215"/>
      <c r="K7" s="216"/>
      <c r="L7" s="141" t="s">
        <v>54</v>
      </c>
      <c r="M7" s="319" t="str">
        <f>'Cover Page'!L13</f>
        <v>0256</v>
      </c>
      <c r="N7" s="2"/>
      <c r="O7" s="2"/>
      <c r="P7" s="2"/>
      <c r="Q7" s="2"/>
      <c r="R7" s="2"/>
    </row>
    <row r="8" spans="1:21" s="6" customFormat="1" ht="6.75" customHeight="1" thickBot="1" x14ac:dyDescent="0.3">
      <c r="A8" s="277"/>
      <c r="B8" s="129"/>
      <c r="C8" s="129"/>
      <c r="D8" s="266"/>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3"/>
      <c r="E9" s="181"/>
      <c r="F9" s="194"/>
      <c r="G9" s="194"/>
      <c r="H9" s="194"/>
      <c r="I9" s="194"/>
      <c r="J9" s="181"/>
      <c r="K9" s="187"/>
      <c r="L9" s="187"/>
    </row>
    <row r="10" spans="1:21" s="71"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71" customFormat="1" ht="15" customHeight="1" x14ac:dyDescent="0.25">
      <c r="A11" s="308"/>
      <c r="B11" s="290"/>
      <c r="C11" s="290"/>
      <c r="D11" s="290"/>
      <c r="E11" s="290"/>
      <c r="F11" s="291"/>
      <c r="G11" s="292"/>
      <c r="H11" s="292"/>
      <c r="I11" s="292"/>
      <c r="J11" s="293"/>
      <c r="K11" s="294" t="s">
        <v>16</v>
      </c>
      <c r="L11" s="295" t="s">
        <v>12</v>
      </c>
      <c r="M11" s="296"/>
    </row>
    <row r="12" spans="1:21" s="71" customFormat="1" ht="15" customHeight="1" x14ac:dyDescent="0.25">
      <c r="A12" s="308"/>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8"/>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8"/>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09"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4"/>
      <c r="D16" s="131"/>
      <c r="E16" s="264"/>
      <c r="F16" s="182"/>
      <c r="G16" s="188"/>
      <c r="H16" s="195"/>
      <c r="I16" s="196"/>
      <c r="J16" s="196"/>
      <c r="K16" s="184"/>
      <c r="L16" s="188"/>
      <c r="M16" s="188"/>
    </row>
    <row r="17" spans="1:15" s="285" customFormat="1" ht="16.5" customHeight="1" x14ac:dyDescent="0.25">
      <c r="A17" s="335">
        <v>16608</v>
      </c>
      <c r="B17" s="336" t="s">
        <v>225</v>
      </c>
      <c r="C17" s="336" t="s">
        <v>372</v>
      </c>
      <c r="D17" s="336" t="s">
        <v>373</v>
      </c>
      <c r="E17" s="336" t="s">
        <v>343</v>
      </c>
      <c r="F17" s="334">
        <v>0</v>
      </c>
      <c r="G17" s="337">
        <v>4152145</v>
      </c>
      <c r="H17" s="338">
        <v>0</v>
      </c>
      <c r="I17" s="338">
        <v>0</v>
      </c>
      <c r="J17" s="338">
        <v>0</v>
      </c>
      <c r="K17" s="334">
        <v>0</v>
      </c>
      <c r="L17" s="339">
        <v>118</v>
      </c>
      <c r="M17" s="339">
        <v>0</v>
      </c>
      <c r="O17" s="285" t="str">
        <f>IF(OR(B17="PPA", B17="CMP",B17="CML",B17="CMA",B17="WC",B17="MED"),B17,"ASLine")</f>
        <v>CMA</v>
      </c>
    </row>
    <row r="18" spans="1:15" s="285" customFormat="1" ht="16.5" customHeight="1" x14ac:dyDescent="0.25">
      <c r="A18" s="335">
        <v>16608</v>
      </c>
      <c r="B18" s="336" t="s">
        <v>225</v>
      </c>
      <c r="C18" s="336" t="s">
        <v>372</v>
      </c>
      <c r="D18" s="336" t="s">
        <v>373</v>
      </c>
      <c r="E18" s="336" t="s">
        <v>344</v>
      </c>
      <c r="F18" s="334">
        <v>0</v>
      </c>
      <c r="G18" s="337">
        <v>4389903</v>
      </c>
      <c r="H18" s="338">
        <v>0</v>
      </c>
      <c r="I18" s="338">
        <v>0</v>
      </c>
      <c r="J18" s="338">
        <v>0</v>
      </c>
      <c r="K18" s="334">
        <v>0</v>
      </c>
      <c r="L18" s="339">
        <v>118</v>
      </c>
      <c r="M18" s="339">
        <v>0</v>
      </c>
      <c r="O18" s="285" t="str">
        <f t="shared" ref="O18:O62" si="0">IF(OR(B18="PPA", B18="CMP",B18="CML",B18="CMA",B18="WC",B18="MED"),B18,"ASLine")</f>
        <v>CMA</v>
      </c>
    </row>
    <row r="19" spans="1:15" s="285" customFormat="1" ht="16.5" customHeight="1" x14ac:dyDescent="0.25">
      <c r="A19" s="335">
        <v>16608</v>
      </c>
      <c r="B19" s="336" t="s">
        <v>225</v>
      </c>
      <c r="C19" s="336" t="s">
        <v>372</v>
      </c>
      <c r="D19" s="336" t="s">
        <v>373</v>
      </c>
      <c r="E19" s="336" t="s">
        <v>345</v>
      </c>
      <c r="F19" s="334">
        <v>0</v>
      </c>
      <c r="G19" s="337">
        <v>4025080</v>
      </c>
      <c r="H19" s="338">
        <v>0</v>
      </c>
      <c r="I19" s="338">
        <v>107355.91541245964</v>
      </c>
      <c r="J19" s="338">
        <v>107355.91541245964</v>
      </c>
      <c r="K19" s="334">
        <v>0</v>
      </c>
      <c r="L19" s="339">
        <v>37.492857142857098</v>
      </c>
      <c r="M19" s="339">
        <v>0</v>
      </c>
      <c r="O19" s="285" t="str">
        <f t="shared" si="0"/>
        <v>CMA</v>
      </c>
    </row>
    <row r="20" spans="1:15" s="285" customFormat="1" ht="16.5" customHeight="1" x14ac:dyDescent="0.25">
      <c r="A20" s="335">
        <v>16608</v>
      </c>
      <c r="B20" s="336" t="s">
        <v>225</v>
      </c>
      <c r="C20" s="336" t="s">
        <v>372</v>
      </c>
      <c r="D20" s="336" t="s">
        <v>373</v>
      </c>
      <c r="E20" s="336" t="s">
        <v>346</v>
      </c>
      <c r="F20" s="334">
        <v>0</v>
      </c>
      <c r="G20" s="337">
        <v>4306330</v>
      </c>
      <c r="H20" s="338">
        <v>0</v>
      </c>
      <c r="I20" s="338">
        <v>35297.7868852459</v>
      </c>
      <c r="J20" s="338">
        <v>35297.7868852459</v>
      </c>
      <c r="K20" s="334">
        <v>0</v>
      </c>
      <c r="L20" s="339">
        <v>122</v>
      </c>
      <c r="M20" s="339">
        <v>0</v>
      </c>
      <c r="O20" s="285" t="str">
        <f t="shared" si="0"/>
        <v>CMA</v>
      </c>
    </row>
    <row r="21" spans="1:15" s="285" customFormat="1" ht="16.5" customHeight="1" x14ac:dyDescent="0.25">
      <c r="A21" s="335">
        <v>16608</v>
      </c>
      <c r="B21" s="336" t="s">
        <v>225</v>
      </c>
      <c r="C21" s="336" t="s">
        <v>372</v>
      </c>
      <c r="D21" s="336" t="s">
        <v>373</v>
      </c>
      <c r="E21" s="336" t="s">
        <v>347</v>
      </c>
      <c r="F21" s="334">
        <v>0</v>
      </c>
      <c r="G21" s="337">
        <v>4225189</v>
      </c>
      <c r="H21" s="338">
        <v>0</v>
      </c>
      <c r="I21" s="338">
        <v>38064.765765765769</v>
      </c>
      <c r="J21" s="338">
        <v>38064.765765765769</v>
      </c>
      <c r="K21" s="334">
        <v>0</v>
      </c>
      <c r="L21" s="339">
        <v>111</v>
      </c>
      <c r="M21" s="339">
        <v>0</v>
      </c>
      <c r="O21" s="285" t="str">
        <f t="shared" si="0"/>
        <v>CMA</v>
      </c>
    </row>
    <row r="22" spans="1:15" s="285" customFormat="1" ht="16.5" customHeight="1" x14ac:dyDescent="0.25">
      <c r="A22" s="335">
        <v>16608</v>
      </c>
      <c r="B22" s="336" t="s">
        <v>225</v>
      </c>
      <c r="C22" s="336" t="s">
        <v>372</v>
      </c>
      <c r="D22" s="336" t="s">
        <v>373</v>
      </c>
      <c r="E22" s="336" t="s">
        <v>348</v>
      </c>
      <c r="F22" s="334">
        <v>0</v>
      </c>
      <c r="G22" s="337">
        <v>4061617</v>
      </c>
      <c r="H22" s="338">
        <v>0</v>
      </c>
      <c r="I22" s="338">
        <v>37262.541284403669</v>
      </c>
      <c r="J22" s="338">
        <v>37262.541284403669</v>
      </c>
      <c r="K22" s="334">
        <v>0</v>
      </c>
      <c r="L22" s="339">
        <v>109</v>
      </c>
      <c r="M22" s="339">
        <v>0</v>
      </c>
      <c r="O22" s="285" t="str">
        <f t="shared" si="0"/>
        <v>CMA</v>
      </c>
    </row>
    <row r="23" spans="1:15" s="285" customFormat="1" ht="16.5" customHeight="1" x14ac:dyDescent="0.25">
      <c r="A23" s="335">
        <v>16608</v>
      </c>
      <c r="B23" s="336" t="s">
        <v>225</v>
      </c>
      <c r="C23" s="336" t="s">
        <v>372</v>
      </c>
      <c r="D23" s="336" t="s">
        <v>373</v>
      </c>
      <c r="E23" s="336" t="s">
        <v>349</v>
      </c>
      <c r="F23" s="334">
        <v>0</v>
      </c>
      <c r="G23" s="337">
        <v>3835940</v>
      </c>
      <c r="H23" s="338">
        <v>0</v>
      </c>
      <c r="I23" s="338">
        <v>35192.110091743118</v>
      </c>
      <c r="J23" s="338">
        <v>35192.110091743118</v>
      </c>
      <c r="K23" s="334">
        <v>0</v>
      </c>
      <c r="L23" s="339">
        <v>109</v>
      </c>
      <c r="M23" s="339">
        <v>0</v>
      </c>
      <c r="O23" s="285" t="str">
        <f t="shared" si="0"/>
        <v>CMA</v>
      </c>
    </row>
    <row r="24" spans="1:15" s="285" customFormat="1" ht="16.5" customHeight="1" x14ac:dyDescent="0.25">
      <c r="A24" s="335">
        <v>16608</v>
      </c>
      <c r="B24" s="336" t="s">
        <v>225</v>
      </c>
      <c r="C24" s="336" t="s">
        <v>372</v>
      </c>
      <c r="D24" s="336" t="s">
        <v>373</v>
      </c>
      <c r="E24" s="336" t="s">
        <v>350</v>
      </c>
      <c r="F24" s="334">
        <v>0</v>
      </c>
      <c r="G24" s="337">
        <v>3845712</v>
      </c>
      <c r="H24" s="338">
        <v>0</v>
      </c>
      <c r="I24" s="338">
        <v>35608.444444444445</v>
      </c>
      <c r="J24" s="338">
        <v>35608.444444444445</v>
      </c>
      <c r="K24" s="334">
        <v>0</v>
      </c>
      <c r="L24" s="339">
        <v>108</v>
      </c>
      <c r="M24" s="339">
        <v>0</v>
      </c>
      <c r="O24" s="285" t="str">
        <f t="shared" si="0"/>
        <v>CMA</v>
      </c>
    </row>
    <row r="25" spans="1:15" s="285" customFormat="1" ht="16.5" customHeight="1" x14ac:dyDescent="0.25">
      <c r="A25" s="335">
        <v>16608</v>
      </c>
      <c r="B25" s="336" t="s">
        <v>225</v>
      </c>
      <c r="C25" s="336" t="s">
        <v>372</v>
      </c>
      <c r="D25" s="336" t="s">
        <v>373</v>
      </c>
      <c r="E25" s="336" t="s">
        <v>351</v>
      </c>
      <c r="F25" s="334">
        <v>0</v>
      </c>
      <c r="G25" s="337">
        <v>3877021</v>
      </c>
      <c r="H25" s="338">
        <v>0</v>
      </c>
      <c r="I25" s="338">
        <v>36924.009523809524</v>
      </c>
      <c r="J25" s="338">
        <v>36924.009523809524</v>
      </c>
      <c r="K25" s="334">
        <v>0</v>
      </c>
      <c r="L25" s="339">
        <v>105</v>
      </c>
      <c r="M25" s="339">
        <v>0</v>
      </c>
      <c r="O25" s="285" t="str">
        <f t="shared" si="0"/>
        <v>CMA</v>
      </c>
    </row>
    <row r="26" spans="1:15" s="285" customFormat="1" ht="16.5" customHeight="1" x14ac:dyDescent="0.25">
      <c r="A26" s="335">
        <v>16608</v>
      </c>
      <c r="B26" s="336" t="s">
        <v>225</v>
      </c>
      <c r="C26" s="336" t="s">
        <v>372</v>
      </c>
      <c r="D26" s="336" t="s">
        <v>373</v>
      </c>
      <c r="E26" s="336" t="s">
        <v>352</v>
      </c>
      <c r="F26" s="334">
        <v>0</v>
      </c>
      <c r="G26" s="337">
        <v>3869866</v>
      </c>
      <c r="H26" s="338">
        <v>0</v>
      </c>
      <c r="I26" s="338">
        <v>36508.169811320753</v>
      </c>
      <c r="J26" s="338">
        <v>36508.169811320753</v>
      </c>
      <c r="K26" s="334">
        <v>0</v>
      </c>
      <c r="L26" s="339">
        <v>106</v>
      </c>
      <c r="M26" s="339">
        <v>0</v>
      </c>
      <c r="O26" s="285" t="str">
        <f t="shared" si="0"/>
        <v>CMA</v>
      </c>
    </row>
    <row r="27" spans="1:15" s="285" customFormat="1" ht="16.5" customHeight="1" x14ac:dyDescent="0.2">
      <c r="A27" s="340">
        <v>16608</v>
      </c>
      <c r="B27" s="341" t="s">
        <v>225</v>
      </c>
      <c r="C27" s="341" t="s">
        <v>372</v>
      </c>
      <c r="D27" s="341" t="s">
        <v>373</v>
      </c>
      <c r="E27" s="341" t="s">
        <v>374</v>
      </c>
      <c r="F27" s="342">
        <v>0</v>
      </c>
      <c r="G27" s="343">
        <v>6343279</v>
      </c>
      <c r="H27" s="344">
        <v>0</v>
      </c>
      <c r="I27" s="344">
        <v>34103.650537634407</v>
      </c>
      <c r="J27" s="344">
        <v>34103.650537634407</v>
      </c>
      <c r="K27" s="342">
        <v>0</v>
      </c>
      <c r="L27" s="345">
        <v>186</v>
      </c>
      <c r="M27" s="345">
        <v>0</v>
      </c>
      <c r="O27" s="285" t="str">
        <f t="shared" si="0"/>
        <v>CMA</v>
      </c>
    </row>
    <row r="28" spans="1:15" s="285" customFormat="1" ht="16.5" customHeight="1" x14ac:dyDescent="0.25">
      <c r="A28" s="335"/>
      <c r="B28" s="336"/>
      <c r="C28" s="336"/>
      <c r="D28" s="336"/>
      <c r="E28" s="336"/>
      <c r="F28" s="346"/>
      <c r="G28" s="347"/>
      <c r="H28" s="348"/>
      <c r="I28" s="348"/>
      <c r="J28" s="348"/>
      <c r="K28" s="346"/>
      <c r="L28" s="349"/>
      <c r="M28" s="349"/>
      <c r="O28" s="285" t="str">
        <f t="shared" si="0"/>
        <v>ASLine</v>
      </c>
    </row>
    <row r="29" spans="1:15" s="285" customFormat="1" ht="16.5" customHeight="1" x14ac:dyDescent="0.25">
      <c r="A29" s="335">
        <v>16608</v>
      </c>
      <c r="B29" s="336" t="s">
        <v>225</v>
      </c>
      <c r="C29" s="336" t="s">
        <v>375</v>
      </c>
      <c r="D29" s="336" t="s">
        <v>373</v>
      </c>
      <c r="E29" s="336" t="s">
        <v>343</v>
      </c>
      <c r="F29" s="334">
        <v>0</v>
      </c>
      <c r="G29" s="337">
        <v>1681583</v>
      </c>
      <c r="H29" s="338">
        <v>0</v>
      </c>
      <c r="I29" s="338">
        <v>0</v>
      </c>
      <c r="J29" s="338">
        <v>0</v>
      </c>
      <c r="K29" s="334">
        <v>0</v>
      </c>
      <c r="L29" s="339">
        <v>379</v>
      </c>
      <c r="M29" s="339">
        <v>0</v>
      </c>
      <c r="O29" s="285" t="str">
        <f t="shared" si="0"/>
        <v>CMA</v>
      </c>
    </row>
    <row r="30" spans="1:15" s="285" customFormat="1" ht="16.5" customHeight="1" x14ac:dyDescent="0.25">
      <c r="A30" s="335">
        <v>16608</v>
      </c>
      <c r="B30" s="336" t="s">
        <v>225</v>
      </c>
      <c r="C30" s="336" t="s">
        <v>375</v>
      </c>
      <c r="D30" s="336" t="s">
        <v>373</v>
      </c>
      <c r="E30" s="336" t="s">
        <v>344</v>
      </c>
      <c r="F30" s="334">
        <v>0</v>
      </c>
      <c r="G30" s="337">
        <v>1639225</v>
      </c>
      <c r="H30" s="338">
        <v>0</v>
      </c>
      <c r="I30" s="338">
        <v>0</v>
      </c>
      <c r="J30" s="338">
        <v>0</v>
      </c>
      <c r="K30" s="334">
        <v>0</v>
      </c>
      <c r="L30" s="339">
        <v>360</v>
      </c>
      <c r="M30" s="339">
        <v>0</v>
      </c>
      <c r="O30" s="285" t="str">
        <f t="shared" si="0"/>
        <v>CMA</v>
      </c>
    </row>
    <row r="31" spans="1:15" s="285" customFormat="1" ht="16.5" customHeight="1" x14ac:dyDescent="0.25">
      <c r="A31" s="335">
        <v>16608</v>
      </c>
      <c r="B31" s="336" t="s">
        <v>225</v>
      </c>
      <c r="C31" s="336" t="s">
        <v>375</v>
      </c>
      <c r="D31" s="336" t="s">
        <v>373</v>
      </c>
      <c r="E31" s="336" t="s">
        <v>345</v>
      </c>
      <c r="F31" s="334">
        <v>0</v>
      </c>
      <c r="G31" s="337">
        <v>4464516</v>
      </c>
      <c r="H31" s="338">
        <v>0</v>
      </c>
      <c r="I31" s="338">
        <v>6757.8155782139384</v>
      </c>
      <c r="J31" s="338">
        <v>6757.8155782139384</v>
      </c>
      <c r="K31" s="334">
        <v>0</v>
      </c>
      <c r="L31" s="339">
        <v>660.64484126984007</v>
      </c>
      <c r="M31" s="339">
        <v>0</v>
      </c>
      <c r="O31" s="285" t="str">
        <f t="shared" si="0"/>
        <v>CMA</v>
      </c>
    </row>
    <row r="32" spans="1:15" s="285" customFormat="1" ht="16.5" customHeight="1" x14ac:dyDescent="0.25">
      <c r="A32" s="335">
        <v>16608</v>
      </c>
      <c r="B32" s="336" t="s">
        <v>225</v>
      </c>
      <c r="C32" s="336" t="s">
        <v>375</v>
      </c>
      <c r="D32" s="336" t="s">
        <v>373</v>
      </c>
      <c r="E32" s="336" t="s">
        <v>346</v>
      </c>
      <c r="F32" s="334">
        <v>0</v>
      </c>
      <c r="G32" s="337">
        <v>1631463</v>
      </c>
      <c r="H32" s="338">
        <v>0</v>
      </c>
      <c r="I32" s="338">
        <v>4989.1834862385322</v>
      </c>
      <c r="J32" s="338">
        <v>4989.1834862385322</v>
      </c>
      <c r="K32" s="334">
        <v>0</v>
      </c>
      <c r="L32" s="339">
        <v>327</v>
      </c>
      <c r="M32" s="339">
        <v>0</v>
      </c>
      <c r="O32" s="285" t="str">
        <f t="shared" si="0"/>
        <v>CMA</v>
      </c>
    </row>
    <row r="33" spans="1:15" s="285" customFormat="1" ht="16.5" customHeight="1" x14ac:dyDescent="0.25">
      <c r="A33" s="335">
        <v>16608</v>
      </c>
      <c r="B33" s="336" t="s">
        <v>225</v>
      </c>
      <c r="C33" s="336" t="s">
        <v>375</v>
      </c>
      <c r="D33" s="336" t="s">
        <v>373</v>
      </c>
      <c r="E33" s="336" t="s">
        <v>347</v>
      </c>
      <c r="F33" s="334">
        <v>0</v>
      </c>
      <c r="G33" s="337">
        <v>1586097</v>
      </c>
      <c r="H33" s="338">
        <v>0</v>
      </c>
      <c r="I33" s="338">
        <v>5051.2643312101909</v>
      </c>
      <c r="J33" s="338">
        <v>5051.2643312101909</v>
      </c>
      <c r="K33" s="334">
        <v>0</v>
      </c>
      <c r="L33" s="339">
        <v>314</v>
      </c>
      <c r="M33" s="339">
        <v>0</v>
      </c>
      <c r="O33" s="285" t="str">
        <f t="shared" si="0"/>
        <v>CMA</v>
      </c>
    </row>
    <row r="34" spans="1:15" s="285" customFormat="1" ht="16.5" customHeight="1" x14ac:dyDescent="0.25">
      <c r="A34" s="335">
        <v>16608</v>
      </c>
      <c r="B34" s="336" t="s">
        <v>225</v>
      </c>
      <c r="C34" s="336" t="s">
        <v>375</v>
      </c>
      <c r="D34" s="336" t="s">
        <v>373</v>
      </c>
      <c r="E34" s="336" t="s">
        <v>348</v>
      </c>
      <c r="F34" s="334">
        <v>0</v>
      </c>
      <c r="G34" s="337">
        <v>1430758</v>
      </c>
      <c r="H34" s="338">
        <v>0</v>
      </c>
      <c r="I34" s="338">
        <v>4737.6092715231789</v>
      </c>
      <c r="J34" s="338">
        <v>4737.6092715231789</v>
      </c>
      <c r="K34" s="334">
        <v>0</v>
      </c>
      <c r="L34" s="339">
        <v>302</v>
      </c>
      <c r="M34" s="339">
        <v>0</v>
      </c>
      <c r="O34" s="285" t="str">
        <f t="shared" si="0"/>
        <v>CMA</v>
      </c>
    </row>
    <row r="35" spans="1:15" s="285" customFormat="1" ht="16.5" customHeight="1" x14ac:dyDescent="0.25">
      <c r="A35" s="335">
        <v>16608</v>
      </c>
      <c r="B35" s="336" t="s">
        <v>225</v>
      </c>
      <c r="C35" s="336" t="s">
        <v>375</v>
      </c>
      <c r="D35" s="336" t="s">
        <v>373</v>
      </c>
      <c r="E35" s="336" t="s">
        <v>349</v>
      </c>
      <c r="F35" s="334">
        <v>0</v>
      </c>
      <c r="G35" s="337">
        <v>1408008</v>
      </c>
      <c r="H35" s="338">
        <v>0</v>
      </c>
      <c r="I35" s="338">
        <v>4586.345276872964</v>
      </c>
      <c r="J35" s="338">
        <v>4586.345276872964</v>
      </c>
      <c r="K35" s="334">
        <v>0</v>
      </c>
      <c r="L35" s="339">
        <v>307</v>
      </c>
      <c r="M35" s="339">
        <v>0</v>
      </c>
      <c r="O35" s="285" t="str">
        <f t="shared" si="0"/>
        <v>CMA</v>
      </c>
    </row>
    <row r="36" spans="1:15" s="285" customFormat="1" ht="16.5" customHeight="1" x14ac:dyDescent="0.25">
      <c r="A36" s="335">
        <v>16608</v>
      </c>
      <c r="B36" s="336" t="s">
        <v>225</v>
      </c>
      <c r="C36" s="336" t="s">
        <v>375</v>
      </c>
      <c r="D36" s="336" t="s">
        <v>373</v>
      </c>
      <c r="E36" s="336" t="s">
        <v>350</v>
      </c>
      <c r="F36" s="334">
        <v>0</v>
      </c>
      <c r="G36" s="337">
        <v>1344529</v>
      </c>
      <c r="H36" s="338">
        <v>0</v>
      </c>
      <c r="I36" s="338">
        <v>4527.0336700336702</v>
      </c>
      <c r="J36" s="338">
        <v>4527.0336700336702</v>
      </c>
      <c r="K36" s="334">
        <v>0</v>
      </c>
      <c r="L36" s="339">
        <v>297</v>
      </c>
      <c r="M36" s="339">
        <v>0</v>
      </c>
      <c r="O36" s="285" t="str">
        <f t="shared" si="0"/>
        <v>CMA</v>
      </c>
    </row>
    <row r="37" spans="1:15" s="285" customFormat="1" ht="16.5" customHeight="1" x14ac:dyDescent="0.25">
      <c r="A37" s="335">
        <v>16608</v>
      </c>
      <c r="B37" s="336" t="s">
        <v>225</v>
      </c>
      <c r="C37" s="336" t="s">
        <v>375</v>
      </c>
      <c r="D37" s="336" t="s">
        <v>373</v>
      </c>
      <c r="E37" s="336" t="s">
        <v>351</v>
      </c>
      <c r="F37" s="334">
        <v>0</v>
      </c>
      <c r="G37" s="337">
        <v>1330955</v>
      </c>
      <c r="H37" s="338">
        <v>0</v>
      </c>
      <c r="I37" s="338">
        <v>4787.6079136690651</v>
      </c>
      <c r="J37" s="338">
        <v>4787.6079136690651</v>
      </c>
      <c r="K37" s="334">
        <v>0</v>
      </c>
      <c r="L37" s="339">
        <v>278</v>
      </c>
      <c r="M37" s="339">
        <v>0</v>
      </c>
      <c r="O37" s="285" t="str">
        <f t="shared" si="0"/>
        <v>CMA</v>
      </c>
    </row>
    <row r="38" spans="1:15" s="285" customFormat="1" ht="16.5" customHeight="1" x14ac:dyDescent="0.25">
      <c r="A38" s="335">
        <v>16608</v>
      </c>
      <c r="B38" s="336" t="s">
        <v>225</v>
      </c>
      <c r="C38" s="336" t="s">
        <v>375</v>
      </c>
      <c r="D38" s="336" t="s">
        <v>373</v>
      </c>
      <c r="E38" s="336" t="s">
        <v>352</v>
      </c>
      <c r="F38" s="334">
        <v>0</v>
      </c>
      <c r="G38" s="337">
        <v>1210294</v>
      </c>
      <c r="H38" s="338">
        <v>0</v>
      </c>
      <c r="I38" s="338">
        <v>4691.062015503876</v>
      </c>
      <c r="J38" s="338">
        <v>4691.062015503876</v>
      </c>
      <c r="K38" s="334">
        <v>0</v>
      </c>
      <c r="L38" s="339">
        <v>258</v>
      </c>
      <c r="M38" s="339">
        <v>0</v>
      </c>
      <c r="O38" s="285" t="str">
        <f t="shared" si="0"/>
        <v>CMA</v>
      </c>
    </row>
    <row r="39" spans="1:15" s="285" customFormat="1" ht="16.5" customHeight="1" x14ac:dyDescent="0.2">
      <c r="A39" s="340">
        <v>16608</v>
      </c>
      <c r="B39" s="341" t="s">
        <v>225</v>
      </c>
      <c r="C39" s="341" t="s">
        <v>375</v>
      </c>
      <c r="D39" s="341" t="s">
        <v>373</v>
      </c>
      <c r="E39" s="341" t="s">
        <v>374</v>
      </c>
      <c r="F39" s="342">
        <v>0</v>
      </c>
      <c r="G39" s="343">
        <v>2200961</v>
      </c>
      <c r="H39" s="344">
        <v>0</v>
      </c>
      <c r="I39" s="344">
        <v>4324.0884086444012</v>
      </c>
      <c r="J39" s="344">
        <v>4324.0884086444012</v>
      </c>
      <c r="K39" s="342">
        <v>0</v>
      </c>
      <c r="L39" s="345">
        <v>509</v>
      </c>
      <c r="M39" s="345">
        <v>0</v>
      </c>
      <c r="O39" s="285" t="str">
        <f t="shared" si="0"/>
        <v>CMA</v>
      </c>
    </row>
    <row r="40" spans="1:15" s="285" customFormat="1" ht="16.5" customHeight="1" x14ac:dyDescent="0.25">
      <c r="A40" s="335"/>
      <c r="B40" s="336"/>
      <c r="C40" s="336"/>
      <c r="D40" s="336"/>
      <c r="E40" s="336"/>
      <c r="F40" s="346"/>
      <c r="G40" s="347"/>
      <c r="H40" s="348"/>
      <c r="I40" s="348"/>
      <c r="J40" s="348"/>
      <c r="K40" s="346"/>
      <c r="L40" s="349"/>
      <c r="M40" s="349"/>
      <c r="O40" s="285" t="str">
        <f t="shared" si="0"/>
        <v>ASLine</v>
      </c>
    </row>
    <row r="41" spans="1:15" s="285" customFormat="1" x14ac:dyDescent="0.25">
      <c r="A41" s="335">
        <v>16608</v>
      </c>
      <c r="B41" s="336" t="s">
        <v>225</v>
      </c>
      <c r="C41" s="336" t="s">
        <v>376</v>
      </c>
      <c r="D41" s="336" t="s">
        <v>373</v>
      </c>
      <c r="E41" s="336" t="s">
        <v>343</v>
      </c>
      <c r="F41" s="334">
        <v>0</v>
      </c>
      <c r="G41" s="337">
        <v>19195939.810000002</v>
      </c>
      <c r="H41" s="337">
        <v>0</v>
      </c>
      <c r="I41" s="338">
        <v>0</v>
      </c>
      <c r="J41" s="338">
        <v>0</v>
      </c>
      <c r="K41" s="334">
        <v>0</v>
      </c>
      <c r="L41" s="339">
        <v>1106</v>
      </c>
      <c r="M41" s="339">
        <v>0</v>
      </c>
      <c r="O41" s="285" t="str">
        <f t="shared" si="0"/>
        <v>CMA</v>
      </c>
    </row>
    <row r="42" spans="1:15" s="285" customFormat="1" x14ac:dyDescent="0.25">
      <c r="A42" s="335">
        <v>16608</v>
      </c>
      <c r="B42" s="336" t="s">
        <v>225</v>
      </c>
      <c r="C42" s="336" t="s">
        <v>376</v>
      </c>
      <c r="D42" s="336" t="s">
        <v>373</v>
      </c>
      <c r="E42" s="336" t="s">
        <v>344</v>
      </c>
      <c r="F42" s="334">
        <v>0</v>
      </c>
      <c r="G42" s="337">
        <v>24241321.689999998</v>
      </c>
      <c r="H42" s="337">
        <v>0</v>
      </c>
      <c r="I42" s="338">
        <v>34531.797279202277</v>
      </c>
      <c r="J42" s="338">
        <v>34531.797279202277</v>
      </c>
      <c r="K42" s="334">
        <v>0</v>
      </c>
      <c r="L42" s="339">
        <v>702</v>
      </c>
      <c r="M42" s="339">
        <v>0</v>
      </c>
      <c r="O42" s="285" t="str">
        <f t="shared" si="0"/>
        <v>CMA</v>
      </c>
    </row>
    <row r="43" spans="1:15" s="285" customFormat="1" x14ac:dyDescent="0.25">
      <c r="A43" s="335">
        <v>16608</v>
      </c>
      <c r="B43" s="336" t="s">
        <v>225</v>
      </c>
      <c r="C43" s="336" t="s">
        <v>376</v>
      </c>
      <c r="D43" s="336" t="s">
        <v>373</v>
      </c>
      <c r="E43" s="336" t="s">
        <v>345</v>
      </c>
      <c r="F43" s="334">
        <v>0</v>
      </c>
      <c r="G43" s="337">
        <v>540347</v>
      </c>
      <c r="H43" s="337">
        <v>0</v>
      </c>
      <c r="I43" s="338">
        <v>37963.489461358273</v>
      </c>
      <c r="J43" s="338">
        <v>37963.489461358273</v>
      </c>
      <c r="K43" s="334">
        <v>0</v>
      </c>
      <c r="L43" s="339">
        <v>14.233333333333348</v>
      </c>
      <c r="M43" s="339">
        <v>0</v>
      </c>
      <c r="O43" s="285" t="str">
        <f t="shared" si="0"/>
        <v>CMA</v>
      </c>
    </row>
    <row r="44" spans="1:15" s="285" customFormat="1" x14ac:dyDescent="0.25">
      <c r="A44" s="335">
        <v>16608</v>
      </c>
      <c r="B44" s="336" t="s">
        <v>225</v>
      </c>
      <c r="C44" s="336" t="s">
        <v>376</v>
      </c>
      <c r="D44" s="336" t="s">
        <v>373</v>
      </c>
      <c r="E44" s="336" t="s">
        <v>346</v>
      </c>
      <c r="F44" s="334">
        <v>0</v>
      </c>
      <c r="G44" s="337">
        <v>19744424.469999999</v>
      </c>
      <c r="H44" s="337">
        <v>0</v>
      </c>
      <c r="I44" s="338">
        <v>16690.130574809806</v>
      </c>
      <c r="J44" s="338">
        <v>16690.130574809806</v>
      </c>
      <c r="K44" s="334">
        <v>0</v>
      </c>
      <c r="L44" s="339">
        <v>1183</v>
      </c>
      <c r="M44" s="339">
        <v>0</v>
      </c>
      <c r="O44" s="285" t="str">
        <f t="shared" si="0"/>
        <v>CMA</v>
      </c>
    </row>
    <row r="45" spans="1:15" s="285" customFormat="1" x14ac:dyDescent="0.25">
      <c r="A45" s="335">
        <v>16608</v>
      </c>
      <c r="B45" s="336" t="s">
        <v>225</v>
      </c>
      <c r="C45" s="336" t="s">
        <v>376</v>
      </c>
      <c r="D45" s="336" t="s">
        <v>373</v>
      </c>
      <c r="E45" s="336" t="s">
        <v>347</v>
      </c>
      <c r="F45" s="334">
        <v>0</v>
      </c>
      <c r="G45" s="337">
        <v>20172218.469999999</v>
      </c>
      <c r="H45" s="337">
        <v>0</v>
      </c>
      <c r="I45" s="338">
        <v>16712.691358740678</v>
      </c>
      <c r="J45" s="338">
        <v>16712.691358740678</v>
      </c>
      <c r="K45" s="334">
        <v>0</v>
      </c>
      <c r="L45" s="339">
        <v>1207</v>
      </c>
      <c r="M45" s="339">
        <v>0</v>
      </c>
      <c r="O45" s="285" t="str">
        <f t="shared" si="0"/>
        <v>CMA</v>
      </c>
    </row>
    <row r="46" spans="1:15" s="285" customFormat="1" x14ac:dyDescent="0.25">
      <c r="A46" s="335">
        <v>16608</v>
      </c>
      <c r="B46" s="336" t="s">
        <v>225</v>
      </c>
      <c r="C46" s="336" t="s">
        <v>376</v>
      </c>
      <c r="D46" s="336" t="s">
        <v>373</v>
      </c>
      <c r="E46" s="336" t="s">
        <v>348</v>
      </c>
      <c r="F46" s="334">
        <v>0</v>
      </c>
      <c r="G46" s="337">
        <v>20603323.469999999</v>
      </c>
      <c r="H46" s="338">
        <v>0</v>
      </c>
      <c r="I46" s="338">
        <v>16469.483189448441</v>
      </c>
      <c r="J46" s="338">
        <v>16469.483189448441</v>
      </c>
      <c r="K46" s="334">
        <v>0</v>
      </c>
      <c r="L46" s="339">
        <v>1251</v>
      </c>
      <c r="M46" s="339">
        <v>0</v>
      </c>
      <c r="O46" s="285" t="str">
        <f t="shared" si="0"/>
        <v>CMA</v>
      </c>
    </row>
    <row r="47" spans="1:15" s="285" customFormat="1" x14ac:dyDescent="0.25">
      <c r="A47" s="335">
        <v>16608</v>
      </c>
      <c r="B47" s="336" t="s">
        <v>225</v>
      </c>
      <c r="C47" s="336" t="s">
        <v>376</v>
      </c>
      <c r="D47" s="336" t="s">
        <v>373</v>
      </c>
      <c r="E47" s="336" t="s">
        <v>349</v>
      </c>
      <c r="F47" s="334">
        <v>0</v>
      </c>
      <c r="G47" s="337">
        <v>17082077.380000003</v>
      </c>
      <c r="H47" s="338">
        <v>0</v>
      </c>
      <c r="I47" s="338">
        <v>13492.952116903636</v>
      </c>
      <c r="J47" s="338">
        <v>13492.952116903636</v>
      </c>
      <c r="K47" s="334">
        <v>0</v>
      </c>
      <c r="L47" s="339">
        <v>1266</v>
      </c>
      <c r="M47" s="339">
        <v>0</v>
      </c>
      <c r="O47" s="285" t="str">
        <f t="shared" si="0"/>
        <v>CMA</v>
      </c>
    </row>
    <row r="48" spans="1:15" s="285" customFormat="1" x14ac:dyDescent="0.25">
      <c r="A48" s="335">
        <v>16608</v>
      </c>
      <c r="B48" s="336" t="s">
        <v>225</v>
      </c>
      <c r="C48" s="336" t="s">
        <v>376</v>
      </c>
      <c r="D48" s="336" t="s">
        <v>373</v>
      </c>
      <c r="E48" s="336" t="s">
        <v>350</v>
      </c>
      <c r="F48" s="334">
        <v>0</v>
      </c>
      <c r="G48" s="337">
        <v>17322258.82</v>
      </c>
      <c r="H48" s="338">
        <v>0</v>
      </c>
      <c r="I48" s="338">
        <v>14094.596273393003</v>
      </c>
      <c r="J48" s="338">
        <v>14094.596273393003</v>
      </c>
      <c r="K48" s="334">
        <v>0</v>
      </c>
      <c r="L48" s="339">
        <v>1229</v>
      </c>
      <c r="M48" s="339">
        <v>0</v>
      </c>
      <c r="O48" s="285" t="str">
        <f t="shared" si="0"/>
        <v>CMA</v>
      </c>
    </row>
    <row r="49" spans="1:15" s="285" customFormat="1" x14ac:dyDescent="0.25">
      <c r="A49" s="335">
        <v>16608</v>
      </c>
      <c r="B49" s="336" t="s">
        <v>225</v>
      </c>
      <c r="C49" s="336" t="s">
        <v>376</v>
      </c>
      <c r="D49" s="336" t="s">
        <v>373</v>
      </c>
      <c r="E49" s="336" t="s">
        <v>351</v>
      </c>
      <c r="F49" s="334">
        <v>0</v>
      </c>
      <c r="G49" s="337">
        <v>15869481.689999998</v>
      </c>
      <c r="H49" s="338">
        <v>0</v>
      </c>
      <c r="I49" s="338">
        <v>12902.017634146339</v>
      </c>
      <c r="J49" s="338">
        <v>12902.017634146339</v>
      </c>
      <c r="K49" s="334">
        <v>0</v>
      </c>
      <c r="L49" s="339">
        <v>1230</v>
      </c>
      <c r="M49" s="339">
        <v>0</v>
      </c>
      <c r="O49" s="285" t="str">
        <f t="shared" si="0"/>
        <v>CMA</v>
      </c>
    </row>
    <row r="50" spans="1:15" s="285" customFormat="1" x14ac:dyDescent="0.25">
      <c r="A50" s="335">
        <v>16608</v>
      </c>
      <c r="B50" s="336" t="s">
        <v>225</v>
      </c>
      <c r="C50" s="336" t="s">
        <v>376</v>
      </c>
      <c r="D50" s="336" t="s">
        <v>373</v>
      </c>
      <c r="E50" s="336" t="s">
        <v>352</v>
      </c>
      <c r="F50" s="334">
        <v>0</v>
      </c>
      <c r="G50" s="337">
        <v>13614594.790000001</v>
      </c>
      <c r="H50" s="338">
        <v>0</v>
      </c>
      <c r="I50" s="338">
        <v>12232.340332434862</v>
      </c>
      <c r="J50" s="338">
        <v>12232.340332434862</v>
      </c>
      <c r="K50" s="334">
        <v>0</v>
      </c>
      <c r="L50" s="339">
        <v>1113</v>
      </c>
      <c r="M50" s="339">
        <v>0</v>
      </c>
      <c r="O50" s="285" t="str">
        <f t="shared" si="0"/>
        <v>CMA</v>
      </c>
    </row>
    <row r="51" spans="1:15" s="285" customFormat="1" ht="14.25" x14ac:dyDescent="0.2">
      <c r="A51" s="340">
        <v>16608</v>
      </c>
      <c r="B51" s="341" t="s">
        <v>225</v>
      </c>
      <c r="C51" s="341" t="s">
        <v>376</v>
      </c>
      <c r="D51" s="341" t="s">
        <v>373</v>
      </c>
      <c r="E51" s="341" t="s">
        <v>374</v>
      </c>
      <c r="F51" s="342">
        <v>0</v>
      </c>
      <c r="G51" s="343">
        <v>29603747.840000004</v>
      </c>
      <c r="H51" s="344">
        <v>0</v>
      </c>
      <c r="I51" s="344">
        <v>16080.254122759372</v>
      </c>
      <c r="J51" s="344">
        <v>16080.254122759372</v>
      </c>
      <c r="K51" s="342">
        <v>0</v>
      </c>
      <c r="L51" s="345">
        <v>1841</v>
      </c>
      <c r="M51" s="345">
        <v>0</v>
      </c>
      <c r="O51" s="285" t="str">
        <f t="shared" si="0"/>
        <v>CMA</v>
      </c>
    </row>
    <row r="52" spans="1:15" s="285" customFormat="1" x14ac:dyDescent="0.25">
      <c r="A52" s="335"/>
      <c r="B52" s="336"/>
      <c r="C52" s="336"/>
      <c r="D52" s="336"/>
      <c r="E52" s="336"/>
      <c r="F52" s="346"/>
      <c r="G52" s="347"/>
      <c r="H52" s="348"/>
      <c r="I52" s="348"/>
      <c r="J52" s="348"/>
      <c r="K52" s="346"/>
      <c r="L52" s="349"/>
      <c r="M52" s="349"/>
      <c r="O52" s="285" t="str">
        <f t="shared" si="0"/>
        <v>ASLine</v>
      </c>
    </row>
    <row r="53" spans="1:15" s="285" customFormat="1" x14ac:dyDescent="0.25">
      <c r="A53" s="335">
        <v>16608</v>
      </c>
      <c r="B53" s="336" t="s">
        <v>227</v>
      </c>
      <c r="C53" s="336" t="s">
        <v>372</v>
      </c>
      <c r="D53" s="336" t="s">
        <v>377</v>
      </c>
      <c r="E53" s="336" t="s">
        <v>343</v>
      </c>
      <c r="F53" s="334">
        <v>0</v>
      </c>
      <c r="G53" s="337">
        <v>1973058</v>
      </c>
      <c r="H53" s="338">
        <v>0</v>
      </c>
      <c r="I53" s="338">
        <v>0</v>
      </c>
      <c r="J53" s="338">
        <v>0</v>
      </c>
      <c r="K53" s="334">
        <v>0</v>
      </c>
      <c r="L53" s="339">
        <v>118</v>
      </c>
      <c r="M53" s="339">
        <v>0</v>
      </c>
      <c r="O53" s="285" t="str">
        <f t="shared" si="0"/>
        <v>CML</v>
      </c>
    </row>
    <row r="54" spans="1:15" s="285" customFormat="1" x14ac:dyDescent="0.25">
      <c r="A54" s="335">
        <v>16608</v>
      </c>
      <c r="B54" s="336" t="s">
        <v>227</v>
      </c>
      <c r="C54" s="336" t="s">
        <v>372</v>
      </c>
      <c r="D54" s="336" t="s">
        <v>377</v>
      </c>
      <c r="E54" s="336" t="s">
        <v>344</v>
      </c>
      <c r="F54" s="334">
        <v>0</v>
      </c>
      <c r="G54" s="337">
        <v>1953438</v>
      </c>
      <c r="H54" s="338">
        <v>0</v>
      </c>
      <c r="I54" s="338">
        <v>0</v>
      </c>
      <c r="J54" s="338">
        <v>0</v>
      </c>
      <c r="K54" s="334">
        <v>0</v>
      </c>
      <c r="L54" s="339">
        <v>120</v>
      </c>
      <c r="M54" s="339">
        <v>0</v>
      </c>
      <c r="O54" s="285" t="str">
        <f t="shared" si="0"/>
        <v>CML</v>
      </c>
    </row>
    <row r="55" spans="1:15" s="285" customFormat="1" x14ac:dyDescent="0.25">
      <c r="A55" s="335">
        <v>16608</v>
      </c>
      <c r="B55" s="336" t="s">
        <v>227</v>
      </c>
      <c r="C55" s="336" t="s">
        <v>372</v>
      </c>
      <c r="D55" s="336" t="s">
        <v>377</v>
      </c>
      <c r="E55" s="336" t="s">
        <v>345</v>
      </c>
      <c r="F55" s="334">
        <v>0</v>
      </c>
      <c r="G55" s="337">
        <v>1806787</v>
      </c>
      <c r="H55" s="338">
        <v>0</v>
      </c>
      <c r="I55" s="338">
        <v>90544.152249135033</v>
      </c>
      <c r="J55" s="338">
        <v>90544.152249135033</v>
      </c>
      <c r="K55" s="334">
        <v>0</v>
      </c>
      <c r="L55" s="339">
        <v>19.954761904761884</v>
      </c>
      <c r="M55" s="339">
        <v>0</v>
      </c>
      <c r="O55" s="285" t="str">
        <f t="shared" si="0"/>
        <v>CML</v>
      </c>
    </row>
    <row r="56" spans="1:15" ht="15.75" x14ac:dyDescent="0.25">
      <c r="A56" s="335">
        <v>16608</v>
      </c>
      <c r="B56" s="336" t="s">
        <v>227</v>
      </c>
      <c r="C56" s="336" t="s">
        <v>372</v>
      </c>
      <c r="D56" s="336" t="s">
        <v>377</v>
      </c>
      <c r="E56" s="336" t="s">
        <v>346</v>
      </c>
      <c r="F56" s="334">
        <v>0</v>
      </c>
      <c r="G56" s="337">
        <v>2093812</v>
      </c>
      <c r="H56" s="338">
        <v>0</v>
      </c>
      <c r="I56" s="338">
        <v>17744.169491525423</v>
      </c>
      <c r="J56" s="338">
        <v>17744.169491525423</v>
      </c>
      <c r="K56" s="334">
        <v>0</v>
      </c>
      <c r="L56" s="339">
        <v>118</v>
      </c>
      <c r="M56" s="339">
        <v>0</v>
      </c>
      <c r="O56" s="285" t="str">
        <f t="shared" si="0"/>
        <v>CML</v>
      </c>
    </row>
    <row r="57" spans="1:15" ht="15.75" x14ac:dyDescent="0.25">
      <c r="A57" s="335">
        <v>16608</v>
      </c>
      <c r="B57" s="336" t="s">
        <v>227</v>
      </c>
      <c r="C57" s="336" t="s">
        <v>372</v>
      </c>
      <c r="D57" s="336" t="s">
        <v>377</v>
      </c>
      <c r="E57" s="336" t="s">
        <v>347</v>
      </c>
      <c r="F57" s="334">
        <v>0</v>
      </c>
      <c r="G57" s="337">
        <v>2025623</v>
      </c>
      <c r="H57" s="338">
        <v>0</v>
      </c>
      <c r="I57" s="338">
        <v>17768.622807017542</v>
      </c>
      <c r="J57" s="338">
        <v>17768.622807017542</v>
      </c>
      <c r="K57" s="334">
        <v>0</v>
      </c>
      <c r="L57" s="339">
        <v>114</v>
      </c>
      <c r="M57" s="339">
        <v>0</v>
      </c>
      <c r="O57" s="285" t="str">
        <f t="shared" si="0"/>
        <v>CML</v>
      </c>
    </row>
    <row r="58" spans="1:15" ht="15.75" x14ac:dyDescent="0.25">
      <c r="A58" s="335">
        <v>16608</v>
      </c>
      <c r="B58" s="336" t="s">
        <v>227</v>
      </c>
      <c r="C58" s="336" t="s">
        <v>372</v>
      </c>
      <c r="D58" s="336" t="s">
        <v>377</v>
      </c>
      <c r="E58" s="336" t="s">
        <v>348</v>
      </c>
      <c r="F58" s="334">
        <v>0</v>
      </c>
      <c r="G58" s="337">
        <v>1946238</v>
      </c>
      <c r="H58" s="338">
        <v>0</v>
      </c>
      <c r="I58" s="338">
        <v>17223.345132743361</v>
      </c>
      <c r="J58" s="338">
        <v>17223.345132743361</v>
      </c>
      <c r="K58" s="334">
        <v>0</v>
      </c>
      <c r="L58" s="339">
        <v>113</v>
      </c>
      <c r="M58" s="339">
        <v>0</v>
      </c>
      <c r="O58" s="285" t="str">
        <f t="shared" si="0"/>
        <v>CML</v>
      </c>
    </row>
    <row r="59" spans="1:15" ht="15.75" x14ac:dyDescent="0.25">
      <c r="A59" s="335">
        <v>16608</v>
      </c>
      <c r="B59" s="336" t="s">
        <v>227</v>
      </c>
      <c r="C59" s="336" t="s">
        <v>372</v>
      </c>
      <c r="D59" s="336" t="s">
        <v>377</v>
      </c>
      <c r="E59" s="336" t="s">
        <v>349</v>
      </c>
      <c r="F59" s="334">
        <v>0</v>
      </c>
      <c r="G59" s="337">
        <v>1917461</v>
      </c>
      <c r="H59" s="338">
        <v>0</v>
      </c>
      <c r="I59" s="338">
        <v>17431.463636363635</v>
      </c>
      <c r="J59" s="338">
        <v>17431.463636363635</v>
      </c>
      <c r="K59" s="334">
        <v>0</v>
      </c>
      <c r="L59" s="339">
        <v>110</v>
      </c>
      <c r="M59" s="339">
        <v>0</v>
      </c>
      <c r="O59" s="285" t="str">
        <f t="shared" si="0"/>
        <v>CML</v>
      </c>
    </row>
    <row r="60" spans="1:15" ht="15.75" x14ac:dyDescent="0.25">
      <c r="A60" s="335">
        <v>16608</v>
      </c>
      <c r="B60" s="336" t="s">
        <v>227</v>
      </c>
      <c r="C60" s="336" t="s">
        <v>372</v>
      </c>
      <c r="D60" s="336" t="s">
        <v>377</v>
      </c>
      <c r="E60" s="336" t="s">
        <v>350</v>
      </c>
      <c r="F60" s="334">
        <v>0</v>
      </c>
      <c r="G60" s="337">
        <v>1927672</v>
      </c>
      <c r="H60" s="338">
        <v>0</v>
      </c>
      <c r="I60" s="338">
        <v>17059.044247787609</v>
      </c>
      <c r="J60" s="338">
        <v>17059.044247787609</v>
      </c>
      <c r="K60" s="334">
        <v>0</v>
      </c>
      <c r="L60" s="339">
        <v>113</v>
      </c>
      <c r="M60" s="339">
        <v>0</v>
      </c>
      <c r="O60" s="285" t="str">
        <f t="shared" si="0"/>
        <v>CML</v>
      </c>
    </row>
    <row r="61" spans="1:15" ht="15.75" x14ac:dyDescent="0.25">
      <c r="A61" s="335">
        <v>16608</v>
      </c>
      <c r="B61" s="336" t="s">
        <v>227</v>
      </c>
      <c r="C61" s="336" t="s">
        <v>372</v>
      </c>
      <c r="D61" s="336" t="s">
        <v>377</v>
      </c>
      <c r="E61" s="336" t="s">
        <v>351</v>
      </c>
      <c r="F61" s="334">
        <v>0</v>
      </c>
      <c r="G61" s="337">
        <v>1992211</v>
      </c>
      <c r="H61" s="338">
        <v>0</v>
      </c>
      <c r="I61" s="338">
        <v>18277.16513761468</v>
      </c>
      <c r="J61" s="338">
        <v>18277.16513761468</v>
      </c>
      <c r="K61" s="334">
        <v>0</v>
      </c>
      <c r="L61" s="339">
        <v>109</v>
      </c>
      <c r="M61" s="339">
        <v>0</v>
      </c>
      <c r="O61" s="285" t="str">
        <f t="shared" si="0"/>
        <v>CML</v>
      </c>
    </row>
    <row r="62" spans="1:15" ht="15.75" x14ac:dyDescent="0.25">
      <c r="A62" s="335">
        <v>16608</v>
      </c>
      <c r="B62" s="336" t="s">
        <v>227</v>
      </c>
      <c r="C62" s="336" t="s">
        <v>372</v>
      </c>
      <c r="D62" s="336" t="s">
        <v>377</v>
      </c>
      <c r="E62" s="336" t="s">
        <v>352</v>
      </c>
      <c r="F62" s="334">
        <v>0</v>
      </c>
      <c r="G62" s="337">
        <v>1982694</v>
      </c>
      <c r="H62" s="338">
        <v>0</v>
      </c>
      <c r="I62" s="338">
        <v>17862.108108108107</v>
      </c>
      <c r="J62" s="338">
        <v>17862.108108108107</v>
      </c>
      <c r="K62" s="334">
        <v>0</v>
      </c>
      <c r="L62" s="339">
        <v>111</v>
      </c>
      <c r="M62" s="339">
        <v>0</v>
      </c>
      <c r="O62" s="285" t="str">
        <f t="shared" si="0"/>
        <v>CML</v>
      </c>
    </row>
    <row r="63" spans="1:15" x14ac:dyDescent="0.2">
      <c r="A63" s="340">
        <v>16608</v>
      </c>
      <c r="B63" s="341" t="s">
        <v>227</v>
      </c>
      <c r="C63" s="341" t="s">
        <v>372</v>
      </c>
      <c r="D63" s="341" t="s">
        <v>377</v>
      </c>
      <c r="E63" s="341" t="s">
        <v>374</v>
      </c>
      <c r="F63" s="342">
        <v>0</v>
      </c>
      <c r="G63" s="343">
        <v>3027536</v>
      </c>
      <c r="H63" s="344">
        <v>0</v>
      </c>
      <c r="I63" s="344">
        <v>15934.4</v>
      </c>
      <c r="J63" s="344">
        <v>15934.4</v>
      </c>
      <c r="K63" s="342">
        <v>0</v>
      </c>
      <c r="L63" s="345">
        <v>190</v>
      </c>
      <c r="M63" s="345">
        <v>0</v>
      </c>
    </row>
    <row r="64" spans="1:15" ht="15.75" x14ac:dyDescent="0.25">
      <c r="A64" s="335"/>
      <c r="B64" s="336"/>
      <c r="C64" s="336"/>
      <c r="D64" s="336"/>
      <c r="E64" s="336"/>
      <c r="F64" s="346"/>
      <c r="G64" s="347"/>
      <c r="H64" s="348"/>
      <c r="I64" s="348"/>
      <c r="J64" s="348"/>
      <c r="K64" s="346"/>
      <c r="L64" s="349"/>
      <c r="M64" s="349"/>
    </row>
    <row r="65" spans="1:13" ht="15.75" x14ac:dyDescent="0.25">
      <c r="A65" s="335">
        <v>16608</v>
      </c>
      <c r="B65" s="336" t="s">
        <v>227</v>
      </c>
      <c r="C65" s="336" t="s">
        <v>375</v>
      </c>
      <c r="D65" s="336" t="s">
        <v>378</v>
      </c>
      <c r="E65" s="336" t="s">
        <v>343</v>
      </c>
      <c r="F65" s="334">
        <v>0</v>
      </c>
      <c r="G65" s="337">
        <v>3179597</v>
      </c>
      <c r="H65" s="338">
        <v>0</v>
      </c>
      <c r="I65" s="338">
        <v>0</v>
      </c>
      <c r="J65" s="338">
        <v>0</v>
      </c>
      <c r="K65" s="334">
        <v>0</v>
      </c>
      <c r="L65" s="339">
        <v>438</v>
      </c>
      <c r="M65" s="339">
        <v>0</v>
      </c>
    </row>
    <row r="66" spans="1:13" ht="15.75" x14ac:dyDescent="0.25">
      <c r="A66" s="335">
        <v>16608</v>
      </c>
      <c r="B66" s="336" t="s">
        <v>227</v>
      </c>
      <c r="C66" s="336" t="s">
        <v>375</v>
      </c>
      <c r="D66" s="336" t="s">
        <v>378</v>
      </c>
      <c r="E66" s="336" t="s">
        <v>344</v>
      </c>
      <c r="F66" s="334">
        <v>0</v>
      </c>
      <c r="G66" s="337">
        <v>2839221</v>
      </c>
      <c r="H66" s="338">
        <v>0</v>
      </c>
      <c r="I66" s="338">
        <v>0</v>
      </c>
      <c r="J66" s="338">
        <v>0</v>
      </c>
      <c r="K66" s="334">
        <v>0</v>
      </c>
      <c r="L66" s="339">
        <v>413</v>
      </c>
      <c r="M66" s="339">
        <v>0</v>
      </c>
    </row>
    <row r="67" spans="1:13" ht="15.75" x14ac:dyDescent="0.25">
      <c r="A67" s="335">
        <v>16608</v>
      </c>
      <c r="B67" s="336" t="s">
        <v>227</v>
      </c>
      <c r="C67" s="336" t="s">
        <v>375</v>
      </c>
      <c r="D67" s="336" t="s">
        <v>378</v>
      </c>
      <c r="E67" s="336" t="s">
        <v>345</v>
      </c>
      <c r="F67" s="334">
        <v>0</v>
      </c>
      <c r="G67" s="337">
        <v>11312275.439999999</v>
      </c>
      <c r="H67" s="338">
        <v>0</v>
      </c>
      <c r="I67" s="338">
        <v>19420.704867416127</v>
      </c>
      <c r="J67" s="338">
        <v>19420.704867416127</v>
      </c>
      <c r="K67" s="334">
        <v>0</v>
      </c>
      <c r="L67" s="339">
        <v>582.48531746031665</v>
      </c>
      <c r="M67" s="339">
        <v>0</v>
      </c>
    </row>
    <row r="68" spans="1:13" ht="15.75" x14ac:dyDescent="0.25">
      <c r="A68" s="335">
        <v>16608</v>
      </c>
      <c r="B68" s="336" t="s">
        <v>227</v>
      </c>
      <c r="C68" s="336" t="s">
        <v>375</v>
      </c>
      <c r="D68" s="336" t="s">
        <v>378</v>
      </c>
      <c r="E68" s="336" t="s">
        <v>346</v>
      </c>
      <c r="F68" s="334">
        <v>0</v>
      </c>
      <c r="G68" s="337">
        <v>2617887</v>
      </c>
      <c r="H68" s="338">
        <v>0</v>
      </c>
      <c r="I68" s="338">
        <v>6747.1314432989693</v>
      </c>
      <c r="J68" s="338">
        <v>6747.1314432989693</v>
      </c>
      <c r="K68" s="334">
        <v>0</v>
      </c>
      <c r="L68" s="339">
        <v>388</v>
      </c>
      <c r="M68" s="339">
        <v>0</v>
      </c>
    </row>
    <row r="69" spans="1:13" ht="15.75" x14ac:dyDescent="0.25">
      <c r="A69" s="335">
        <v>16608</v>
      </c>
      <c r="B69" s="336" t="s">
        <v>227</v>
      </c>
      <c r="C69" s="336" t="s">
        <v>375</v>
      </c>
      <c r="D69" s="336" t="s">
        <v>378</v>
      </c>
      <c r="E69" s="336" t="s">
        <v>347</v>
      </c>
      <c r="F69" s="334">
        <v>0</v>
      </c>
      <c r="G69" s="337">
        <v>2514928</v>
      </c>
      <c r="H69" s="338">
        <v>0</v>
      </c>
      <c r="I69" s="338">
        <v>6815.5230352303524</v>
      </c>
      <c r="J69" s="338">
        <v>6815.5230352303524</v>
      </c>
      <c r="K69" s="334">
        <v>0</v>
      </c>
      <c r="L69" s="339">
        <v>369</v>
      </c>
      <c r="M69" s="339">
        <v>0</v>
      </c>
    </row>
    <row r="70" spans="1:13" ht="15.75" x14ac:dyDescent="0.25">
      <c r="A70" s="335">
        <v>16608</v>
      </c>
      <c r="B70" s="336" t="s">
        <v>227</v>
      </c>
      <c r="C70" s="336" t="s">
        <v>375</v>
      </c>
      <c r="D70" s="336" t="s">
        <v>378</v>
      </c>
      <c r="E70" s="336" t="s">
        <v>348</v>
      </c>
      <c r="F70" s="334">
        <v>0</v>
      </c>
      <c r="G70" s="337">
        <v>2512759</v>
      </c>
      <c r="H70" s="338">
        <v>0</v>
      </c>
      <c r="I70" s="338">
        <v>6772.9353099730461</v>
      </c>
      <c r="J70" s="338">
        <v>6772.9353099730461</v>
      </c>
      <c r="K70" s="334">
        <v>0</v>
      </c>
      <c r="L70" s="339">
        <v>371</v>
      </c>
      <c r="M70" s="339">
        <v>0</v>
      </c>
    </row>
    <row r="71" spans="1:13" ht="15.75" x14ac:dyDescent="0.25">
      <c r="A71" s="335">
        <v>16608</v>
      </c>
      <c r="B71" s="336" t="s">
        <v>227</v>
      </c>
      <c r="C71" s="336" t="s">
        <v>375</v>
      </c>
      <c r="D71" s="336" t="s">
        <v>378</v>
      </c>
      <c r="E71" s="336" t="s">
        <v>349</v>
      </c>
      <c r="F71" s="334">
        <v>0</v>
      </c>
      <c r="G71" s="337">
        <v>2383451</v>
      </c>
      <c r="H71" s="338">
        <v>0</v>
      </c>
      <c r="I71" s="338">
        <v>6476.76902173913</v>
      </c>
      <c r="J71" s="338">
        <v>6476.76902173913</v>
      </c>
      <c r="K71" s="334">
        <v>0</v>
      </c>
      <c r="L71" s="339">
        <v>368</v>
      </c>
      <c r="M71" s="339">
        <v>0</v>
      </c>
    </row>
    <row r="72" spans="1:13" ht="15.75" x14ac:dyDescent="0.25">
      <c r="A72" s="335">
        <v>16608</v>
      </c>
      <c r="B72" s="336" t="s">
        <v>227</v>
      </c>
      <c r="C72" s="336" t="s">
        <v>375</v>
      </c>
      <c r="D72" s="336" t="s">
        <v>378</v>
      </c>
      <c r="E72" s="336" t="s">
        <v>350</v>
      </c>
      <c r="F72" s="334">
        <v>0</v>
      </c>
      <c r="G72" s="337">
        <v>2364381</v>
      </c>
      <c r="H72" s="338">
        <v>0</v>
      </c>
      <c r="I72" s="338">
        <v>6567.7250000000004</v>
      </c>
      <c r="J72" s="338">
        <v>6567.7250000000004</v>
      </c>
      <c r="K72" s="334">
        <v>0</v>
      </c>
      <c r="L72" s="339">
        <v>360</v>
      </c>
      <c r="M72" s="339">
        <v>0</v>
      </c>
    </row>
    <row r="73" spans="1:13" ht="15.75" x14ac:dyDescent="0.25">
      <c r="A73" s="335">
        <v>16608</v>
      </c>
      <c r="B73" s="336" t="s">
        <v>227</v>
      </c>
      <c r="C73" s="336" t="s">
        <v>375</v>
      </c>
      <c r="D73" s="336" t="s">
        <v>378</v>
      </c>
      <c r="E73" s="336" t="s">
        <v>351</v>
      </c>
      <c r="F73" s="334">
        <v>0</v>
      </c>
      <c r="G73" s="337">
        <v>2248339</v>
      </c>
      <c r="H73" s="338">
        <v>0</v>
      </c>
      <c r="I73" s="338">
        <v>6593.3695014662753</v>
      </c>
      <c r="J73" s="338">
        <v>6593.3695014662753</v>
      </c>
      <c r="K73" s="334">
        <v>0</v>
      </c>
      <c r="L73" s="339">
        <v>341</v>
      </c>
      <c r="M73" s="339">
        <v>0</v>
      </c>
    </row>
    <row r="74" spans="1:13" ht="15.75" x14ac:dyDescent="0.25">
      <c r="A74" s="335">
        <v>16608</v>
      </c>
      <c r="B74" s="336" t="s">
        <v>227</v>
      </c>
      <c r="C74" s="336" t="s">
        <v>375</v>
      </c>
      <c r="D74" s="336" t="s">
        <v>378</v>
      </c>
      <c r="E74" s="336" t="s">
        <v>352</v>
      </c>
      <c r="F74" s="334">
        <v>0</v>
      </c>
      <c r="G74" s="337">
        <v>2009702</v>
      </c>
      <c r="H74" s="338">
        <v>0</v>
      </c>
      <c r="I74" s="338">
        <v>6300.0062695924762</v>
      </c>
      <c r="J74" s="338">
        <v>6300.0062695924762</v>
      </c>
      <c r="K74" s="334">
        <v>0</v>
      </c>
      <c r="L74" s="339">
        <v>319</v>
      </c>
      <c r="M74" s="339">
        <v>0</v>
      </c>
    </row>
    <row r="75" spans="1:13" x14ac:dyDescent="0.2">
      <c r="A75" s="340">
        <v>16608</v>
      </c>
      <c r="B75" s="341" t="s">
        <v>227</v>
      </c>
      <c r="C75" s="341" t="s">
        <v>375</v>
      </c>
      <c r="D75" s="341" t="s">
        <v>378</v>
      </c>
      <c r="E75" s="341" t="s">
        <v>374</v>
      </c>
      <c r="F75" s="342">
        <v>0</v>
      </c>
      <c r="G75" s="343">
        <v>4239522</v>
      </c>
      <c r="H75" s="344">
        <v>0</v>
      </c>
      <c r="I75" s="344">
        <v>6697.5071090047395</v>
      </c>
      <c r="J75" s="344">
        <v>6697.5071090047395</v>
      </c>
      <c r="K75" s="342">
        <v>0</v>
      </c>
      <c r="L75" s="345">
        <v>633</v>
      </c>
      <c r="M75" s="345">
        <v>0</v>
      </c>
    </row>
    <row r="76" spans="1:13" ht="15.75" x14ac:dyDescent="0.25">
      <c r="A76" s="335"/>
      <c r="B76" s="336"/>
      <c r="C76" s="336"/>
      <c r="D76" s="336"/>
      <c r="E76" s="336"/>
      <c r="F76" s="346"/>
      <c r="G76" s="347"/>
      <c r="H76" s="348"/>
      <c r="I76" s="348"/>
      <c r="J76" s="348"/>
      <c r="K76" s="346"/>
      <c r="L76" s="349"/>
      <c r="M76" s="349"/>
    </row>
    <row r="77" spans="1:13" ht="15.75" x14ac:dyDescent="0.25">
      <c r="A77" s="335">
        <v>16608</v>
      </c>
      <c r="B77" s="336" t="s">
        <v>227</v>
      </c>
      <c r="C77" s="350" t="s">
        <v>376</v>
      </c>
      <c r="D77" s="336" t="s">
        <v>377</v>
      </c>
      <c r="E77" s="336" t="s">
        <v>343</v>
      </c>
      <c r="F77" s="334">
        <v>0</v>
      </c>
      <c r="G77" s="337">
        <v>42772</v>
      </c>
      <c r="H77" s="338">
        <v>0</v>
      </c>
      <c r="I77" s="338">
        <v>0</v>
      </c>
      <c r="J77" s="338">
        <v>0</v>
      </c>
      <c r="K77" s="334">
        <v>0</v>
      </c>
      <c r="L77" s="339">
        <v>6</v>
      </c>
      <c r="M77" s="339">
        <v>0</v>
      </c>
    </row>
    <row r="78" spans="1:13" ht="15.75" x14ac:dyDescent="0.25">
      <c r="A78" s="335">
        <v>16608</v>
      </c>
      <c r="B78" s="336" t="s">
        <v>227</v>
      </c>
      <c r="C78" s="350" t="s">
        <v>376</v>
      </c>
      <c r="D78" s="336" t="s">
        <v>377</v>
      </c>
      <c r="E78" s="336" t="s">
        <v>344</v>
      </c>
      <c r="F78" s="334">
        <v>0</v>
      </c>
      <c r="G78" s="337">
        <v>42772</v>
      </c>
      <c r="H78" s="338">
        <v>0</v>
      </c>
      <c r="I78" s="338">
        <v>0</v>
      </c>
      <c r="J78" s="338">
        <v>0</v>
      </c>
      <c r="K78" s="334">
        <v>0</v>
      </c>
      <c r="L78" s="339">
        <v>6</v>
      </c>
      <c r="M78" s="339">
        <v>0</v>
      </c>
    </row>
    <row r="79" spans="1:13" ht="15.75" x14ac:dyDescent="0.25">
      <c r="A79" s="335">
        <v>16608</v>
      </c>
      <c r="B79" s="336" t="s">
        <v>227</v>
      </c>
      <c r="C79" s="350" t="s">
        <v>376</v>
      </c>
      <c r="D79" s="336" t="s">
        <v>377</v>
      </c>
      <c r="E79" s="336" t="s">
        <v>345</v>
      </c>
      <c r="F79" s="334">
        <v>0</v>
      </c>
      <c r="G79" s="337">
        <v>187029.58</v>
      </c>
      <c r="H79" s="338">
        <v>0</v>
      </c>
      <c r="I79" s="338">
        <v>53437.022857142852</v>
      </c>
      <c r="J79" s="338">
        <v>53437.022857142852</v>
      </c>
      <c r="K79" s="334">
        <v>0</v>
      </c>
      <c r="L79" s="339">
        <v>3.5</v>
      </c>
      <c r="M79" s="339">
        <v>0</v>
      </c>
    </row>
    <row r="80" spans="1:13" ht="15.75" x14ac:dyDescent="0.25">
      <c r="A80" s="335">
        <v>16608</v>
      </c>
      <c r="B80" s="336" t="s">
        <v>227</v>
      </c>
      <c r="C80" s="350" t="s">
        <v>376</v>
      </c>
      <c r="D80" s="336" t="s">
        <v>377</v>
      </c>
      <c r="E80" s="336" t="s">
        <v>346</v>
      </c>
      <c r="F80" s="334">
        <v>0</v>
      </c>
      <c r="G80" s="337">
        <v>35739</v>
      </c>
      <c r="H80" s="338">
        <v>0</v>
      </c>
      <c r="I80" s="338">
        <v>5105.5714285714284</v>
      </c>
      <c r="J80" s="338">
        <v>5105.5714285714284</v>
      </c>
      <c r="K80" s="334">
        <v>0</v>
      </c>
      <c r="L80" s="339">
        <v>7</v>
      </c>
      <c r="M80" s="339">
        <v>0</v>
      </c>
    </row>
    <row r="81" spans="1:13" ht="15.75" x14ac:dyDescent="0.25">
      <c r="A81" s="335">
        <v>16608</v>
      </c>
      <c r="B81" s="336" t="s">
        <v>227</v>
      </c>
      <c r="C81" s="350" t="s">
        <v>376</v>
      </c>
      <c r="D81" s="336" t="s">
        <v>377</v>
      </c>
      <c r="E81" s="336" t="s">
        <v>347</v>
      </c>
      <c r="F81" s="334">
        <v>0</v>
      </c>
      <c r="G81" s="337">
        <v>34963</v>
      </c>
      <c r="H81" s="338">
        <v>0</v>
      </c>
      <c r="I81" s="338">
        <v>5827.166666666667</v>
      </c>
      <c r="J81" s="338">
        <v>5827.166666666667</v>
      </c>
      <c r="K81" s="334">
        <v>0</v>
      </c>
      <c r="L81" s="339">
        <v>6</v>
      </c>
      <c r="M81" s="339">
        <v>0</v>
      </c>
    </row>
    <row r="82" spans="1:13" ht="15.75" x14ac:dyDescent="0.25">
      <c r="A82" s="335">
        <v>16608</v>
      </c>
      <c r="B82" s="336" t="s">
        <v>227</v>
      </c>
      <c r="C82" s="350" t="s">
        <v>376</v>
      </c>
      <c r="D82" s="336" t="s">
        <v>377</v>
      </c>
      <c r="E82" s="336" t="s">
        <v>348</v>
      </c>
      <c r="F82" s="334">
        <v>0</v>
      </c>
      <c r="G82" s="337">
        <v>34963</v>
      </c>
      <c r="H82" s="338">
        <v>0</v>
      </c>
      <c r="I82" s="338">
        <v>5827.166666666667</v>
      </c>
      <c r="J82" s="338">
        <v>5827.166666666667</v>
      </c>
      <c r="K82" s="334">
        <v>0</v>
      </c>
      <c r="L82" s="339">
        <v>6</v>
      </c>
      <c r="M82" s="339">
        <v>0</v>
      </c>
    </row>
    <row r="83" spans="1:13" ht="15.75" x14ac:dyDescent="0.25">
      <c r="A83" s="335">
        <v>16608</v>
      </c>
      <c r="B83" s="336" t="s">
        <v>227</v>
      </c>
      <c r="C83" s="350" t="s">
        <v>376</v>
      </c>
      <c r="D83" s="336" t="s">
        <v>377</v>
      </c>
      <c r="E83" s="336" t="s">
        <v>349</v>
      </c>
      <c r="F83" s="334">
        <v>0</v>
      </c>
      <c r="G83" s="337">
        <v>28321</v>
      </c>
      <c r="H83" s="338">
        <v>0</v>
      </c>
      <c r="I83" s="338">
        <v>4720.166666666667</v>
      </c>
      <c r="J83" s="338">
        <v>4720.166666666667</v>
      </c>
      <c r="K83" s="334">
        <v>0</v>
      </c>
      <c r="L83" s="339">
        <v>6</v>
      </c>
      <c r="M83" s="339">
        <v>0</v>
      </c>
    </row>
    <row r="84" spans="1:13" ht="15.75" x14ac:dyDescent="0.25">
      <c r="A84" s="335">
        <v>16608</v>
      </c>
      <c r="B84" s="336" t="s">
        <v>227</v>
      </c>
      <c r="C84" s="350" t="s">
        <v>376</v>
      </c>
      <c r="D84" s="336" t="s">
        <v>377</v>
      </c>
      <c r="E84" s="336" t="s">
        <v>350</v>
      </c>
      <c r="F84" s="334">
        <v>0</v>
      </c>
      <c r="G84" s="337">
        <v>28321</v>
      </c>
      <c r="H84" s="338">
        <v>0</v>
      </c>
      <c r="I84" s="338">
        <v>4720.166666666667</v>
      </c>
      <c r="J84" s="338">
        <v>4720.166666666667</v>
      </c>
      <c r="K84" s="334">
        <v>0</v>
      </c>
      <c r="L84" s="339">
        <v>6</v>
      </c>
      <c r="M84" s="339">
        <v>0</v>
      </c>
    </row>
    <row r="85" spans="1:13" ht="15.75" x14ac:dyDescent="0.25">
      <c r="A85" s="335">
        <v>16608</v>
      </c>
      <c r="B85" s="336" t="s">
        <v>227</v>
      </c>
      <c r="C85" s="350" t="s">
        <v>376</v>
      </c>
      <c r="D85" s="336" t="s">
        <v>377</v>
      </c>
      <c r="E85" s="336" t="s">
        <v>351</v>
      </c>
      <c r="F85" s="334">
        <v>0</v>
      </c>
      <c r="G85" s="337">
        <v>24874</v>
      </c>
      <c r="H85" s="338">
        <v>0</v>
      </c>
      <c r="I85" s="338">
        <v>4974.8</v>
      </c>
      <c r="J85" s="338">
        <v>4974.8</v>
      </c>
      <c r="K85" s="334">
        <v>0</v>
      </c>
      <c r="L85" s="339">
        <v>5</v>
      </c>
      <c r="M85" s="339">
        <v>0</v>
      </c>
    </row>
    <row r="86" spans="1:13" ht="15.75" x14ac:dyDescent="0.25">
      <c r="A86" s="335">
        <v>16608</v>
      </c>
      <c r="B86" s="336" t="s">
        <v>227</v>
      </c>
      <c r="C86" s="350" t="s">
        <v>376</v>
      </c>
      <c r="D86" s="336" t="s">
        <v>377</v>
      </c>
      <c r="E86" s="336" t="s">
        <v>352</v>
      </c>
      <c r="F86" s="334">
        <v>0</v>
      </c>
      <c r="G86" s="337">
        <v>23047</v>
      </c>
      <c r="H86" s="338">
        <v>0</v>
      </c>
      <c r="I86" s="338">
        <v>7682.333333333333</v>
      </c>
      <c r="J86" s="338">
        <v>7682.333333333333</v>
      </c>
      <c r="K86" s="334">
        <v>0</v>
      </c>
      <c r="L86" s="339">
        <v>3</v>
      </c>
      <c r="M86" s="339">
        <v>0</v>
      </c>
    </row>
    <row r="87" spans="1:13" x14ac:dyDescent="0.2">
      <c r="A87" s="340">
        <v>16608</v>
      </c>
      <c r="B87" s="341" t="s">
        <v>227</v>
      </c>
      <c r="C87" s="351" t="s">
        <v>376</v>
      </c>
      <c r="D87" s="341" t="s">
        <v>377</v>
      </c>
      <c r="E87" s="341" t="s">
        <v>374</v>
      </c>
      <c r="F87" s="342">
        <v>0</v>
      </c>
      <c r="G87" s="343">
        <v>45055</v>
      </c>
      <c r="H87" s="344">
        <v>0</v>
      </c>
      <c r="I87" s="344">
        <v>5631.875</v>
      </c>
      <c r="J87" s="344">
        <v>5631.875</v>
      </c>
      <c r="K87" s="342">
        <v>0</v>
      </c>
      <c r="L87" s="345">
        <v>8</v>
      </c>
      <c r="M87" s="345">
        <v>0</v>
      </c>
    </row>
    <row r="88" spans="1:13" ht="15.75" x14ac:dyDescent="0.25">
      <c r="A88" s="335"/>
      <c r="B88" s="336"/>
      <c r="C88" s="336"/>
      <c r="D88" s="336"/>
      <c r="E88" s="336"/>
      <c r="F88" s="346"/>
      <c r="G88" s="347"/>
      <c r="H88" s="348"/>
      <c r="I88" s="348"/>
      <c r="J88" s="348"/>
      <c r="K88" s="346"/>
      <c r="L88" s="349"/>
      <c r="M88" s="349"/>
    </row>
    <row r="89" spans="1:13" ht="15.75" x14ac:dyDescent="0.25">
      <c r="A89" s="335">
        <v>16608</v>
      </c>
      <c r="B89" s="336" t="s">
        <v>80</v>
      </c>
      <c r="C89" s="336" t="s">
        <v>372</v>
      </c>
      <c r="D89" s="336" t="s">
        <v>379</v>
      </c>
      <c r="E89" s="336" t="s">
        <v>343</v>
      </c>
      <c r="F89" s="334">
        <v>0</v>
      </c>
      <c r="G89" s="337">
        <v>1699672</v>
      </c>
      <c r="H89" s="338">
        <v>0</v>
      </c>
      <c r="I89" s="338">
        <v>0</v>
      </c>
      <c r="J89" s="338">
        <v>0</v>
      </c>
      <c r="K89" s="334">
        <v>0</v>
      </c>
      <c r="L89" s="339">
        <v>127</v>
      </c>
      <c r="M89" s="339">
        <v>0</v>
      </c>
    </row>
    <row r="90" spans="1:13" ht="15.75" x14ac:dyDescent="0.25">
      <c r="A90" s="335">
        <v>16608</v>
      </c>
      <c r="B90" s="336" t="s">
        <v>80</v>
      </c>
      <c r="C90" s="336" t="s">
        <v>372</v>
      </c>
      <c r="D90" s="336" t="s">
        <v>379</v>
      </c>
      <c r="E90" s="336" t="s">
        <v>344</v>
      </c>
      <c r="F90" s="334">
        <v>0</v>
      </c>
      <c r="G90" s="337">
        <v>1731328</v>
      </c>
      <c r="H90" s="338">
        <v>0</v>
      </c>
      <c r="I90" s="338">
        <v>0</v>
      </c>
      <c r="J90" s="338">
        <v>0</v>
      </c>
      <c r="K90" s="334">
        <v>0</v>
      </c>
      <c r="L90" s="339">
        <v>128</v>
      </c>
      <c r="M90" s="339">
        <v>0</v>
      </c>
    </row>
    <row r="91" spans="1:13" ht="15.75" x14ac:dyDescent="0.25">
      <c r="A91" s="335">
        <v>16608</v>
      </c>
      <c r="B91" s="336" t="s">
        <v>80</v>
      </c>
      <c r="C91" s="336" t="s">
        <v>372</v>
      </c>
      <c r="D91" s="336" t="s">
        <v>379</v>
      </c>
      <c r="E91" s="336" t="s">
        <v>345</v>
      </c>
      <c r="F91" s="334">
        <v>0</v>
      </c>
      <c r="G91" s="337">
        <v>1583997</v>
      </c>
      <c r="H91" s="338">
        <v>0</v>
      </c>
      <c r="I91" s="338">
        <v>33308.904020427595</v>
      </c>
      <c r="J91" s="338">
        <v>33308.904020427595</v>
      </c>
      <c r="K91" s="334">
        <v>0</v>
      </c>
      <c r="L91" s="339">
        <v>47.554761904761875</v>
      </c>
      <c r="M91" s="339">
        <v>0</v>
      </c>
    </row>
    <row r="92" spans="1:13" ht="15.75" x14ac:dyDescent="0.25">
      <c r="A92" s="335">
        <v>16608</v>
      </c>
      <c r="B92" s="336" t="s">
        <v>80</v>
      </c>
      <c r="C92" s="336" t="s">
        <v>372</v>
      </c>
      <c r="D92" s="336" t="s">
        <v>379</v>
      </c>
      <c r="E92" s="336" t="s">
        <v>346</v>
      </c>
      <c r="F92" s="334">
        <v>0</v>
      </c>
      <c r="G92" s="337">
        <v>1743112</v>
      </c>
      <c r="H92" s="338">
        <v>0</v>
      </c>
      <c r="I92" s="338">
        <v>13408.553846153845</v>
      </c>
      <c r="J92" s="338">
        <v>13408.553846153845</v>
      </c>
      <c r="K92" s="334">
        <v>0</v>
      </c>
      <c r="L92" s="339">
        <v>130</v>
      </c>
      <c r="M92" s="339">
        <v>0</v>
      </c>
    </row>
    <row r="93" spans="1:13" ht="15.75" x14ac:dyDescent="0.25">
      <c r="A93" s="335">
        <v>16608</v>
      </c>
      <c r="B93" s="336" t="s">
        <v>80</v>
      </c>
      <c r="C93" s="336" t="s">
        <v>372</v>
      </c>
      <c r="D93" s="336" t="s">
        <v>379</v>
      </c>
      <c r="E93" s="336" t="s">
        <v>347</v>
      </c>
      <c r="F93" s="334">
        <v>0</v>
      </c>
      <c r="G93" s="337">
        <v>1560211</v>
      </c>
      <c r="H93" s="338">
        <v>0</v>
      </c>
      <c r="I93" s="338">
        <v>12894.305785123966</v>
      </c>
      <c r="J93" s="338">
        <v>12894.305785123966</v>
      </c>
      <c r="K93" s="334">
        <v>0</v>
      </c>
      <c r="L93" s="339">
        <v>121</v>
      </c>
      <c r="M93" s="339">
        <v>0</v>
      </c>
    </row>
    <row r="94" spans="1:13" ht="15.75" x14ac:dyDescent="0.25">
      <c r="A94" s="335">
        <v>16608</v>
      </c>
      <c r="B94" s="336" t="s">
        <v>80</v>
      </c>
      <c r="C94" s="336" t="s">
        <v>372</v>
      </c>
      <c r="D94" s="336" t="s">
        <v>379</v>
      </c>
      <c r="E94" s="336" t="s">
        <v>348</v>
      </c>
      <c r="F94" s="334">
        <v>0</v>
      </c>
      <c r="G94" s="337">
        <v>1523459</v>
      </c>
      <c r="H94" s="338">
        <v>0</v>
      </c>
      <c r="I94" s="338">
        <v>12802.176470588236</v>
      </c>
      <c r="J94" s="338">
        <v>12802.176470588236</v>
      </c>
      <c r="K94" s="334">
        <v>0</v>
      </c>
      <c r="L94" s="339">
        <v>119</v>
      </c>
      <c r="M94" s="339">
        <v>0</v>
      </c>
    </row>
    <row r="95" spans="1:13" ht="15.75" x14ac:dyDescent="0.25">
      <c r="A95" s="335">
        <v>16608</v>
      </c>
      <c r="B95" s="336" t="s">
        <v>80</v>
      </c>
      <c r="C95" s="336" t="s">
        <v>372</v>
      </c>
      <c r="D95" s="336" t="s">
        <v>379</v>
      </c>
      <c r="E95" s="336" t="s">
        <v>349</v>
      </c>
      <c r="F95" s="334">
        <v>0</v>
      </c>
      <c r="G95" s="337">
        <v>1532519</v>
      </c>
      <c r="H95" s="338">
        <v>0</v>
      </c>
      <c r="I95" s="338">
        <v>12878.310924369747</v>
      </c>
      <c r="J95" s="338">
        <v>12878.310924369747</v>
      </c>
      <c r="K95" s="334">
        <v>0</v>
      </c>
      <c r="L95" s="339">
        <v>119</v>
      </c>
      <c r="M95" s="339">
        <v>0</v>
      </c>
    </row>
    <row r="96" spans="1:13" ht="15.75" x14ac:dyDescent="0.25">
      <c r="A96" s="335">
        <v>16608</v>
      </c>
      <c r="B96" s="336" t="s">
        <v>80</v>
      </c>
      <c r="C96" s="336" t="s">
        <v>372</v>
      </c>
      <c r="D96" s="336" t="s">
        <v>379</v>
      </c>
      <c r="E96" s="336" t="s">
        <v>350</v>
      </c>
      <c r="F96" s="334">
        <v>0</v>
      </c>
      <c r="G96" s="337">
        <v>1527950</v>
      </c>
      <c r="H96" s="338">
        <v>0</v>
      </c>
      <c r="I96" s="338">
        <v>12732.916666666666</v>
      </c>
      <c r="J96" s="338">
        <v>12732.916666666666</v>
      </c>
      <c r="K96" s="334">
        <v>0</v>
      </c>
      <c r="L96" s="339">
        <v>120</v>
      </c>
      <c r="M96" s="339">
        <v>0</v>
      </c>
    </row>
    <row r="97" spans="1:13" ht="15.75" x14ac:dyDescent="0.25">
      <c r="A97" s="335">
        <v>16608</v>
      </c>
      <c r="B97" s="336" t="s">
        <v>80</v>
      </c>
      <c r="C97" s="336" t="s">
        <v>372</v>
      </c>
      <c r="D97" s="336" t="s">
        <v>379</v>
      </c>
      <c r="E97" s="336" t="s">
        <v>351</v>
      </c>
      <c r="F97" s="334">
        <v>0</v>
      </c>
      <c r="G97" s="337">
        <v>1514157</v>
      </c>
      <c r="H97" s="338">
        <v>0</v>
      </c>
      <c r="I97" s="338">
        <v>13282.078947368422</v>
      </c>
      <c r="J97" s="338">
        <v>13282.078947368422</v>
      </c>
      <c r="K97" s="334">
        <v>0</v>
      </c>
      <c r="L97" s="339">
        <v>114</v>
      </c>
      <c r="M97" s="339">
        <v>0</v>
      </c>
    </row>
    <row r="98" spans="1:13" ht="15.75" x14ac:dyDescent="0.25">
      <c r="A98" s="335">
        <v>16608</v>
      </c>
      <c r="B98" s="336" t="s">
        <v>80</v>
      </c>
      <c r="C98" s="336" t="s">
        <v>372</v>
      </c>
      <c r="D98" s="336" t="s">
        <v>379</v>
      </c>
      <c r="E98" s="336" t="s">
        <v>352</v>
      </c>
      <c r="F98" s="334">
        <v>0</v>
      </c>
      <c r="G98" s="337">
        <v>1449089</v>
      </c>
      <c r="H98" s="338">
        <v>0</v>
      </c>
      <c r="I98" s="338">
        <v>13173.536363636364</v>
      </c>
      <c r="J98" s="338">
        <v>13173.536363636364</v>
      </c>
      <c r="K98" s="334">
        <v>0</v>
      </c>
      <c r="L98" s="339">
        <v>110</v>
      </c>
      <c r="M98" s="339">
        <v>0</v>
      </c>
    </row>
    <row r="99" spans="1:13" x14ac:dyDescent="0.2">
      <c r="A99" s="340">
        <v>16608</v>
      </c>
      <c r="B99" s="341" t="s">
        <v>80</v>
      </c>
      <c r="C99" s="341" t="s">
        <v>372</v>
      </c>
      <c r="D99" s="341" t="s">
        <v>379</v>
      </c>
      <c r="E99" s="341" t="s">
        <v>374</v>
      </c>
      <c r="F99" s="342">
        <v>0</v>
      </c>
      <c r="G99" s="343">
        <v>2647042</v>
      </c>
      <c r="H99" s="344">
        <v>0</v>
      </c>
      <c r="I99" s="344">
        <v>13104.168316831683</v>
      </c>
      <c r="J99" s="344">
        <v>13104.168316831683</v>
      </c>
      <c r="K99" s="342">
        <v>0</v>
      </c>
      <c r="L99" s="345">
        <v>202</v>
      </c>
      <c r="M99" s="345">
        <v>0</v>
      </c>
    </row>
    <row r="100" spans="1:13" ht="15.75" x14ac:dyDescent="0.25">
      <c r="A100" s="335"/>
      <c r="B100" s="336"/>
      <c r="C100" s="336"/>
      <c r="D100" s="336"/>
      <c r="E100" s="336"/>
      <c r="F100" s="346"/>
      <c r="G100" s="347"/>
      <c r="H100" s="348"/>
      <c r="I100" s="348"/>
      <c r="J100" s="348"/>
      <c r="K100" s="346"/>
      <c r="L100" s="349"/>
      <c r="M100" s="349"/>
    </row>
    <row r="101" spans="1:13" ht="15.75" x14ac:dyDescent="0.25">
      <c r="A101" s="335">
        <v>16608</v>
      </c>
      <c r="B101" s="336" t="s">
        <v>80</v>
      </c>
      <c r="C101" s="336" t="s">
        <v>375</v>
      </c>
      <c r="D101" s="336" t="s">
        <v>380</v>
      </c>
      <c r="E101" s="336" t="s">
        <v>343</v>
      </c>
      <c r="F101" s="334">
        <v>0</v>
      </c>
      <c r="G101" s="337">
        <v>4982007</v>
      </c>
      <c r="H101" s="337">
        <v>0</v>
      </c>
      <c r="I101" s="338">
        <v>0</v>
      </c>
      <c r="J101" s="338">
        <v>0</v>
      </c>
      <c r="K101" s="334">
        <v>0</v>
      </c>
      <c r="L101" s="339">
        <v>253</v>
      </c>
      <c r="M101" s="339">
        <v>0</v>
      </c>
    </row>
    <row r="102" spans="1:13" ht="15.75" x14ac:dyDescent="0.25">
      <c r="A102" s="335">
        <v>16608</v>
      </c>
      <c r="B102" s="336" t="s">
        <v>80</v>
      </c>
      <c r="C102" s="336" t="s">
        <v>375</v>
      </c>
      <c r="D102" s="336" t="s">
        <v>380</v>
      </c>
      <c r="E102" s="336" t="s">
        <v>344</v>
      </c>
      <c r="F102" s="334">
        <v>0</v>
      </c>
      <c r="G102" s="337">
        <v>4522859</v>
      </c>
      <c r="H102" s="337">
        <v>0</v>
      </c>
      <c r="I102" s="338">
        <v>27747.601226993866</v>
      </c>
      <c r="J102" s="338">
        <v>27747.601226993866</v>
      </c>
      <c r="K102" s="334">
        <v>0</v>
      </c>
      <c r="L102" s="339">
        <v>163</v>
      </c>
      <c r="M102" s="339">
        <v>0</v>
      </c>
    </row>
    <row r="103" spans="1:13" ht="15.75" x14ac:dyDescent="0.25">
      <c r="A103" s="335">
        <v>16608</v>
      </c>
      <c r="B103" s="336" t="s">
        <v>80</v>
      </c>
      <c r="C103" s="336" t="s">
        <v>375</v>
      </c>
      <c r="D103" s="336" t="s">
        <v>380</v>
      </c>
      <c r="E103" s="336" t="s">
        <v>345</v>
      </c>
      <c r="F103" s="334">
        <v>0</v>
      </c>
      <c r="G103" s="337">
        <v>1118819</v>
      </c>
      <c r="H103" s="338">
        <v>0</v>
      </c>
      <c r="I103" s="338">
        <v>13985.237499999999</v>
      </c>
      <c r="J103" s="338">
        <v>13985.237499999999</v>
      </c>
      <c r="K103" s="334">
        <v>0</v>
      </c>
      <c r="L103" s="339">
        <v>80</v>
      </c>
      <c r="M103" s="339">
        <v>0</v>
      </c>
    </row>
    <row r="104" spans="1:13" ht="15.75" x14ac:dyDescent="0.25">
      <c r="A104" s="335">
        <v>16608</v>
      </c>
      <c r="B104" s="336" t="s">
        <v>80</v>
      </c>
      <c r="C104" s="336" t="s">
        <v>375</v>
      </c>
      <c r="D104" s="336" t="s">
        <v>380</v>
      </c>
      <c r="E104" s="336" t="s">
        <v>346</v>
      </c>
      <c r="F104" s="334">
        <v>0</v>
      </c>
      <c r="G104" s="337">
        <v>4105679</v>
      </c>
      <c r="H104" s="338">
        <v>0</v>
      </c>
      <c r="I104" s="338">
        <v>18494.049549549549</v>
      </c>
      <c r="J104" s="338">
        <v>18494.049549549549</v>
      </c>
      <c r="K104" s="334">
        <v>0</v>
      </c>
      <c r="L104" s="339">
        <v>222</v>
      </c>
      <c r="M104" s="339">
        <v>0</v>
      </c>
    </row>
    <row r="105" spans="1:13" ht="15.75" x14ac:dyDescent="0.25">
      <c r="A105" s="335">
        <v>16608</v>
      </c>
      <c r="B105" s="336" t="s">
        <v>80</v>
      </c>
      <c r="C105" s="336" t="s">
        <v>375</v>
      </c>
      <c r="D105" s="336" t="s">
        <v>380</v>
      </c>
      <c r="E105" s="336" t="s">
        <v>347</v>
      </c>
      <c r="F105" s="334">
        <v>0</v>
      </c>
      <c r="G105" s="337">
        <v>3585633</v>
      </c>
      <c r="H105" s="338">
        <v>0</v>
      </c>
      <c r="I105" s="338">
        <v>16447.857798165136</v>
      </c>
      <c r="J105" s="338">
        <v>16447.857798165136</v>
      </c>
      <c r="K105" s="334">
        <v>0</v>
      </c>
      <c r="L105" s="339">
        <v>218</v>
      </c>
      <c r="M105" s="339">
        <v>0</v>
      </c>
    </row>
    <row r="106" spans="1:13" ht="15.75" x14ac:dyDescent="0.25">
      <c r="A106" s="335">
        <v>16608</v>
      </c>
      <c r="B106" s="336" t="s">
        <v>80</v>
      </c>
      <c r="C106" s="336" t="s">
        <v>375</v>
      </c>
      <c r="D106" s="336" t="s">
        <v>380</v>
      </c>
      <c r="E106" s="336" t="s">
        <v>348</v>
      </c>
      <c r="F106" s="334">
        <v>0</v>
      </c>
      <c r="G106" s="337">
        <v>3373726</v>
      </c>
      <c r="H106" s="338">
        <v>0</v>
      </c>
      <c r="I106" s="338">
        <v>15839.089201877934</v>
      </c>
      <c r="J106" s="338">
        <v>15839.089201877934</v>
      </c>
      <c r="K106" s="334">
        <v>0</v>
      </c>
      <c r="L106" s="339">
        <v>213</v>
      </c>
      <c r="M106" s="339">
        <v>0</v>
      </c>
    </row>
    <row r="107" spans="1:13" ht="15.75" x14ac:dyDescent="0.25">
      <c r="A107" s="335">
        <v>16608</v>
      </c>
      <c r="B107" s="336" t="s">
        <v>80</v>
      </c>
      <c r="C107" s="336" t="s">
        <v>375</v>
      </c>
      <c r="D107" s="336" t="s">
        <v>380</v>
      </c>
      <c r="E107" s="336" t="s">
        <v>349</v>
      </c>
      <c r="F107" s="334">
        <v>0</v>
      </c>
      <c r="G107" s="337">
        <v>3223992</v>
      </c>
      <c r="H107" s="338">
        <v>0</v>
      </c>
      <c r="I107" s="338">
        <v>14522.486486486487</v>
      </c>
      <c r="J107" s="338">
        <v>14522.486486486487</v>
      </c>
      <c r="K107" s="334">
        <v>0</v>
      </c>
      <c r="L107" s="339">
        <v>222</v>
      </c>
      <c r="M107" s="339">
        <v>0</v>
      </c>
    </row>
    <row r="108" spans="1:13" ht="15.75" x14ac:dyDescent="0.25">
      <c r="A108" s="335">
        <v>16608</v>
      </c>
      <c r="B108" s="336" t="s">
        <v>80</v>
      </c>
      <c r="C108" s="336" t="s">
        <v>375</v>
      </c>
      <c r="D108" s="336" t="s">
        <v>380</v>
      </c>
      <c r="E108" s="336" t="s">
        <v>350</v>
      </c>
      <c r="F108" s="334">
        <v>0</v>
      </c>
      <c r="G108" s="337">
        <v>3174038</v>
      </c>
      <c r="H108" s="338">
        <v>0</v>
      </c>
      <c r="I108" s="338">
        <v>14626.903225806451</v>
      </c>
      <c r="J108" s="338">
        <v>14626.903225806451</v>
      </c>
      <c r="K108" s="334">
        <v>0</v>
      </c>
      <c r="L108" s="339">
        <v>217</v>
      </c>
      <c r="M108" s="339">
        <v>0</v>
      </c>
    </row>
    <row r="109" spans="1:13" ht="15.75" x14ac:dyDescent="0.25">
      <c r="A109" s="335">
        <v>16608</v>
      </c>
      <c r="B109" s="336" t="s">
        <v>80</v>
      </c>
      <c r="C109" s="336" t="s">
        <v>375</v>
      </c>
      <c r="D109" s="336" t="s">
        <v>380</v>
      </c>
      <c r="E109" s="336" t="s">
        <v>351</v>
      </c>
      <c r="F109" s="334">
        <v>0</v>
      </c>
      <c r="G109" s="337">
        <v>2764970</v>
      </c>
      <c r="H109" s="338">
        <v>0</v>
      </c>
      <c r="I109" s="338">
        <v>12981.079812206573</v>
      </c>
      <c r="J109" s="338">
        <v>12981.079812206573</v>
      </c>
      <c r="K109" s="334">
        <v>0</v>
      </c>
      <c r="L109" s="339">
        <v>213</v>
      </c>
      <c r="M109" s="339">
        <v>0</v>
      </c>
    </row>
    <row r="110" spans="1:13" ht="15.75" x14ac:dyDescent="0.25">
      <c r="A110" s="335">
        <v>16608</v>
      </c>
      <c r="B110" s="336" t="s">
        <v>80</v>
      </c>
      <c r="C110" s="336" t="s">
        <v>375</v>
      </c>
      <c r="D110" s="336" t="s">
        <v>380</v>
      </c>
      <c r="E110" s="336" t="s">
        <v>352</v>
      </c>
      <c r="F110" s="334">
        <v>0</v>
      </c>
      <c r="G110" s="337">
        <v>2081320</v>
      </c>
      <c r="H110" s="338">
        <v>0</v>
      </c>
      <c r="I110" s="338">
        <v>10618.979591836734</v>
      </c>
      <c r="J110" s="338">
        <v>10618.979591836734</v>
      </c>
      <c r="K110" s="334">
        <v>0</v>
      </c>
      <c r="L110" s="339">
        <v>196</v>
      </c>
      <c r="M110" s="339">
        <v>0</v>
      </c>
    </row>
    <row r="111" spans="1:13" x14ac:dyDescent="0.2">
      <c r="A111" s="340">
        <v>16608</v>
      </c>
      <c r="B111" s="341" t="s">
        <v>80</v>
      </c>
      <c r="C111" s="341" t="s">
        <v>375</v>
      </c>
      <c r="D111" s="341" t="s">
        <v>380</v>
      </c>
      <c r="E111" s="341" t="s">
        <v>374</v>
      </c>
      <c r="F111" s="342">
        <v>0</v>
      </c>
      <c r="G111" s="343">
        <v>5685609</v>
      </c>
      <c r="H111" s="344">
        <v>0</v>
      </c>
      <c r="I111" s="344">
        <v>15662.834710743802</v>
      </c>
      <c r="J111" s="344">
        <v>15662.834710743802</v>
      </c>
      <c r="K111" s="342">
        <v>0</v>
      </c>
      <c r="L111" s="345">
        <v>363</v>
      </c>
      <c r="M111" s="345">
        <v>0</v>
      </c>
    </row>
    <row r="112" spans="1:13" ht="15.75" x14ac:dyDescent="0.25">
      <c r="A112" s="335"/>
      <c r="B112" s="336"/>
      <c r="C112" s="336"/>
      <c r="D112" s="336"/>
      <c r="E112" s="336"/>
      <c r="F112" s="346"/>
      <c r="G112" s="347"/>
      <c r="H112" s="348"/>
      <c r="I112" s="348"/>
      <c r="J112" s="348"/>
      <c r="K112" s="346"/>
      <c r="L112" s="349"/>
      <c r="M112" s="349"/>
    </row>
    <row r="113" spans="1:13" ht="15.75" x14ac:dyDescent="0.25">
      <c r="A113" s="335">
        <v>16608</v>
      </c>
      <c r="B113" s="336" t="s">
        <v>80</v>
      </c>
      <c r="C113" s="336" t="s">
        <v>381</v>
      </c>
      <c r="D113" s="336" t="s">
        <v>382</v>
      </c>
      <c r="E113" s="336" t="s">
        <v>343</v>
      </c>
      <c r="F113" s="334">
        <v>0</v>
      </c>
      <c r="G113" s="337">
        <v>318389</v>
      </c>
      <c r="H113" s="338">
        <v>0</v>
      </c>
      <c r="I113" s="338">
        <v>0</v>
      </c>
      <c r="J113" s="338">
        <v>0</v>
      </c>
      <c r="K113" s="334">
        <v>0</v>
      </c>
      <c r="L113" s="339">
        <v>17</v>
      </c>
      <c r="M113" s="339">
        <v>0</v>
      </c>
    </row>
    <row r="114" spans="1:13" ht="15.75" x14ac:dyDescent="0.25">
      <c r="A114" s="335">
        <v>16608</v>
      </c>
      <c r="B114" s="336" t="s">
        <v>80</v>
      </c>
      <c r="C114" s="336" t="s">
        <v>381</v>
      </c>
      <c r="D114" s="336" t="s">
        <v>382</v>
      </c>
      <c r="E114" s="336" t="s">
        <v>344</v>
      </c>
      <c r="F114" s="334">
        <v>0</v>
      </c>
      <c r="G114" s="337">
        <v>319602</v>
      </c>
      <c r="H114" s="338">
        <v>0</v>
      </c>
      <c r="I114" s="338">
        <v>0</v>
      </c>
      <c r="J114" s="338">
        <v>0</v>
      </c>
      <c r="K114" s="334">
        <v>0</v>
      </c>
      <c r="L114" s="339">
        <v>16</v>
      </c>
      <c r="M114" s="339">
        <v>0</v>
      </c>
    </row>
    <row r="115" spans="1:13" ht="15.75" x14ac:dyDescent="0.25">
      <c r="A115" s="335">
        <v>16608</v>
      </c>
      <c r="B115" s="336" t="s">
        <v>80</v>
      </c>
      <c r="C115" s="336" t="s">
        <v>381</v>
      </c>
      <c r="D115" s="336" t="s">
        <v>382</v>
      </c>
      <c r="E115" s="336" t="s">
        <v>345</v>
      </c>
      <c r="F115" s="334">
        <v>0</v>
      </c>
      <c r="G115" s="337">
        <v>4346</v>
      </c>
      <c r="H115" s="338">
        <v>0</v>
      </c>
      <c r="I115" s="338">
        <v>4346</v>
      </c>
      <c r="J115" s="338">
        <v>4346</v>
      </c>
      <c r="K115" s="334">
        <v>0</v>
      </c>
      <c r="L115" s="339">
        <v>1</v>
      </c>
      <c r="M115" s="339">
        <v>0</v>
      </c>
    </row>
    <row r="116" spans="1:13" ht="15.75" x14ac:dyDescent="0.25">
      <c r="A116" s="335">
        <v>16608</v>
      </c>
      <c r="B116" s="336" t="s">
        <v>80</v>
      </c>
      <c r="C116" s="336" t="s">
        <v>381</v>
      </c>
      <c r="D116" s="336" t="s">
        <v>382</v>
      </c>
      <c r="E116" s="336" t="s">
        <v>346</v>
      </c>
      <c r="F116" s="334">
        <v>0</v>
      </c>
      <c r="G116" s="337">
        <v>232026</v>
      </c>
      <c r="H116" s="338">
        <v>0</v>
      </c>
      <c r="I116" s="338">
        <v>19335.5</v>
      </c>
      <c r="J116" s="338">
        <v>19335.5</v>
      </c>
      <c r="K116" s="334">
        <v>0</v>
      </c>
      <c r="L116" s="339">
        <v>12</v>
      </c>
      <c r="M116" s="339">
        <v>0</v>
      </c>
    </row>
    <row r="117" spans="1:13" ht="15.75" x14ac:dyDescent="0.25">
      <c r="A117" s="335">
        <v>16608</v>
      </c>
      <c r="B117" s="336" t="s">
        <v>80</v>
      </c>
      <c r="C117" s="336" t="s">
        <v>381</v>
      </c>
      <c r="D117" s="336" t="s">
        <v>382</v>
      </c>
      <c r="E117" s="336" t="s">
        <v>347</v>
      </c>
      <c r="F117" s="334">
        <v>0</v>
      </c>
      <c r="G117" s="337">
        <v>136187</v>
      </c>
      <c r="H117" s="338">
        <v>0</v>
      </c>
      <c r="I117" s="338">
        <v>19455.285714285714</v>
      </c>
      <c r="J117" s="338">
        <v>19455.285714285714</v>
      </c>
      <c r="K117" s="334">
        <v>0</v>
      </c>
      <c r="L117" s="339">
        <v>7</v>
      </c>
      <c r="M117" s="339">
        <v>0</v>
      </c>
    </row>
    <row r="118" spans="1:13" ht="15.75" x14ac:dyDescent="0.25">
      <c r="A118" s="335">
        <v>16608</v>
      </c>
      <c r="B118" s="336" t="s">
        <v>80</v>
      </c>
      <c r="C118" s="336" t="s">
        <v>381</v>
      </c>
      <c r="D118" s="336" t="s">
        <v>382</v>
      </c>
      <c r="E118" s="336" t="s">
        <v>348</v>
      </c>
      <c r="F118" s="334">
        <v>0</v>
      </c>
      <c r="G118" s="337">
        <v>88937</v>
      </c>
      <c r="H118" s="338">
        <v>0</v>
      </c>
      <c r="I118" s="338">
        <v>17787.400000000001</v>
      </c>
      <c r="J118" s="338">
        <v>17787.400000000001</v>
      </c>
      <c r="K118" s="334">
        <v>0</v>
      </c>
      <c r="L118" s="339">
        <v>5</v>
      </c>
      <c r="M118" s="339">
        <v>0</v>
      </c>
    </row>
    <row r="119" spans="1:13" ht="15.75" x14ac:dyDescent="0.25">
      <c r="A119" s="335">
        <v>16608</v>
      </c>
      <c r="B119" s="336" t="s">
        <v>80</v>
      </c>
      <c r="C119" s="336" t="s">
        <v>381</v>
      </c>
      <c r="D119" s="336" t="s">
        <v>382</v>
      </c>
      <c r="E119" s="336" t="s">
        <v>349</v>
      </c>
      <c r="F119" s="334">
        <v>0</v>
      </c>
      <c r="G119" s="337">
        <v>67350</v>
      </c>
      <c r="H119" s="338">
        <v>0</v>
      </c>
      <c r="I119" s="338">
        <v>16837.5</v>
      </c>
      <c r="J119" s="338">
        <v>16837.5</v>
      </c>
      <c r="K119" s="334">
        <v>0</v>
      </c>
      <c r="L119" s="339">
        <v>4</v>
      </c>
      <c r="M119" s="339">
        <v>0</v>
      </c>
    </row>
    <row r="120" spans="1:13" ht="15.75" x14ac:dyDescent="0.25">
      <c r="A120" s="335">
        <v>16608</v>
      </c>
      <c r="B120" s="336" t="s">
        <v>80</v>
      </c>
      <c r="C120" s="336" t="s">
        <v>381</v>
      </c>
      <c r="D120" s="336" t="s">
        <v>382</v>
      </c>
      <c r="E120" s="336" t="s">
        <v>350</v>
      </c>
      <c r="F120" s="334">
        <v>0</v>
      </c>
      <c r="G120" s="337">
        <v>16863</v>
      </c>
      <c r="H120" s="338">
        <v>0</v>
      </c>
      <c r="I120" s="338">
        <v>16863</v>
      </c>
      <c r="J120" s="338">
        <v>16863</v>
      </c>
      <c r="K120" s="334">
        <v>0</v>
      </c>
      <c r="L120" s="339">
        <v>1</v>
      </c>
      <c r="M120" s="339">
        <v>0</v>
      </c>
    </row>
    <row r="121" spans="1:13" ht="15.75" x14ac:dyDescent="0.25">
      <c r="A121" s="335">
        <v>16608</v>
      </c>
      <c r="B121" s="336" t="s">
        <v>80</v>
      </c>
      <c r="C121" s="336" t="s">
        <v>381</v>
      </c>
      <c r="D121" s="336" t="s">
        <v>382</v>
      </c>
      <c r="E121" s="336" t="s">
        <v>351</v>
      </c>
      <c r="F121" s="334">
        <v>0</v>
      </c>
      <c r="G121" s="337">
        <v>16863</v>
      </c>
      <c r="H121" s="338">
        <v>0</v>
      </c>
      <c r="I121" s="338">
        <v>16863</v>
      </c>
      <c r="J121" s="338">
        <v>16863</v>
      </c>
      <c r="K121" s="334">
        <v>0</v>
      </c>
      <c r="L121" s="339">
        <v>1</v>
      </c>
      <c r="M121" s="339">
        <v>0</v>
      </c>
    </row>
    <row r="122" spans="1:13" ht="15.75" x14ac:dyDescent="0.25">
      <c r="A122" s="335">
        <v>16608</v>
      </c>
      <c r="B122" s="336" t="s">
        <v>80</v>
      </c>
      <c r="C122" s="336" t="s">
        <v>381</v>
      </c>
      <c r="D122" s="336" t="s">
        <v>382</v>
      </c>
      <c r="E122" s="336" t="s">
        <v>352</v>
      </c>
      <c r="F122" s="334">
        <v>0</v>
      </c>
      <c r="G122" s="337">
        <v>0</v>
      </c>
      <c r="H122" s="338">
        <v>0</v>
      </c>
      <c r="I122" s="338">
        <v>0</v>
      </c>
      <c r="J122" s="338">
        <v>0</v>
      </c>
      <c r="K122" s="334">
        <v>0</v>
      </c>
      <c r="L122" s="339">
        <v>0</v>
      </c>
      <c r="M122" s="339">
        <v>0</v>
      </c>
    </row>
    <row r="123" spans="1:13" x14ac:dyDescent="0.2">
      <c r="A123" s="340">
        <v>16608</v>
      </c>
      <c r="B123" s="341" t="s">
        <v>80</v>
      </c>
      <c r="C123" s="341" t="s">
        <v>381</v>
      </c>
      <c r="D123" s="341" t="s">
        <v>382</v>
      </c>
      <c r="E123" s="341" t="s">
        <v>374</v>
      </c>
      <c r="F123" s="342">
        <v>0</v>
      </c>
      <c r="G123" s="343">
        <v>393327</v>
      </c>
      <c r="H123" s="344">
        <v>0</v>
      </c>
      <c r="I123" s="344">
        <v>18729.857142857141</v>
      </c>
      <c r="J123" s="344">
        <v>18729.857142857141</v>
      </c>
      <c r="K123" s="342">
        <v>0</v>
      </c>
      <c r="L123" s="345">
        <v>21</v>
      </c>
      <c r="M123" s="345">
        <v>0</v>
      </c>
    </row>
    <row r="124" spans="1:13" ht="15.75" x14ac:dyDescent="0.25">
      <c r="A124" s="335"/>
      <c r="B124" s="336"/>
      <c r="C124" s="336"/>
      <c r="D124" s="336"/>
      <c r="E124" s="336"/>
      <c r="F124" s="346"/>
      <c r="G124" s="347"/>
      <c r="H124" s="348"/>
      <c r="I124" s="348"/>
      <c r="J124" s="348"/>
      <c r="K124" s="346"/>
      <c r="L124" s="349"/>
      <c r="M124" s="349"/>
    </row>
    <row r="125" spans="1:13" ht="15.75" x14ac:dyDescent="0.25">
      <c r="A125" s="335">
        <v>16608</v>
      </c>
      <c r="B125" s="336" t="s">
        <v>79</v>
      </c>
      <c r="C125" s="336" t="s">
        <v>372</v>
      </c>
      <c r="D125" s="336" t="s">
        <v>383</v>
      </c>
      <c r="E125" s="336" t="s">
        <v>343</v>
      </c>
      <c r="F125" s="334">
        <v>0</v>
      </c>
      <c r="G125" s="337">
        <v>1767316</v>
      </c>
      <c r="H125" s="338">
        <v>0</v>
      </c>
      <c r="I125" s="338">
        <v>0</v>
      </c>
      <c r="J125" s="338">
        <v>0</v>
      </c>
      <c r="K125" s="334">
        <v>0</v>
      </c>
      <c r="L125" s="339">
        <v>26</v>
      </c>
      <c r="M125" s="339">
        <v>0</v>
      </c>
    </row>
    <row r="126" spans="1:13" ht="15.75" x14ac:dyDescent="0.25">
      <c r="A126" s="335">
        <v>16608</v>
      </c>
      <c r="B126" s="336" t="s">
        <v>79</v>
      </c>
      <c r="C126" s="336" t="s">
        <v>372</v>
      </c>
      <c r="D126" s="336" t="s">
        <v>383</v>
      </c>
      <c r="E126" s="336" t="s">
        <v>344</v>
      </c>
      <c r="F126" s="334">
        <v>0</v>
      </c>
      <c r="G126" s="337">
        <v>1762772</v>
      </c>
      <c r="H126" s="338">
        <v>0</v>
      </c>
      <c r="I126" s="338">
        <v>0</v>
      </c>
      <c r="J126" s="338">
        <v>0</v>
      </c>
      <c r="K126" s="334">
        <v>0</v>
      </c>
      <c r="L126" s="339">
        <v>26</v>
      </c>
      <c r="M126" s="339">
        <v>0</v>
      </c>
    </row>
    <row r="127" spans="1:13" ht="15.75" x14ac:dyDescent="0.25">
      <c r="A127" s="335">
        <v>16608</v>
      </c>
      <c r="B127" s="336" t="s">
        <v>79</v>
      </c>
      <c r="C127" s="336" t="s">
        <v>372</v>
      </c>
      <c r="D127" s="336" t="s">
        <v>383</v>
      </c>
      <c r="E127" s="336" t="s">
        <v>345</v>
      </c>
      <c r="F127" s="334">
        <v>0</v>
      </c>
      <c r="G127" s="337">
        <v>1867854</v>
      </c>
      <c r="H127" s="338">
        <v>0</v>
      </c>
      <c r="I127" s="338">
        <v>239907.85321100906</v>
      </c>
      <c r="J127" s="338">
        <v>239907.85321100906</v>
      </c>
      <c r="K127" s="334">
        <v>0</v>
      </c>
      <c r="L127" s="339">
        <v>7.7857142857142891</v>
      </c>
      <c r="M127" s="339">
        <v>0</v>
      </c>
    </row>
    <row r="128" spans="1:13" ht="15.75" x14ac:dyDescent="0.25">
      <c r="A128" s="335">
        <v>16608</v>
      </c>
      <c r="B128" s="336" t="s">
        <v>79</v>
      </c>
      <c r="C128" s="336" t="s">
        <v>372</v>
      </c>
      <c r="D128" s="336" t="s">
        <v>383</v>
      </c>
      <c r="E128" s="336" t="s">
        <v>346</v>
      </c>
      <c r="F128" s="334">
        <v>0</v>
      </c>
      <c r="G128" s="337">
        <v>1682230</v>
      </c>
      <c r="H128" s="338">
        <v>0</v>
      </c>
      <c r="I128" s="338">
        <v>62304.814814814818</v>
      </c>
      <c r="J128" s="338">
        <v>62304.814814814818</v>
      </c>
      <c r="K128" s="334">
        <v>0</v>
      </c>
      <c r="L128" s="339">
        <v>27</v>
      </c>
      <c r="M128" s="339">
        <v>0</v>
      </c>
    </row>
    <row r="129" spans="1:13" ht="15.75" x14ac:dyDescent="0.25">
      <c r="A129" s="335">
        <v>16608</v>
      </c>
      <c r="B129" s="336" t="s">
        <v>79</v>
      </c>
      <c r="C129" s="336" t="s">
        <v>372</v>
      </c>
      <c r="D129" s="336" t="s">
        <v>383</v>
      </c>
      <c r="E129" s="336" t="s">
        <v>347</v>
      </c>
      <c r="F129" s="334">
        <v>0</v>
      </c>
      <c r="G129" s="337">
        <v>1492730</v>
      </c>
      <c r="H129" s="338">
        <v>0</v>
      </c>
      <c r="I129" s="338">
        <v>53311.785714285717</v>
      </c>
      <c r="J129" s="338">
        <v>53311.785714285717</v>
      </c>
      <c r="K129" s="334">
        <v>0</v>
      </c>
      <c r="L129" s="339">
        <v>28</v>
      </c>
      <c r="M129" s="339">
        <v>0</v>
      </c>
    </row>
    <row r="130" spans="1:13" ht="15.75" x14ac:dyDescent="0.25">
      <c r="A130" s="335">
        <v>16608</v>
      </c>
      <c r="B130" s="336" t="s">
        <v>79</v>
      </c>
      <c r="C130" s="336" t="s">
        <v>372</v>
      </c>
      <c r="D130" s="336" t="s">
        <v>383</v>
      </c>
      <c r="E130" s="336" t="s">
        <v>348</v>
      </c>
      <c r="F130" s="334">
        <v>0</v>
      </c>
      <c r="G130" s="337">
        <v>1574154</v>
      </c>
      <c r="H130" s="338">
        <v>0</v>
      </c>
      <c r="I130" s="338">
        <v>54281.172413793101</v>
      </c>
      <c r="J130" s="338">
        <v>54281.172413793101</v>
      </c>
      <c r="K130" s="334">
        <v>0</v>
      </c>
      <c r="L130" s="339">
        <v>29</v>
      </c>
      <c r="M130" s="339">
        <v>0</v>
      </c>
    </row>
    <row r="131" spans="1:13" ht="15.75" x14ac:dyDescent="0.25">
      <c r="A131" s="335">
        <v>16608</v>
      </c>
      <c r="B131" s="336" t="s">
        <v>79</v>
      </c>
      <c r="C131" s="336" t="s">
        <v>372</v>
      </c>
      <c r="D131" s="336" t="s">
        <v>383</v>
      </c>
      <c r="E131" s="336" t="s">
        <v>349</v>
      </c>
      <c r="F131" s="334">
        <v>0</v>
      </c>
      <c r="G131" s="337">
        <v>1385388</v>
      </c>
      <c r="H131" s="338">
        <v>0</v>
      </c>
      <c r="I131" s="338">
        <v>57724.5</v>
      </c>
      <c r="J131" s="338">
        <v>57724.5</v>
      </c>
      <c r="K131" s="334">
        <v>0</v>
      </c>
      <c r="L131" s="339">
        <v>24</v>
      </c>
      <c r="M131" s="339">
        <v>0</v>
      </c>
    </row>
    <row r="132" spans="1:13" ht="15.75" x14ac:dyDescent="0.25">
      <c r="A132" s="335">
        <v>16608</v>
      </c>
      <c r="B132" s="336" t="s">
        <v>79</v>
      </c>
      <c r="C132" s="336" t="s">
        <v>372</v>
      </c>
      <c r="D132" s="336" t="s">
        <v>383</v>
      </c>
      <c r="E132" s="336" t="s">
        <v>350</v>
      </c>
      <c r="F132" s="334">
        <v>0</v>
      </c>
      <c r="G132" s="337">
        <v>1417828</v>
      </c>
      <c r="H132" s="338">
        <v>0</v>
      </c>
      <c r="I132" s="338">
        <v>54531.846153846156</v>
      </c>
      <c r="J132" s="338">
        <v>54531.846153846156</v>
      </c>
      <c r="K132" s="334">
        <v>0</v>
      </c>
      <c r="L132" s="339">
        <v>26</v>
      </c>
      <c r="M132" s="339">
        <v>0</v>
      </c>
    </row>
    <row r="133" spans="1:13" ht="15.75" x14ac:dyDescent="0.25">
      <c r="A133" s="335">
        <v>16608</v>
      </c>
      <c r="B133" s="336" t="s">
        <v>79</v>
      </c>
      <c r="C133" s="336" t="s">
        <v>372</v>
      </c>
      <c r="D133" s="336" t="s">
        <v>383</v>
      </c>
      <c r="E133" s="336" t="s">
        <v>351</v>
      </c>
      <c r="F133" s="334">
        <v>0</v>
      </c>
      <c r="G133" s="337">
        <v>1396159</v>
      </c>
      <c r="H133" s="338">
        <v>0</v>
      </c>
      <c r="I133" s="338">
        <v>55846.36</v>
      </c>
      <c r="J133" s="338">
        <v>55846.36</v>
      </c>
      <c r="K133" s="334">
        <v>0</v>
      </c>
      <c r="L133" s="339">
        <v>25</v>
      </c>
      <c r="M133" s="339">
        <v>0</v>
      </c>
    </row>
    <row r="134" spans="1:13" ht="15.75" x14ac:dyDescent="0.25">
      <c r="A134" s="335">
        <v>16608</v>
      </c>
      <c r="B134" s="336" t="s">
        <v>79</v>
      </c>
      <c r="C134" s="336" t="s">
        <v>372</v>
      </c>
      <c r="D134" s="336" t="s">
        <v>383</v>
      </c>
      <c r="E134" s="336" t="s">
        <v>352</v>
      </c>
      <c r="F134" s="334">
        <v>0</v>
      </c>
      <c r="G134" s="337">
        <v>1387839</v>
      </c>
      <c r="H134" s="338">
        <v>0</v>
      </c>
      <c r="I134" s="338">
        <v>57826.625</v>
      </c>
      <c r="J134" s="338">
        <v>57826.625</v>
      </c>
      <c r="K134" s="334">
        <v>0</v>
      </c>
      <c r="L134" s="339">
        <v>24</v>
      </c>
      <c r="M134" s="339">
        <v>0</v>
      </c>
    </row>
    <row r="135" spans="1:13" x14ac:dyDescent="0.2">
      <c r="A135" s="340">
        <v>16608</v>
      </c>
      <c r="B135" s="341" t="s">
        <v>79</v>
      </c>
      <c r="C135" s="341" t="s">
        <v>372</v>
      </c>
      <c r="D135" s="341" t="s">
        <v>383</v>
      </c>
      <c r="E135" s="341" t="s">
        <v>374</v>
      </c>
      <c r="F135" s="342">
        <v>0</v>
      </c>
      <c r="G135" s="343">
        <v>2286176</v>
      </c>
      <c r="H135" s="344">
        <v>0</v>
      </c>
      <c r="I135" s="344">
        <v>54432.761904761908</v>
      </c>
      <c r="J135" s="344">
        <v>54432.761904761908</v>
      </c>
      <c r="K135" s="342">
        <v>0</v>
      </c>
      <c r="L135" s="345">
        <v>42</v>
      </c>
      <c r="M135" s="345">
        <v>0</v>
      </c>
    </row>
    <row r="136" spans="1:13" ht="15.75" x14ac:dyDescent="0.25">
      <c r="A136" s="335"/>
      <c r="B136" s="336"/>
      <c r="C136" s="336"/>
      <c r="D136" s="336"/>
      <c r="E136" s="336"/>
      <c r="F136" s="346"/>
      <c r="G136" s="347"/>
      <c r="H136" s="348"/>
      <c r="I136" s="348"/>
      <c r="J136" s="348"/>
      <c r="K136" s="346"/>
      <c r="L136" s="349"/>
      <c r="M136" s="349"/>
    </row>
    <row r="137" spans="1:13" ht="15.75" x14ac:dyDescent="0.25">
      <c r="A137" s="335">
        <v>16608</v>
      </c>
      <c r="B137" s="336" t="s">
        <v>79</v>
      </c>
      <c r="C137" s="352" t="s">
        <v>375</v>
      </c>
      <c r="D137" s="336" t="s">
        <v>383</v>
      </c>
      <c r="E137" s="336" t="s">
        <v>343</v>
      </c>
      <c r="F137" s="334">
        <v>0</v>
      </c>
      <c r="G137" s="337">
        <v>3922738</v>
      </c>
      <c r="H137" s="337">
        <v>0</v>
      </c>
      <c r="I137" s="338">
        <v>0</v>
      </c>
      <c r="J137" s="338">
        <v>0</v>
      </c>
      <c r="K137" s="334">
        <v>0</v>
      </c>
      <c r="L137" s="339">
        <v>348</v>
      </c>
      <c r="M137" s="339">
        <v>0</v>
      </c>
    </row>
    <row r="138" spans="1:13" ht="15.75" x14ac:dyDescent="0.25">
      <c r="A138" s="335">
        <v>16608</v>
      </c>
      <c r="B138" s="336" t="s">
        <v>79</v>
      </c>
      <c r="C138" s="352" t="s">
        <v>375</v>
      </c>
      <c r="D138" s="336" t="s">
        <v>383</v>
      </c>
      <c r="E138" s="336" t="s">
        <v>344</v>
      </c>
      <c r="F138" s="334">
        <v>0</v>
      </c>
      <c r="G138" s="337">
        <v>7534301</v>
      </c>
      <c r="H138" s="337">
        <v>0</v>
      </c>
      <c r="I138" s="338">
        <v>31049.517685518618</v>
      </c>
      <c r="J138" s="338">
        <v>31049.517685518618</v>
      </c>
      <c r="K138" s="334">
        <v>0</v>
      </c>
      <c r="L138" s="339">
        <v>242.65436507936388</v>
      </c>
      <c r="M138" s="339">
        <v>0</v>
      </c>
    </row>
    <row r="139" spans="1:13" ht="15.75" x14ac:dyDescent="0.25">
      <c r="A139" s="335">
        <v>16608</v>
      </c>
      <c r="B139" s="336" t="s">
        <v>79</v>
      </c>
      <c r="C139" s="352" t="s">
        <v>375</v>
      </c>
      <c r="D139" s="336" t="s">
        <v>383</v>
      </c>
      <c r="E139" s="336" t="s">
        <v>345</v>
      </c>
      <c r="F139" s="334">
        <v>0</v>
      </c>
      <c r="G139" s="337">
        <v>10244769</v>
      </c>
      <c r="H139" s="338">
        <v>0</v>
      </c>
      <c r="I139" s="338">
        <v>25283.562268201371</v>
      </c>
      <c r="J139" s="338">
        <v>25283.562268201371</v>
      </c>
      <c r="K139" s="334">
        <v>0</v>
      </c>
      <c r="L139" s="339">
        <v>405.19484126984116</v>
      </c>
      <c r="M139" s="339">
        <v>0</v>
      </c>
    </row>
    <row r="140" spans="1:13" ht="15.75" x14ac:dyDescent="0.25">
      <c r="A140" s="335">
        <v>16608</v>
      </c>
      <c r="B140" s="336" t="s">
        <v>79</v>
      </c>
      <c r="C140" s="352" t="s">
        <v>375</v>
      </c>
      <c r="D140" s="336" t="s">
        <v>383</v>
      </c>
      <c r="E140" s="336" t="s">
        <v>346</v>
      </c>
      <c r="F140" s="334">
        <v>0</v>
      </c>
      <c r="G140" s="337">
        <v>3520948</v>
      </c>
      <c r="H140" s="338">
        <v>0</v>
      </c>
      <c r="I140" s="338">
        <v>11177.612698412699</v>
      </c>
      <c r="J140" s="338">
        <v>11177.612698412699</v>
      </c>
      <c r="K140" s="334">
        <v>0</v>
      </c>
      <c r="L140" s="339">
        <v>315</v>
      </c>
      <c r="M140" s="339">
        <v>0</v>
      </c>
    </row>
    <row r="141" spans="1:13" ht="15.75" x14ac:dyDescent="0.25">
      <c r="A141" s="335">
        <v>16608</v>
      </c>
      <c r="B141" s="336" t="s">
        <v>79</v>
      </c>
      <c r="C141" s="352" t="s">
        <v>375</v>
      </c>
      <c r="D141" s="336" t="s">
        <v>383</v>
      </c>
      <c r="E141" s="336" t="s">
        <v>347</v>
      </c>
      <c r="F141" s="334">
        <v>0</v>
      </c>
      <c r="G141" s="337">
        <v>3238253</v>
      </c>
      <c r="H141" s="338">
        <v>0</v>
      </c>
      <c r="I141" s="338">
        <v>10687.303630363036</v>
      </c>
      <c r="J141" s="338">
        <v>10687.303630363036</v>
      </c>
      <c r="K141" s="334">
        <v>0</v>
      </c>
      <c r="L141" s="339">
        <v>303</v>
      </c>
      <c r="M141" s="339">
        <v>0</v>
      </c>
    </row>
    <row r="142" spans="1:13" ht="15.75" x14ac:dyDescent="0.25">
      <c r="A142" s="335">
        <v>16608</v>
      </c>
      <c r="B142" s="336" t="s">
        <v>79</v>
      </c>
      <c r="C142" s="352" t="s">
        <v>375</v>
      </c>
      <c r="D142" s="336" t="s">
        <v>383</v>
      </c>
      <c r="E142" s="336" t="s">
        <v>348</v>
      </c>
      <c r="F142" s="334">
        <v>0</v>
      </c>
      <c r="G142" s="337">
        <v>2844038</v>
      </c>
      <c r="H142" s="338">
        <v>0</v>
      </c>
      <c r="I142" s="338">
        <v>9706.614334470989</v>
      </c>
      <c r="J142" s="338">
        <v>9706.614334470989</v>
      </c>
      <c r="K142" s="334">
        <v>0</v>
      </c>
      <c r="L142" s="339">
        <v>293</v>
      </c>
      <c r="M142" s="339">
        <v>0</v>
      </c>
    </row>
    <row r="143" spans="1:13" ht="15.75" x14ac:dyDescent="0.25">
      <c r="A143" s="335">
        <v>16608</v>
      </c>
      <c r="B143" s="336" t="s">
        <v>79</v>
      </c>
      <c r="C143" s="352" t="s">
        <v>375</v>
      </c>
      <c r="D143" s="336" t="s">
        <v>383</v>
      </c>
      <c r="E143" s="336" t="s">
        <v>349</v>
      </c>
      <c r="F143" s="334">
        <v>0</v>
      </c>
      <c r="G143" s="337">
        <v>2690025</v>
      </c>
      <c r="H143" s="338">
        <v>0</v>
      </c>
      <c r="I143" s="338">
        <v>9180.9726962457335</v>
      </c>
      <c r="J143" s="338">
        <v>9180.9726962457335</v>
      </c>
      <c r="K143" s="334">
        <v>0</v>
      </c>
      <c r="L143" s="339">
        <v>293</v>
      </c>
      <c r="M143" s="339">
        <v>0</v>
      </c>
    </row>
    <row r="144" spans="1:13" ht="15.75" x14ac:dyDescent="0.25">
      <c r="A144" s="335">
        <v>16608</v>
      </c>
      <c r="B144" s="336" t="s">
        <v>79</v>
      </c>
      <c r="C144" s="352" t="s">
        <v>375</v>
      </c>
      <c r="D144" s="336" t="s">
        <v>383</v>
      </c>
      <c r="E144" s="336" t="s">
        <v>350</v>
      </c>
      <c r="F144" s="334">
        <v>0</v>
      </c>
      <c r="G144" s="337">
        <v>2655565</v>
      </c>
      <c r="H144" s="338">
        <v>0</v>
      </c>
      <c r="I144" s="338">
        <v>9125.6529209621986</v>
      </c>
      <c r="J144" s="338">
        <v>9125.6529209621986</v>
      </c>
      <c r="K144" s="334">
        <v>0</v>
      </c>
      <c r="L144" s="339">
        <v>291</v>
      </c>
      <c r="M144" s="339">
        <v>0</v>
      </c>
    </row>
    <row r="145" spans="1:13" ht="15.75" x14ac:dyDescent="0.25">
      <c r="A145" s="335">
        <v>16608</v>
      </c>
      <c r="B145" s="336" t="s">
        <v>79</v>
      </c>
      <c r="C145" s="352" t="s">
        <v>375</v>
      </c>
      <c r="D145" s="336" t="s">
        <v>383</v>
      </c>
      <c r="E145" s="336" t="s">
        <v>351</v>
      </c>
      <c r="F145" s="334">
        <v>0</v>
      </c>
      <c r="G145" s="337">
        <v>2668082</v>
      </c>
      <c r="H145" s="338">
        <v>0</v>
      </c>
      <c r="I145" s="338">
        <v>9702.1163636363635</v>
      </c>
      <c r="J145" s="338">
        <v>9702.1163636363635</v>
      </c>
      <c r="K145" s="334">
        <v>0</v>
      </c>
      <c r="L145" s="339">
        <v>275</v>
      </c>
      <c r="M145" s="339">
        <v>0</v>
      </c>
    </row>
    <row r="146" spans="1:13" ht="15.75" x14ac:dyDescent="0.25">
      <c r="A146" s="335">
        <v>16608</v>
      </c>
      <c r="B146" s="336" t="s">
        <v>79</v>
      </c>
      <c r="C146" s="352" t="s">
        <v>375</v>
      </c>
      <c r="D146" s="336" t="s">
        <v>383</v>
      </c>
      <c r="E146" s="336" t="s">
        <v>352</v>
      </c>
      <c r="F146" s="334">
        <v>0</v>
      </c>
      <c r="G146" s="337">
        <v>2553988</v>
      </c>
      <c r="H146" s="338">
        <v>0</v>
      </c>
      <c r="I146" s="338">
        <v>9637.6905660377361</v>
      </c>
      <c r="J146" s="338">
        <v>9637.6905660377361</v>
      </c>
      <c r="K146" s="334">
        <v>0</v>
      </c>
      <c r="L146" s="339">
        <v>265</v>
      </c>
      <c r="M146" s="339">
        <v>0</v>
      </c>
    </row>
    <row r="147" spans="1:13" x14ac:dyDescent="0.2">
      <c r="A147" s="340">
        <v>16608</v>
      </c>
      <c r="B147" s="341" t="s">
        <v>79</v>
      </c>
      <c r="C147" s="353" t="s">
        <v>375</v>
      </c>
      <c r="D147" s="341" t="s">
        <v>383</v>
      </c>
      <c r="E147" s="341" t="s">
        <v>374</v>
      </c>
      <c r="F147" s="342">
        <v>0</v>
      </c>
      <c r="G147" s="343">
        <v>4659700</v>
      </c>
      <c r="H147" s="344">
        <v>0</v>
      </c>
      <c r="I147" s="344">
        <v>9872.2457627118638</v>
      </c>
      <c r="J147" s="344">
        <v>9872.2457627118638</v>
      </c>
      <c r="K147" s="342">
        <v>0</v>
      </c>
      <c r="L147" s="345">
        <v>472</v>
      </c>
      <c r="M147" s="345">
        <v>0</v>
      </c>
    </row>
    <row r="148" spans="1:13" ht="15.75" x14ac:dyDescent="0.25">
      <c r="A148" s="335"/>
      <c r="B148" s="336"/>
      <c r="C148" s="352"/>
      <c r="D148" s="336"/>
      <c r="E148" s="336"/>
      <c r="F148" s="346"/>
      <c r="G148" s="347"/>
      <c r="H148" s="348"/>
      <c r="I148" s="348"/>
      <c r="J148" s="348"/>
      <c r="K148" s="346"/>
      <c r="L148" s="349"/>
      <c r="M148" s="349"/>
    </row>
    <row r="149" spans="1:13" ht="15.75" x14ac:dyDescent="0.25">
      <c r="A149" s="335">
        <v>16608</v>
      </c>
      <c r="B149" s="336" t="s">
        <v>79</v>
      </c>
      <c r="C149" s="336" t="s">
        <v>376</v>
      </c>
      <c r="D149" s="336" t="s">
        <v>383</v>
      </c>
      <c r="E149" s="336" t="s">
        <v>343</v>
      </c>
      <c r="F149" s="334">
        <v>0</v>
      </c>
      <c r="G149" s="337">
        <v>2999206</v>
      </c>
      <c r="H149" s="338">
        <v>0</v>
      </c>
      <c r="I149" s="338">
        <v>0</v>
      </c>
      <c r="J149" s="338">
        <v>0</v>
      </c>
      <c r="K149" s="334">
        <v>0</v>
      </c>
      <c r="L149" s="339">
        <v>38</v>
      </c>
      <c r="M149" s="339">
        <v>0</v>
      </c>
    </row>
    <row r="150" spans="1:13" ht="15.75" x14ac:dyDescent="0.25">
      <c r="A150" s="335">
        <v>16608</v>
      </c>
      <c r="B150" s="336" t="s">
        <v>79</v>
      </c>
      <c r="C150" s="336" t="s">
        <v>376</v>
      </c>
      <c r="D150" s="336" t="s">
        <v>383</v>
      </c>
      <c r="E150" s="336" t="s">
        <v>344</v>
      </c>
      <c r="F150" s="334">
        <v>0</v>
      </c>
      <c r="G150" s="337">
        <v>3580801</v>
      </c>
      <c r="H150" s="338">
        <v>0</v>
      </c>
      <c r="I150" s="338">
        <v>0</v>
      </c>
      <c r="J150" s="338">
        <v>0</v>
      </c>
      <c r="K150" s="334">
        <v>0</v>
      </c>
      <c r="L150" s="339">
        <v>41</v>
      </c>
      <c r="M150" s="339">
        <v>0</v>
      </c>
    </row>
    <row r="151" spans="1:13" ht="15.75" x14ac:dyDescent="0.25">
      <c r="A151" s="335">
        <v>16608</v>
      </c>
      <c r="B151" s="336" t="s">
        <v>79</v>
      </c>
      <c r="C151" s="336" t="s">
        <v>376</v>
      </c>
      <c r="D151" s="336" t="s">
        <v>383</v>
      </c>
      <c r="E151" s="336" t="s">
        <v>345</v>
      </c>
      <c r="F151" s="334">
        <v>0</v>
      </c>
      <c r="G151" s="337">
        <v>2366706</v>
      </c>
      <c r="H151" s="338">
        <v>0</v>
      </c>
      <c r="I151" s="338">
        <v>100639.51807228917</v>
      </c>
      <c r="J151" s="338">
        <v>100639.51807228917</v>
      </c>
      <c r="K151" s="334">
        <v>0</v>
      </c>
      <c r="L151" s="339">
        <v>23.516666666666666</v>
      </c>
      <c r="M151" s="339">
        <v>0</v>
      </c>
    </row>
    <row r="152" spans="1:13" ht="15.75" x14ac:dyDescent="0.25">
      <c r="A152" s="335">
        <v>16608</v>
      </c>
      <c r="B152" s="336" t="s">
        <v>79</v>
      </c>
      <c r="C152" s="336" t="s">
        <v>376</v>
      </c>
      <c r="D152" s="336" t="s">
        <v>383</v>
      </c>
      <c r="E152" s="336" t="s">
        <v>346</v>
      </c>
      <c r="F152" s="334">
        <v>0</v>
      </c>
      <c r="G152" s="337">
        <v>2987441</v>
      </c>
      <c r="H152" s="338">
        <v>0</v>
      </c>
      <c r="I152" s="338">
        <v>72864.414634146335</v>
      </c>
      <c r="J152" s="338">
        <v>72864.414634146335</v>
      </c>
      <c r="K152" s="334">
        <v>0</v>
      </c>
      <c r="L152" s="339">
        <v>41</v>
      </c>
      <c r="M152" s="339">
        <v>0</v>
      </c>
    </row>
    <row r="153" spans="1:13" ht="15.75" x14ac:dyDescent="0.25">
      <c r="A153" s="335">
        <v>16608</v>
      </c>
      <c r="B153" s="336" t="s">
        <v>79</v>
      </c>
      <c r="C153" s="336" t="s">
        <v>376</v>
      </c>
      <c r="D153" s="336" t="s">
        <v>383</v>
      </c>
      <c r="E153" s="336" t="s">
        <v>347</v>
      </c>
      <c r="F153" s="334">
        <v>0</v>
      </c>
      <c r="G153" s="337">
        <v>3026585</v>
      </c>
      <c r="H153" s="338">
        <v>0</v>
      </c>
      <c r="I153" s="338">
        <v>72061.547619047618</v>
      </c>
      <c r="J153" s="338">
        <v>72061.547619047618</v>
      </c>
      <c r="K153" s="334">
        <v>0</v>
      </c>
      <c r="L153" s="339">
        <v>42</v>
      </c>
      <c r="M153" s="339">
        <v>0</v>
      </c>
    </row>
    <row r="154" spans="1:13" ht="15.75" x14ac:dyDescent="0.25">
      <c r="A154" s="335">
        <v>16608</v>
      </c>
      <c r="B154" s="336" t="s">
        <v>79</v>
      </c>
      <c r="C154" s="336" t="s">
        <v>376</v>
      </c>
      <c r="D154" s="336" t="s">
        <v>383</v>
      </c>
      <c r="E154" s="336" t="s">
        <v>348</v>
      </c>
      <c r="F154" s="334">
        <v>0</v>
      </c>
      <c r="G154" s="337">
        <v>3239521</v>
      </c>
      <c r="H154" s="338">
        <v>0</v>
      </c>
      <c r="I154" s="338">
        <v>70424.369565217392</v>
      </c>
      <c r="J154" s="338">
        <v>70424.369565217392</v>
      </c>
      <c r="K154" s="334">
        <v>0</v>
      </c>
      <c r="L154" s="339">
        <v>46</v>
      </c>
      <c r="M154" s="339">
        <v>0</v>
      </c>
    </row>
    <row r="155" spans="1:13" ht="15.75" x14ac:dyDescent="0.25">
      <c r="A155" s="335">
        <v>16608</v>
      </c>
      <c r="B155" s="336" t="s">
        <v>79</v>
      </c>
      <c r="C155" s="336" t="s">
        <v>376</v>
      </c>
      <c r="D155" s="336" t="s">
        <v>383</v>
      </c>
      <c r="E155" s="336" t="s">
        <v>349</v>
      </c>
      <c r="F155" s="334">
        <v>0</v>
      </c>
      <c r="G155" s="337">
        <v>2969541</v>
      </c>
      <c r="H155" s="338">
        <v>0</v>
      </c>
      <c r="I155" s="338">
        <v>76142.076923076922</v>
      </c>
      <c r="J155" s="338">
        <v>76142.076923076922</v>
      </c>
      <c r="K155" s="334">
        <v>0</v>
      </c>
      <c r="L155" s="339">
        <v>39</v>
      </c>
      <c r="M155" s="339">
        <v>0</v>
      </c>
    </row>
    <row r="156" spans="1:13" ht="15.75" x14ac:dyDescent="0.25">
      <c r="A156" s="335">
        <v>16608</v>
      </c>
      <c r="B156" s="336" t="s">
        <v>79</v>
      </c>
      <c r="C156" s="336" t="s">
        <v>376</v>
      </c>
      <c r="D156" s="336" t="s">
        <v>383</v>
      </c>
      <c r="E156" s="336" t="s">
        <v>350</v>
      </c>
      <c r="F156" s="334">
        <v>0</v>
      </c>
      <c r="G156" s="337">
        <v>3259831</v>
      </c>
      <c r="H156" s="338">
        <v>0</v>
      </c>
      <c r="I156" s="338">
        <v>74087.068181818177</v>
      </c>
      <c r="J156" s="338">
        <v>74087.068181818177</v>
      </c>
      <c r="K156" s="334">
        <v>0</v>
      </c>
      <c r="L156" s="339">
        <v>44</v>
      </c>
      <c r="M156" s="339">
        <v>0</v>
      </c>
    </row>
    <row r="157" spans="1:13" ht="15.75" x14ac:dyDescent="0.25">
      <c r="A157" s="335">
        <v>16608</v>
      </c>
      <c r="B157" s="336" t="s">
        <v>79</v>
      </c>
      <c r="C157" s="336" t="s">
        <v>376</v>
      </c>
      <c r="D157" s="336" t="s">
        <v>383</v>
      </c>
      <c r="E157" s="336" t="s">
        <v>351</v>
      </c>
      <c r="F157" s="334">
        <v>0</v>
      </c>
      <c r="G157" s="337">
        <v>2969148</v>
      </c>
      <c r="H157" s="338">
        <v>0</v>
      </c>
      <c r="I157" s="338">
        <v>76132</v>
      </c>
      <c r="J157" s="338">
        <v>76132</v>
      </c>
      <c r="K157" s="334">
        <v>0</v>
      </c>
      <c r="L157" s="339">
        <v>39</v>
      </c>
      <c r="M157" s="339">
        <v>0</v>
      </c>
    </row>
    <row r="158" spans="1:13" ht="15.75" x14ac:dyDescent="0.25">
      <c r="A158" s="335">
        <v>16608</v>
      </c>
      <c r="B158" s="336" t="s">
        <v>79</v>
      </c>
      <c r="C158" s="336" t="s">
        <v>376</v>
      </c>
      <c r="D158" s="336" t="s">
        <v>383</v>
      </c>
      <c r="E158" s="336" t="s">
        <v>352</v>
      </c>
      <c r="F158" s="334">
        <v>0</v>
      </c>
      <c r="G158" s="337">
        <v>3037176</v>
      </c>
      <c r="H158" s="338">
        <v>0</v>
      </c>
      <c r="I158" s="338">
        <v>72313.71428571429</v>
      </c>
      <c r="J158" s="338">
        <v>72313.71428571429</v>
      </c>
      <c r="K158" s="334">
        <v>0</v>
      </c>
      <c r="L158" s="339">
        <v>42</v>
      </c>
      <c r="M158" s="339">
        <v>0</v>
      </c>
    </row>
    <row r="159" spans="1:13" x14ac:dyDescent="0.2">
      <c r="A159" s="340">
        <v>16608</v>
      </c>
      <c r="B159" s="341" t="s">
        <v>79</v>
      </c>
      <c r="C159" s="341" t="s">
        <v>376</v>
      </c>
      <c r="D159" s="341" t="s">
        <v>383</v>
      </c>
      <c r="E159" s="341" t="s">
        <v>374</v>
      </c>
      <c r="F159" s="342">
        <v>0</v>
      </c>
      <c r="G159" s="343">
        <v>4908626</v>
      </c>
      <c r="H159" s="344">
        <v>0</v>
      </c>
      <c r="I159" s="344">
        <v>79171.387096774197</v>
      </c>
      <c r="J159" s="344">
        <v>79171.387096774197</v>
      </c>
      <c r="K159" s="342">
        <v>0</v>
      </c>
      <c r="L159" s="345">
        <v>62</v>
      </c>
      <c r="M159" s="345">
        <v>0</v>
      </c>
    </row>
  </sheetData>
  <mergeCells count="4">
    <mergeCell ref="A1:M1"/>
    <mergeCell ref="A2:M2"/>
    <mergeCell ref="A3:M3"/>
    <mergeCell ref="A4:M4"/>
  </mergeCells>
  <dataValidations disablePrompts="1" count="2">
    <dataValidation type="list" errorStyle="warning" allowBlank="1" showInputMessage="1" promptTitle="Bulletin Lines" prompt="Use Drop Down to select one of bulletin lines. _x000a__x000a_For reporting other line of insurance, type in the actual line such as &quot;Aircraft&quot;." sqref="B17:B62" xr:uid="{54B65367-4F14-4D6D-9CA6-21727D2715FB}">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2" t="s">
        <v>343</v>
      </c>
    </row>
    <row r="3" spans="1:4" x14ac:dyDescent="0.25">
      <c r="A3" t="s">
        <v>225</v>
      </c>
      <c r="B3" t="s">
        <v>224</v>
      </c>
      <c r="D3" s="323" t="s">
        <v>344</v>
      </c>
    </row>
    <row r="4" spans="1:4" x14ac:dyDescent="0.25">
      <c r="A4" t="s">
        <v>79</v>
      </c>
      <c r="B4" t="s">
        <v>222</v>
      </c>
      <c r="D4" s="323" t="s">
        <v>345</v>
      </c>
    </row>
    <row r="5" spans="1:4" x14ac:dyDescent="0.25">
      <c r="A5" t="s">
        <v>80</v>
      </c>
      <c r="B5" t="s">
        <v>226</v>
      </c>
      <c r="D5" s="323" t="s">
        <v>346</v>
      </c>
    </row>
    <row r="6" spans="1:4" x14ac:dyDescent="0.25">
      <c r="A6" t="s">
        <v>227</v>
      </c>
      <c r="B6" t="s">
        <v>83</v>
      </c>
      <c r="D6" s="323" t="s">
        <v>347</v>
      </c>
    </row>
    <row r="7" spans="1:4" x14ac:dyDescent="0.25">
      <c r="A7" t="s">
        <v>228</v>
      </c>
      <c r="B7" t="s">
        <v>84</v>
      </c>
      <c r="D7" s="323" t="s">
        <v>348</v>
      </c>
    </row>
    <row r="8" spans="1:4" x14ac:dyDescent="0.25">
      <c r="A8" t="s">
        <v>156</v>
      </c>
      <c r="B8" t="s">
        <v>315</v>
      </c>
      <c r="D8" s="323" t="s">
        <v>349</v>
      </c>
    </row>
    <row r="9" spans="1:4" x14ac:dyDescent="0.25">
      <c r="D9" s="323" t="s">
        <v>350</v>
      </c>
    </row>
    <row r="10" spans="1:4" x14ac:dyDescent="0.25">
      <c r="A10" s="287" t="s">
        <v>283</v>
      </c>
      <c r="D10" s="323" t="s">
        <v>351</v>
      </c>
    </row>
    <row r="11" spans="1:4" x14ac:dyDescent="0.25">
      <c r="D11" s="323" t="s">
        <v>352</v>
      </c>
    </row>
    <row r="12" spans="1:4" x14ac:dyDescent="0.25">
      <c r="D12" s="323"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98" t="s">
        <v>166</v>
      </c>
      <c r="B1" s="398"/>
      <c r="C1" s="398"/>
      <c r="D1" s="398"/>
      <c r="E1" s="398"/>
      <c r="F1" s="398"/>
      <c r="G1" s="398"/>
      <c r="H1" s="398"/>
      <c r="I1" s="398"/>
      <c r="J1" s="398"/>
      <c r="K1" s="398"/>
      <c r="L1" s="398"/>
      <c r="M1" s="398"/>
      <c r="N1" s="398"/>
      <c r="O1" s="398"/>
      <c r="P1" s="398"/>
      <c r="Q1" s="398"/>
      <c r="R1" s="398"/>
      <c r="S1" s="398"/>
      <c r="T1" s="398"/>
      <c r="U1" s="398"/>
      <c r="V1" s="399" t="s">
        <v>52</v>
      </c>
      <c r="W1" s="399"/>
      <c r="X1" s="399"/>
      <c r="Y1" s="399"/>
      <c r="Z1" s="399"/>
      <c r="AA1" s="399"/>
      <c r="AB1" s="399"/>
      <c r="AC1" s="399"/>
      <c r="AD1" s="399"/>
      <c r="AE1" s="399"/>
      <c r="AF1" s="399"/>
      <c r="AG1" s="399"/>
      <c r="AH1" s="399"/>
      <c r="AI1" s="399"/>
      <c r="AJ1" s="399"/>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New York Marine and General Insurance Company ("NYM")</v>
      </c>
      <c r="B4" s="151">
        <f>'Cover Page'!L9</f>
        <v>16608</v>
      </c>
      <c r="C4" s="151" t="str">
        <f>'Cover Page'!B13</f>
        <v>ProSight Specialty Insurance Group</v>
      </c>
      <c r="D4" s="152" t="str">
        <f>'Cover Page'!L13</f>
        <v>0256</v>
      </c>
      <c r="E4" s="151" t="str">
        <f>'Cover Page'!B17</f>
        <v>412 Mount Kemble Avenue, Suite 300C</v>
      </c>
      <c r="F4" s="151" t="str">
        <f>'Cover Page'!B20</f>
        <v>Morristown</v>
      </c>
      <c r="G4" s="151" t="str">
        <f>'Cover Page'!I20</f>
        <v>NJ</v>
      </c>
      <c r="H4" s="152">
        <f>'Cover Page'!L20</f>
        <v>7960</v>
      </c>
      <c r="I4" s="151" t="b">
        <v>1</v>
      </c>
      <c r="J4" s="151" t="b">
        <v>0</v>
      </c>
      <c r="K4" s="153">
        <f>'Cover Page'!B32</f>
        <v>44305</v>
      </c>
      <c r="L4" s="173" t="str">
        <f>'Cover Page'!B35</f>
        <v>Frank Papalia</v>
      </c>
      <c r="M4" s="173" t="str">
        <f>'Cover Page'!B38</f>
        <v>Chief Legal Officer</v>
      </c>
      <c r="N4" s="212" t="str">
        <f>'Cover Page'!I35</f>
        <v>973-532-1728</v>
      </c>
      <c r="O4" s="212">
        <f>'Cover Page'!L35</f>
        <v>0</v>
      </c>
      <c r="P4" s="151" t="str">
        <f>'Cover Page'!I38</f>
        <v>fpapalia@prosightspecialty.com</v>
      </c>
      <c r="Q4" s="151" t="str">
        <f>'Cover Page'!B42</f>
        <v>Jennifer Moore</v>
      </c>
      <c r="R4" s="151" t="str">
        <f>'Cover Page'!B46</f>
        <v>VP, Compliance Regulatory Affairs Officer</v>
      </c>
      <c r="S4" s="212" t="str">
        <f>'Cover Page'!I42</f>
        <v>976.532.1435</v>
      </c>
      <c r="T4" s="212">
        <f>'Cover Page'!L42</f>
        <v>0</v>
      </c>
      <c r="U4" s="151" t="str">
        <f>'Cover Page'!I46</f>
        <v>jmoore@prosightspecialty.com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1</v>
      </c>
      <c r="AD4" s="152" t="str">
        <f>Questionnaire!E19</f>
        <v>Inland Marine</v>
      </c>
      <c r="AE4" s="152">
        <f>Questionnaire!U22</f>
        <v>0</v>
      </c>
      <c r="AF4" s="152">
        <f>Questionnaire!U26</f>
        <v>1</v>
      </c>
      <c r="AG4" s="152">
        <f>Questionnaire!U28</f>
        <v>0</v>
      </c>
      <c r="AH4" s="152">
        <f>Questionnaire!U34</f>
        <v>0</v>
      </c>
      <c r="AI4" s="152">
        <f>Questionnaire!U35</f>
        <v>1</v>
      </c>
      <c r="AJ4" s="173" t="e">
        <f>Questionnaire!#REF!</f>
        <v>#REF!</v>
      </c>
      <c r="AK4" s="151" t="str">
        <f>'Explanatory Memorandum'!C14</f>
        <v>ProSight has continuously monitored our insureds exposures since the impact of the COVID-19 pandemic materialized into some of our insureds not carrying on business as usual.  At that time, we recognized and reacted to the fact that some of our insureds respective exposures to loss were commensurately decreased in relation to their business operations.  Our recognition and reaction came in the form of targeted premium refunds for affected in-force policies.  For new and renewal policies written during 2020, we estimated a reduction in exposure and hence premiums for similarly COVID-19 affected policies (See attached memorandum dated June 18, 2020 in response to Bulletin 2020-03).  
In 2021, we have continued to monitor our COVID-19 affected insureds exposure to loss.  We believe that we have taken the appropriate steps to synchronize the charged premiums in relation to our insured’s exposure to loss.  Our analysis in response to this bulletin included reviewing the underwriting experience prior to, and after the premium refunds already provided, as well as projecting future changes in actual exposures for the affected insureds on in-force policies.  The future changes in actual exposures will materialize through our normal premium audit processes, which typically occur 3 to 6 months after the expiration of each policy.  For the line(s) affected by COVID-19, workers' compensation remains the most uncertain as respects future exposure to loss.  As such, we have estimated an audit return premium and projected the underwriting results post-refund (2020 refunds, already returned) and post-premium audit return.  For the lines of business affected by COVID-19, the attached analysis will show:
-The estimated underwriting experience is not materially excessive nor inadequate relative to our filed rates.
-The frequency of claims (relative to $1000 GWP) is in line with prior years after adjusting the premiums for refunds and estimated audit returns.
-The loss ratio development by policy quarter for the COVID-19 affected lines largely follow prior policy periods at the same development period, reflecting the fact that the adjustments to premiums have normalized the underwriting results to align with pre-COVID-19 levels.</v>
      </c>
      <c r="AL4" s="151">
        <f>'Explanatory Memorandum'!C44</f>
        <v>0</v>
      </c>
    </row>
    <row r="6" spans="1:38" x14ac:dyDescent="0.25">
      <c r="I6" s="243"/>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5" customWidth="1"/>
    <col min="4" max="4" width="7.5703125" style="236" customWidth="1"/>
    <col min="5" max="6" width="6.42578125" style="236" customWidth="1"/>
    <col min="7" max="7" width="9.140625" style="237" customWidth="1"/>
    <col min="8" max="8" width="7.42578125" style="235" customWidth="1"/>
    <col min="9" max="9" width="6" style="236" customWidth="1"/>
    <col min="10" max="10" width="4" style="236" customWidth="1"/>
    <col min="11" max="11" width="5.85546875" style="236" customWidth="1"/>
    <col min="12" max="12" width="9" style="236" bestFit="1" customWidth="1"/>
    <col min="13" max="13" width="9.5703125" style="236" customWidth="1"/>
    <col min="14" max="14" width="11.7109375" style="236" customWidth="1"/>
    <col min="15" max="15" width="12.42578125" style="236" customWidth="1"/>
    <col min="16" max="16" width="8.28515625" style="237" customWidth="1"/>
    <col min="17" max="17" width="6.42578125" style="229" customWidth="1"/>
    <col min="18" max="18" width="5.140625" style="229" customWidth="1"/>
    <col min="19" max="19" width="7.140625" style="229" customWidth="1"/>
    <col min="20" max="20" width="6.42578125" style="229" customWidth="1"/>
    <col min="21" max="21" width="6.140625" style="237" bestFit="1" customWidth="1"/>
  </cols>
  <sheetData>
    <row r="1" spans="1:27" x14ac:dyDescent="0.25">
      <c r="A1" s="223"/>
      <c r="B1" s="223"/>
      <c r="C1" s="400" t="s">
        <v>182</v>
      </c>
      <c r="D1" s="401"/>
      <c r="E1" s="401"/>
      <c r="F1" s="401"/>
      <c r="G1" s="402"/>
      <c r="H1" s="403" t="s">
        <v>183</v>
      </c>
      <c r="I1" s="404"/>
      <c r="J1" s="404"/>
      <c r="K1" s="404"/>
      <c r="L1" s="404"/>
      <c r="M1" s="404"/>
      <c r="N1" s="404"/>
      <c r="O1" s="404"/>
      <c r="P1" s="405"/>
      <c r="Q1" s="400" t="s">
        <v>184</v>
      </c>
      <c r="R1" s="401"/>
      <c r="S1" s="401"/>
      <c r="T1" s="401"/>
      <c r="U1" s="402"/>
    </row>
    <row r="2" spans="1:27" s="220" customFormat="1" ht="60.75" thickBot="1" x14ac:dyDescent="0.3">
      <c r="A2" s="224" t="s">
        <v>174</v>
      </c>
      <c r="B2" s="225" t="s">
        <v>173</v>
      </c>
      <c r="C2" s="230" t="s">
        <v>185</v>
      </c>
      <c r="D2" s="226" t="s">
        <v>186</v>
      </c>
      <c r="E2" s="226" t="s">
        <v>187</v>
      </c>
      <c r="F2" s="226" t="s">
        <v>201</v>
      </c>
      <c r="G2" s="231" t="s">
        <v>188</v>
      </c>
      <c r="H2" s="238" t="s">
        <v>189</v>
      </c>
      <c r="I2" s="227" t="s">
        <v>190</v>
      </c>
      <c r="J2" s="227" t="s">
        <v>57</v>
      </c>
      <c r="K2" s="227" t="s">
        <v>191</v>
      </c>
      <c r="L2" s="227" t="s">
        <v>192</v>
      </c>
      <c r="M2" s="227" t="s">
        <v>193</v>
      </c>
      <c r="N2" s="227" t="s">
        <v>194</v>
      </c>
      <c r="O2" s="227" t="s">
        <v>210</v>
      </c>
      <c r="P2" s="239" t="s">
        <v>195</v>
      </c>
      <c r="Q2" s="226" t="s">
        <v>196</v>
      </c>
      <c r="R2" s="226" t="s">
        <v>197</v>
      </c>
      <c r="S2" s="226" t="s">
        <v>198</v>
      </c>
      <c r="T2" s="226" t="s">
        <v>200</v>
      </c>
      <c r="U2" s="231" t="s">
        <v>199</v>
      </c>
    </row>
    <row r="3" spans="1:27" ht="15.75" thickTop="1" x14ac:dyDescent="0.25">
      <c r="A3" s="151">
        <f>'Cover Page'!$L$9</f>
        <v>16608</v>
      </c>
      <c r="B3" s="151" t="s">
        <v>78</v>
      </c>
      <c r="C3" s="232">
        <f>Questionnaire!$U$52</f>
        <v>0</v>
      </c>
      <c r="D3" s="233">
        <f>Questionnaire!$U$53</f>
        <v>0</v>
      </c>
      <c r="E3" s="233">
        <f>Questionnaire!$U$54</f>
        <v>0</v>
      </c>
      <c r="F3" s="233">
        <f>Questionnaire!$U$55</f>
        <v>0</v>
      </c>
      <c r="G3" s="234">
        <f>Questionnaire!$U$56</f>
        <v>0</v>
      </c>
      <c r="H3" s="232">
        <f>Questionnaire!$U$63</f>
        <v>0</v>
      </c>
      <c r="I3" s="233">
        <f>Questionnaire!$U$66</f>
        <v>0</v>
      </c>
      <c r="J3" s="233">
        <f>Questionnaire!$U$67</f>
        <v>0</v>
      </c>
      <c r="K3" s="233">
        <f>Questionnaire!$U$68</f>
        <v>0</v>
      </c>
      <c r="L3" s="233">
        <f>Questionnaire!$U$69</f>
        <v>0</v>
      </c>
      <c r="M3" s="240">
        <f>Questionnaire!$U$76</f>
        <v>0</v>
      </c>
      <c r="N3" s="241">
        <f>Questionnaire!$U$77</f>
        <v>0</v>
      </c>
      <c r="O3" s="268">
        <f>Questionnaire!G78</f>
        <v>0</v>
      </c>
      <c r="P3" s="242">
        <f>Questionnaire!$U$81</f>
        <v>0</v>
      </c>
      <c r="Q3" s="228">
        <f>Questionnaire!$U$89</f>
        <v>0</v>
      </c>
      <c r="R3" s="228">
        <f>Questionnaire!$U$90</f>
        <v>0</v>
      </c>
      <c r="S3" s="228">
        <f>Questionnaire!$U$91</f>
        <v>0</v>
      </c>
      <c r="T3" s="228">
        <f>Questionnaire!$U$92</f>
        <v>0</v>
      </c>
      <c r="U3" s="234">
        <f>Questionnaire!$U$93</f>
        <v>0</v>
      </c>
    </row>
    <row r="4" spans="1:27" x14ac:dyDescent="0.25">
      <c r="A4" s="151">
        <f>'Cover Page'!$L$9</f>
        <v>16608</v>
      </c>
      <c r="B4" s="151" t="s">
        <v>225</v>
      </c>
      <c r="C4" s="232">
        <f>Questionnaire!$V$52</f>
        <v>0</v>
      </c>
      <c r="D4" s="233">
        <f>Questionnaire!$V$53</f>
        <v>0</v>
      </c>
      <c r="E4" s="233">
        <f>Questionnaire!$V$54</f>
        <v>0</v>
      </c>
      <c r="F4" s="233">
        <f>Questionnaire!$V$55</f>
        <v>0</v>
      </c>
      <c r="G4" s="234">
        <f>Questionnaire!$V$56</f>
        <v>0</v>
      </c>
      <c r="H4" s="232">
        <f>Questionnaire!$V$63</f>
        <v>0</v>
      </c>
      <c r="I4" s="233">
        <f>Questionnaire!$V$66</f>
        <v>0</v>
      </c>
      <c r="J4" s="233">
        <f>Questionnaire!$V$67</f>
        <v>0</v>
      </c>
      <c r="K4" s="233">
        <f>Questionnaire!$V$68</f>
        <v>0</v>
      </c>
      <c r="L4" s="233">
        <f>Questionnaire!$V$69</f>
        <v>0</v>
      </c>
      <c r="M4" s="240">
        <f>Questionnaire!$V$76</f>
        <v>0</v>
      </c>
      <c r="N4" s="241">
        <f>Questionnaire!$V$77</f>
        <v>0</v>
      </c>
      <c r="O4" s="268">
        <f>Questionnaire!H78</f>
        <v>0</v>
      </c>
      <c r="P4" s="242">
        <f>Questionnaire!$V$81</f>
        <v>0</v>
      </c>
      <c r="Q4" s="228">
        <f>Questionnaire!$V$89</f>
        <v>1</v>
      </c>
      <c r="R4" s="228">
        <f>Questionnaire!$V$90</f>
        <v>1</v>
      </c>
      <c r="S4" s="228">
        <f>Questionnaire!$V$91</f>
        <v>1</v>
      </c>
      <c r="T4" s="228">
        <f>Questionnaire!$V$92</f>
        <v>0</v>
      </c>
      <c r="U4" s="234">
        <f>Questionnaire!$V$93</f>
        <v>0</v>
      </c>
    </row>
    <row r="5" spans="1:27" x14ac:dyDescent="0.25">
      <c r="A5" s="151">
        <f>'Cover Page'!$L$9</f>
        <v>16608</v>
      </c>
      <c r="B5" s="151" t="s">
        <v>79</v>
      </c>
      <c r="C5" s="232">
        <f>Questionnaire!$W$52</f>
        <v>0</v>
      </c>
      <c r="D5" s="233">
        <f>Questionnaire!$W$53</f>
        <v>0</v>
      </c>
      <c r="E5" s="233">
        <f>Questionnaire!$W$54</f>
        <v>0</v>
      </c>
      <c r="F5" s="233">
        <f>Questionnaire!$W$55</f>
        <v>0</v>
      </c>
      <c r="G5" s="234">
        <f>Questionnaire!$W$56</f>
        <v>0</v>
      </c>
      <c r="H5" s="232">
        <f>Questionnaire!$W$63</f>
        <v>0</v>
      </c>
      <c r="I5" s="233">
        <f>Questionnaire!$W$66</f>
        <v>0</v>
      </c>
      <c r="J5" s="233">
        <f>Questionnaire!$W$67</f>
        <v>0</v>
      </c>
      <c r="K5" s="233">
        <f>Questionnaire!$W$68</f>
        <v>0</v>
      </c>
      <c r="L5" s="233">
        <f>Questionnaire!$W$69</f>
        <v>0</v>
      </c>
      <c r="M5" s="240">
        <f>Questionnaire!$W$76</f>
        <v>0</v>
      </c>
      <c r="N5" s="241">
        <f>Questionnaire!$W$77</f>
        <v>0</v>
      </c>
      <c r="O5" s="268">
        <f>Questionnaire!I78</f>
        <v>0</v>
      </c>
      <c r="P5" s="242">
        <f>Questionnaire!$W$81</f>
        <v>0</v>
      </c>
      <c r="Q5" s="228">
        <f>Questionnaire!$W$89</f>
        <v>1</v>
      </c>
      <c r="R5" s="228">
        <f>Questionnaire!$W$90</f>
        <v>1</v>
      </c>
      <c r="S5" s="228">
        <f>Questionnaire!$W$91</f>
        <v>1</v>
      </c>
      <c r="T5" s="228">
        <f>Questionnaire!$W$92</f>
        <v>0</v>
      </c>
      <c r="U5" s="234">
        <f>Questionnaire!$W$93</f>
        <v>0</v>
      </c>
    </row>
    <row r="6" spans="1:27" x14ac:dyDescent="0.25">
      <c r="A6" s="151">
        <f>'Cover Page'!$L$9</f>
        <v>16608</v>
      </c>
      <c r="B6" s="151" t="s">
        <v>80</v>
      </c>
      <c r="C6" s="232">
        <f>Questionnaire!$X$52</f>
        <v>0</v>
      </c>
      <c r="D6" s="233">
        <f>Questionnaire!$X$53</f>
        <v>0</v>
      </c>
      <c r="E6" s="233">
        <f>Questionnaire!$X$54</f>
        <v>0</v>
      </c>
      <c r="F6" s="233">
        <f>Questionnaire!$X$55</f>
        <v>0</v>
      </c>
      <c r="G6" s="234">
        <f>Questionnaire!$X$56</f>
        <v>0</v>
      </c>
      <c r="H6" s="232">
        <f>Questionnaire!$X$63</f>
        <v>0</v>
      </c>
      <c r="I6" s="233">
        <f>Questionnaire!$X$66</f>
        <v>0</v>
      </c>
      <c r="J6" s="233">
        <f>Questionnaire!$X$67</f>
        <v>0</v>
      </c>
      <c r="K6" s="233">
        <f>Questionnaire!$X$68</f>
        <v>0</v>
      </c>
      <c r="L6" s="233">
        <f>Questionnaire!$X$69</f>
        <v>0</v>
      </c>
      <c r="M6" s="240">
        <f>Questionnaire!$X$76</f>
        <v>0</v>
      </c>
      <c r="N6" s="241">
        <f>Questionnaire!$X$77</f>
        <v>0</v>
      </c>
      <c r="O6" s="268">
        <f>Questionnaire!J78</f>
        <v>0</v>
      </c>
      <c r="P6" s="242">
        <f>Questionnaire!$X$81</f>
        <v>0</v>
      </c>
      <c r="Q6" s="228">
        <f>Questionnaire!$X$89</f>
        <v>1</v>
      </c>
      <c r="R6" s="228">
        <f>Questionnaire!$X$90</f>
        <v>1</v>
      </c>
      <c r="S6" s="228">
        <f>Questionnaire!$X$91</f>
        <v>1</v>
      </c>
      <c r="T6" s="228">
        <f>Questionnaire!$X$92</f>
        <v>0</v>
      </c>
      <c r="U6" s="234">
        <f>Questionnaire!$X$93</f>
        <v>0</v>
      </c>
    </row>
    <row r="7" spans="1:27" x14ac:dyDescent="0.25">
      <c r="A7" s="151">
        <f>'Cover Page'!$L$9</f>
        <v>16608</v>
      </c>
      <c r="B7" s="151" t="s">
        <v>227</v>
      </c>
      <c r="C7" s="232">
        <f>Questionnaire!$Y$52</f>
        <v>0</v>
      </c>
      <c r="D7" s="233">
        <f>Questionnaire!$Y$53</f>
        <v>0</v>
      </c>
      <c r="E7" s="202">
        <f>Questionnaire!$Y$54</f>
        <v>0</v>
      </c>
      <c r="F7" s="202">
        <f>Questionnaire!$Y$55</f>
        <v>0</v>
      </c>
      <c r="G7" s="234">
        <f>Questionnaire!$Y$56</f>
        <v>0</v>
      </c>
      <c r="H7" s="232">
        <f>Questionnaire!$Y$63</f>
        <v>0</v>
      </c>
      <c r="I7" s="233">
        <f>Questionnaire!$Y$66</f>
        <v>0</v>
      </c>
      <c r="J7" s="233">
        <f>Questionnaire!$Y$67</f>
        <v>0</v>
      </c>
      <c r="K7" s="233">
        <f>Questionnaire!$Y$68</f>
        <v>0</v>
      </c>
      <c r="L7" s="233">
        <f>Questionnaire!$Y$69</f>
        <v>0</v>
      </c>
      <c r="M7" s="240">
        <f>Questionnaire!$Y$76</f>
        <v>0</v>
      </c>
      <c r="N7" s="241">
        <f>Questionnaire!$Y$77</f>
        <v>0</v>
      </c>
      <c r="O7" s="268">
        <f>Questionnaire!K78</f>
        <v>0</v>
      </c>
      <c r="P7" s="242">
        <f>Questionnaire!$Y$81</f>
        <v>0</v>
      </c>
      <c r="Q7" s="228">
        <f>Questionnaire!$Y$89</f>
        <v>1</v>
      </c>
      <c r="R7" s="228">
        <f>Questionnaire!$Y$90</f>
        <v>1</v>
      </c>
      <c r="S7" s="228">
        <f>Questionnaire!$Y$91</f>
        <v>1</v>
      </c>
      <c r="T7" s="228">
        <f>Questionnaire!$Y$92</f>
        <v>0</v>
      </c>
      <c r="U7" s="234">
        <f>Questionnaire!$Y$93</f>
        <v>0</v>
      </c>
    </row>
    <row r="8" spans="1:27" x14ac:dyDescent="0.25">
      <c r="A8" s="151">
        <f>'Cover Page'!$L$9</f>
        <v>16608</v>
      </c>
      <c r="B8" s="151" t="s">
        <v>228</v>
      </c>
      <c r="C8" s="232">
        <f>Questionnaire!$Z$52</f>
        <v>0</v>
      </c>
      <c r="D8" s="233">
        <f>Questionnaire!$Z$53</f>
        <v>0</v>
      </c>
      <c r="E8" s="233">
        <f>Questionnaire!$Z$54</f>
        <v>0</v>
      </c>
      <c r="F8" s="233">
        <f>Questionnaire!$Z$55</f>
        <v>0</v>
      </c>
      <c r="G8" s="234">
        <f>Questionnaire!$Z$56</f>
        <v>0</v>
      </c>
      <c r="H8" s="232">
        <f>Questionnaire!$Z$63</f>
        <v>0</v>
      </c>
      <c r="I8" s="233">
        <f>Questionnaire!$Z$66</f>
        <v>0</v>
      </c>
      <c r="J8" s="233">
        <f>Questionnaire!$Z$67</f>
        <v>0</v>
      </c>
      <c r="K8" s="233">
        <f>Questionnaire!$Z$68</f>
        <v>0</v>
      </c>
      <c r="L8" s="233">
        <f>Questionnaire!$Z$69</f>
        <v>0</v>
      </c>
      <c r="M8" s="240">
        <f>Questionnaire!$Z$76</f>
        <v>0</v>
      </c>
      <c r="N8" s="241">
        <f>Questionnaire!$Z$77</f>
        <v>0</v>
      </c>
      <c r="O8" s="268">
        <f>Questionnaire!L78</f>
        <v>0</v>
      </c>
      <c r="P8" s="242">
        <f>Questionnaire!$Z$81</f>
        <v>0</v>
      </c>
      <c r="Q8" s="228">
        <f>Questionnaire!$Z$89</f>
        <v>0</v>
      </c>
      <c r="R8" s="228">
        <f>Questionnaire!$Z$90</f>
        <v>0</v>
      </c>
      <c r="S8" s="228">
        <f>Questionnaire!$Z$91</f>
        <v>0</v>
      </c>
      <c r="T8" s="228">
        <f>Questionnaire!$Z$92</f>
        <v>0</v>
      </c>
      <c r="U8" s="234">
        <f>Questionnaire!$Z$93</f>
        <v>0</v>
      </c>
    </row>
    <row r="9" spans="1:27" x14ac:dyDescent="0.25">
      <c r="A9" s="151">
        <f>'Cover Page'!$L$9</f>
        <v>16608</v>
      </c>
      <c r="B9" s="151" t="s">
        <v>156</v>
      </c>
      <c r="C9" s="232">
        <f>Questionnaire!$AA$52</f>
        <v>0</v>
      </c>
      <c r="D9" s="233">
        <f>Questionnaire!$AA$53</f>
        <v>0</v>
      </c>
      <c r="E9" s="233">
        <f>Questionnaire!$AA$54</f>
        <v>0</v>
      </c>
      <c r="F9" s="233">
        <f>Questionnaire!$AA$55</f>
        <v>0</v>
      </c>
      <c r="G9" s="234">
        <f>Questionnaire!$AA$56</f>
        <v>0</v>
      </c>
      <c r="H9" s="232">
        <f>Questionnaire!$AA$63</f>
        <v>0</v>
      </c>
      <c r="I9" s="233">
        <f>Questionnaire!$AA$66</f>
        <v>0</v>
      </c>
      <c r="J9" s="233">
        <f>Questionnaire!$AA$67</f>
        <v>0</v>
      </c>
      <c r="K9" s="233">
        <f>Questionnaire!$AA$68</f>
        <v>0</v>
      </c>
      <c r="L9" s="233">
        <f>Questionnaire!$AA$69</f>
        <v>0</v>
      </c>
      <c r="M9" s="240">
        <f>Questionnaire!$AA$76</f>
        <v>0</v>
      </c>
      <c r="N9" s="241">
        <f>Questionnaire!$AA$77</f>
        <v>0</v>
      </c>
      <c r="O9" s="268">
        <f>Questionnaire!M78</f>
        <v>0</v>
      </c>
      <c r="P9" s="242">
        <f>Questionnaire!$AA$81</f>
        <v>0</v>
      </c>
      <c r="Q9" s="228">
        <f>Questionnaire!$AA$89</f>
        <v>0</v>
      </c>
      <c r="R9" s="228">
        <f>Questionnaire!$AA$90</f>
        <v>0</v>
      </c>
      <c r="S9" s="228">
        <f>Questionnaire!$AA$91</f>
        <v>0</v>
      </c>
      <c r="T9" s="228">
        <f>Questionnaire!$AA$92</f>
        <v>0</v>
      </c>
      <c r="U9" s="234">
        <f>Questionnaire!$AA$93</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Sherron Davenport</cp:lastModifiedBy>
  <cp:lastPrinted>2020-05-12T15:41:53Z</cp:lastPrinted>
  <dcterms:created xsi:type="dcterms:W3CDTF">2020-04-14T23:06:16Z</dcterms:created>
  <dcterms:modified xsi:type="dcterms:W3CDTF">2021-05-01T00:43:32Z</dcterms:modified>
</cp:coreProperties>
</file>