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C:\Users\mrinehart\AppData\Local\Microsoft\Windows\INetCache\Content.Outlook\BSW8A4N2\"/>
    </mc:Choice>
  </mc:AlternateContent>
  <xr:revisionPtr revIDLastSave="0" documentId="13_ncr:1_{B4117461-CDAB-426A-98BC-93EC8CC879DD}" xr6:coauthVersionLast="47" xr6:coauthVersionMax="47" xr10:uidLastSave="{00000000-0000-0000-0000-000000000000}"/>
  <bookViews>
    <workbookView xWindow="3195" yWindow="2415" windowWidth="25260" windowHeight="11385" tabRatio="700" xr2:uid="{00000000-000D-0000-FFFF-FFFF00000000}"/>
  </bookViews>
  <sheets>
    <sheet name="Cover Page" sheetId="6" r:id="rId1"/>
    <sheet name="Questionnaire" sheetId="5" r:id="rId2"/>
    <sheet name="Explanatory Memorandum" sheetId="19" r:id="rId3"/>
    <sheet name="Worksheet" sheetId="8" r:id="rId4"/>
    <sheet name="Miscl" sheetId="24" state="hidden" r:id="rId5"/>
    <sheet name="LineInfo" sheetId="23" state="hidden" r:id="rId6"/>
    <sheet name="Company" sheetId="7" state="hidden" r:id="rId7"/>
    <sheet name="QuestData" sheetId="17" state="hidden" r:id="rId8"/>
    <sheet name="State Code" sheetId="9" state="hidden" r:id="rId9"/>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4" l="1"/>
  <c r="C20" i="24"/>
  <c r="B20" i="24"/>
  <c r="E13" i="24"/>
  <c r="C13" i="24"/>
  <c r="B13" i="24"/>
  <c r="D13" i="24"/>
  <c r="E20" i="24" l="1"/>
  <c r="A3" i="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<sst xmlns="http://schemas.openxmlformats.org/spreadsheetml/2006/main" count="557" uniqueCount="387">
  <si>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</si>
  <si>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</si>
  <si>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</si>
  <si>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</si>
  <si>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</si>
  <si>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</si>
  <si>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</si>
  <si>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</si>
  <si>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</si>
  <si>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</si>
  <si>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</si>
  <si>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</si>
  <si>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</si>
  <si>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</si>
  <si>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</si>
  <si>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</si>
  <si>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</si>
  <si>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</si>
  <si>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</si>
  <si>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</si>
  <si>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</si>
  <si>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</si>
  <si>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</si>
  <si>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</si>
  <si>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</si>
  <si>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</si>
  <si>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</si>
  <si>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</si>
  <si>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</si>
  <si>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</si>
  <si>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</si>
  <si>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</si>
  <si>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</si>
  <si>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</si>
  <si>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</si>
  <si>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</si>
  <si>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</si>
  <si>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</si>
  <si>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</si>
  <si>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</si>
  <si>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</si>
  <si>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</si>
  <si>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</si>
  <si>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</si>
  <si>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</si>
  <si>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</si>
  <si>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</si>
  <si>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</si>
  <si>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</si>
  <si>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</si>
  <si>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</si>
  <si>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</si>
  <si>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</si>
  <si>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</si>
  <si>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</si>
  <si>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</si>
  <si>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</si>
  <si>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</si>
  <si>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</si>
  <si>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</si>
  <si>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</si>
  <si>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</si>
  <si>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</si>
  <si>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</si>
  <si>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</si>
  <si>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</si>
  <si>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</si>
  <si>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</si>
  <si>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</si>
  <si>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</si>
  <si>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</si>
  <si>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</si>
  <si>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</si>
  <si>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</si>
  <si>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</si>
  <si>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</si>
  <si>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</si>
  <si>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</si>
  <si>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</si>
  <si>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</si>
  <si>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</si>
  <si>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</si>
  <si>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</si>
  <si>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</si>
  <si>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</si>
  <si>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</si>
  <si>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</si>
  <si>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</si>
  <si>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</si>
  <si>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</si>
  <si>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</si>
  <si>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</si>
  <si>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</si>
  <si>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</si>
  <si>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</si>
  <si>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</si>
  <si>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</si>
  <si>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</si>
  <si>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</si>
  <si>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</si>
  <si>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</si>
  <si>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</si>
  <si>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</si>
  <si>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</si>
  <si>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</si>
  <si>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</si>
  <si>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</si>
  <si>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</si>
  <si>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</si>
  <si>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</si>
  <si>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</si>
  <si>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</si>
  <si>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</si>
  <si>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</si>
  <si>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</si>
  <si>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</si>
  <si>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</si>
  <si>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</si>
  <si>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</si>
  <si>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</si>
  <si>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</si>
  <si>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</si>
  <si>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</si>
  <si>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</si>
  <si>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</si>
  <si>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</si>
  <si>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</si>
  <si>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</si>
  <si>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</si>
  <si>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</si>
  <si>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</si>
  <si>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</si>
  <si>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</si>
  <si>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</si>
  <si>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</si>
  <si>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</si>
  <si>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</si>
  <si>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</si>
  <si>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</si>
  <si>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</si>
  <si>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</si>
  <si>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</si>
  <si>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</si>
  <si>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</si>
  <si>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</si>
  <si>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</si>
  <si>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</si>
  <si>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</si>
  <si>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</si>
  <si>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</si>
  <si>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</si>
  <si>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</si>
  <si>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</si>
  <si>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</si>
  <si>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</si>
  <si>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</si>
  <si>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</si>
  <si>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</si>
  <si>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</si>
  <si>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</si>
  <si>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</si>
  <si>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</si>
  <si>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</si>
  <si>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</si>
  <si>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</si>
  <si>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</si>
  <si>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</si>
  <si>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</si>
  <si>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</si>
  <si>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</si>
  <si>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</si>
  <si>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</si>
  <si>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</si>
  <si>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</si>
  <si>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</si>
  <si>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</si>
  <si>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</si>
  <si>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</si>
  <si>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</si>
  <si>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</si>
  <si>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</si>
  <si>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</si>
  <si>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</si>
  <si>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</si>
  <si>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</si>
  <si>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</si>
  <si>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</si>
  <si>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</si>
  <si>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</si>
  <si>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</si>
  <si>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</si>
  <si>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</si>
  <si>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</si>
  <si>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</si>
  <si>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</si>
  <si>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</si>
  <si>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</si>
  <si>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</si>
  <si>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</si>
  <si>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</si>
  <si>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</si>
  <si>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</si>
  <si>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</si>
  <si>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</si>
  <si>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</si>
  <si>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</si>
  <si>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</si>
  <si>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</si>
  <si>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</si>
  <si>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</si>
  <si>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</si>
  <si>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</si>
  <si>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</si>
  <si>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</si>
  <si>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</si>
  <si>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</si>
  <si>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</si>
  <si>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</si>
  <si>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</si>
  <si>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</si>
  <si>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</si>
  <si>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</si>
  <si>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</si>
  <si>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</si>
  <si>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</si>
  <si>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</si>
  <si>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</si>
  <si>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</si>
  <si>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</si>
  <si>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</si>
  <si>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</si>
  <si>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</si>
  <si>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</si>
  <si>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</si>
  <si>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</si>
  <si>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</si>
  <si>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</si>
  <si>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</si>
  <si>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</si>
  <si>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</si>
  <si>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</si>
  <si>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</si>
  <si>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</si>
  <si>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</si>
  <si>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</si>
  <si>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</si>
  <si>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</si>
  <si>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</si>
  <si>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</si>
  <si>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</si>
  <si>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</si>
  <si>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</si>
  <si>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</si>
  <si>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</si>
  <si>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</si>
  <si>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</si>
  <si>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</si>
  <si>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</si>
  <si>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</si>
  <si>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</si>
  <si>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</si>
  <si>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</si>
  <si>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</si>
  <si>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</si>
  <si>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</si>
  <si>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</si>
  <si>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</si>
  <si>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</si>
  <si>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</si>
  <si>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</si>
  <si>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</si>
  <si>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</si>
  <si>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</si>
  <si>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</si>
  <si>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</si>
  <si>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</si>
  <si>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</si>
  <si>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</si>
  <si>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</si>
  <si>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</si>
  <si>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</si>
  <si>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</si>
  <si>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</si>
  <si>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</si>
  <si>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</si>
  <si>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</si>
  <si>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</si>
  <si>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</si>
  <si>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</si>
  <si>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</si>
  <si>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</si>
  <si>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</si>
  <si>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</si>
  <si>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</si>
  <si>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</si>
  <si>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</si>
  <si>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</si>
  <si>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</si>
  <si>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</si>
  <si>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</si>
  <si>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</si>
  <si>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</si>
  <si>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</si>
  <si>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</si>
  <si>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</si>
  <si>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</si>
  <si>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</si>
  <si>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</si>
  <si>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</si>
  <si>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</si>
  <si>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</si>
  <si>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</si>
  <si>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</si>
  <si>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</si>
  <si>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</si>
  <si>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</si>
  <si>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</si>
  <si>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</si>
  <si>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</si>
  <si>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</si>
  <si>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</si>
  <si>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</si>
  <si>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</si>
  <si>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</si>
  <si>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</si>
  <si>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</si>
  <si>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</si>
  <si>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</si>
  <si>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</si>
  <si>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</si>
  <si>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</si>
  <si>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</si>
  <si>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</si>
  <si>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</si>
  <si>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</si>
  <si>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</si>
  <si>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</si>
  <si>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</si>
  <si>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</si>
  <si>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</si>
  <si>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</si>
  <si>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</si>
  <si>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</si>
  <si>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</si>
  <si>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</si>
  <si>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</si>
  <si>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</si>
  <si>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</si>
  <si>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</si>
  <si>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</si>
  <si>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</si>
  <si>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</si>
  <si>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</si>
  <si>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Equity Insurance Company</t>
  </si>
  <si>
    <t>Home State Insurance Gorup Inc.</t>
  </si>
  <si>
    <t>4315 Lake Shore Drive Suite J</t>
  </si>
  <si>
    <t>Waco</t>
  </si>
  <si>
    <t>Craig MacIntyre</t>
  </si>
  <si>
    <t>800-777-0404 ext. 4630</t>
  </si>
  <si>
    <t>Executive Vice President &amp; Chief Actuary</t>
  </si>
  <si>
    <t>cmacintyre@equityins.net</t>
  </si>
  <si>
    <t>Marie Rinehart</t>
  </si>
  <si>
    <t>800-777-0404 ext. 4617</t>
  </si>
  <si>
    <t>Product &amp; Form Compliance Director</t>
  </si>
  <si>
    <t>mrinehart@equityins.net</t>
  </si>
  <si>
    <t>HMSG-132705240;  HMSG-132705243</t>
  </si>
  <si>
    <t>Please refer to explanation.</t>
  </si>
  <si>
    <t>Equity Insurance Company has a very low presence in California with only 1.3 million of DWP for CY 2020.  The historical loss experience on our California book has been poor with a 75% incurred loss and defense cost ratio over a mulitiple year time period.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do not have enough credibility to derive the claim severity impact.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t>
  </si>
  <si>
    <t>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t>
  </si>
  <si>
    <t>Equity Motor Club</t>
  </si>
  <si>
    <t>19-656</t>
  </si>
  <si>
    <t>Overall Totals</t>
  </si>
  <si>
    <t>Equity Plus</t>
  </si>
  <si>
    <t>19-2438</t>
  </si>
  <si>
    <t>Equity Select</t>
  </si>
  <si>
    <t>19-2437</t>
  </si>
  <si>
    <r>
      <t>From:</t>
    </r>
    <r>
      <rPr>
        <sz val="11"/>
        <color theme="1"/>
        <rFont val="Calibri"/>
        <family val="2"/>
        <scheme val="minor"/>
      </rPr>
      <t xml:space="preserve"> Viki Beaton &lt;Viki.Beaton@bluefireins.com&gt;</t>
    </r>
  </si>
  <si>
    <r>
      <t>Sent:</t>
    </r>
    <r>
      <rPr>
        <sz val="11"/>
        <color theme="1"/>
        <rFont val="Calibri"/>
        <family val="2"/>
        <scheme val="minor"/>
      </rPr>
      <t xml:space="preserve"> Tuesday, July 13, 2021 3:30 PM</t>
    </r>
  </si>
  <si>
    <r>
      <t>To:</t>
    </r>
    <r>
      <rPr>
        <sz val="11"/>
        <color theme="1"/>
        <rFont val="Calibri"/>
        <family val="2"/>
        <scheme val="minor"/>
      </rPr>
      <t xml:space="preserve"> Jeff Snook &lt;jeff.snook@bluefireins.com&gt;</t>
    </r>
  </si>
  <si>
    <r>
      <t>Subject:</t>
    </r>
    <r>
      <rPr>
        <sz val="11"/>
        <color theme="1"/>
        <rFont val="Calibri"/>
        <family val="2"/>
        <scheme val="minor"/>
      </rPr>
      <t xml:space="preserve"> RE: CA Covid Reporting</t>
    </r>
  </si>
  <si>
    <t>PLUS</t>
  </si>
  <si>
    <t>Month</t>
  </si>
  <si>
    <t>PIF</t>
  </si>
  <si>
    <t>Written Prem</t>
  </si>
  <si>
    <t>Inforce Prem</t>
  </si>
  <si>
    <t>Average Prem</t>
  </si>
  <si>
    <t>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</si>
</sst>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rgb="FFFF0000"/>
      <name val="Times New Roman"/>
      <family val="1"/>
    </font>
    <font>
      <sz val="11"/>
      <color rgb="FF1F497D"/>
      <name val="Calibri"/>
      <family val="2"/>
      <scheme val="minor"/>
    </font>
    <font>
      <sz val="11"/>
      <color rgb="FF003366"/>
      <name val="Calibri"/>
      <family val="2"/>
    </font>
    <font>
      <sz val="11"/>
      <color rgb="FF000000"/>
      <name val="Calibri"/>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applyNumberFormat="1" applyFont="1" applyFill="1" applyBorder="1" applyAlignment="1" applyProtection="1">
      <alignment horizontal="left" vertical="center"/>
      <protection locked="0"/>
    </xf>
    <xf numFmtId="49" fontId="18" fillId="2" borderId="12" xfId="5" quotePrefix="1"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0" fontId="0" fillId="0" borderId="0" xfId="0"/>
    <xf numFmtId="168"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24" fillId="2" borderId="12" xfId="6" applyNumberFormat="1" applyFill="1" applyBorder="1" applyAlignment="1">
      <alignment horizontal="left" vertical="center"/>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vertical="center"/>
      <protection locked="0"/>
    </xf>
    <xf numFmtId="49" fontId="49" fillId="0" borderId="10" xfId="7" applyNumberFormat="1" applyFont="1" applyBorder="1" applyAlignment="1">
      <alignment horizontal="right" wrapText="1"/>
    </xf>
    <xf numFmtId="1" fontId="4" fillId="10" borderId="0" xfId="1" applyNumberFormat="1" applyFont="1" applyFill="1" applyBorder="1" applyAlignment="1">
      <alignment horizontal="center" vertical="center"/>
    </xf>
    <xf numFmtId="165" fontId="4" fillId="10" borderId="0" xfId="1" applyNumberFormat="1" applyFont="1" applyFill="1" applyBorder="1" applyAlignment="1">
      <alignment horizontal="right" vertical="center"/>
    </xf>
    <xf numFmtId="9" fontId="4" fillId="8" borderId="0" xfId="8" applyNumberFormat="1" applyFont="1" applyFill="1" applyBorder="1" applyAlignment="1">
      <alignment horizontal="right" vertical="center"/>
    </xf>
    <xf numFmtId="6" fontId="4" fillId="8" borderId="0" xfId="1" applyNumberFormat="1" applyFont="1" applyFill="1" applyBorder="1" applyAlignment="1">
      <alignment horizontal="right" vertical="center"/>
    </xf>
    <xf numFmtId="6" fontId="5" fillId="8" borderId="0" xfId="1" applyNumberFormat="1" applyFont="1" applyFill="1" applyBorder="1" applyAlignment="1">
      <alignment horizontal="right" vertical="center"/>
    </xf>
    <xf numFmtId="9" fontId="5" fillId="8" borderId="0" xfId="8" applyNumberFormat="1" applyFont="1" applyFill="1" applyBorder="1" applyAlignment="1">
      <alignment horizontal="right" vertical="center"/>
    </xf>
    <xf numFmtId="1" fontId="4" fillId="8" borderId="0" xfId="1" applyNumberFormat="1" applyFont="1" applyFill="1" applyBorder="1" applyAlignment="1">
      <alignment horizontal="right" vertical="center"/>
    </xf>
    <xf numFmtId="1" fontId="5" fillId="8" borderId="35" xfId="1" applyNumberFormat="1" applyFont="1" applyFill="1" applyBorder="1" applyAlignment="1">
      <alignment horizontal="right" vertical="center"/>
    </xf>
    <xf numFmtId="164" fontId="32" fillId="0" borderId="0" xfId="1" applyFont="1" applyAlignment="1">
      <alignment horizontal="center" vertical="center"/>
    </xf>
    <xf numFmtId="164" fontId="32" fillId="10" borderId="0" xfId="1" applyFont="1" applyFill="1" applyAlignment="1">
      <alignment horizontal="right" vertical="center"/>
    </xf>
    <xf numFmtId="6" fontId="32" fillId="8" borderId="0" xfId="1" applyNumberFormat="1" applyFont="1" applyFill="1" applyAlignment="1">
      <alignment horizontal="right" vertical="center"/>
    </xf>
    <xf numFmtId="1" fontId="2" fillId="8" borderId="35" xfId="1" applyNumberFormat="1" applyFont="1" applyFill="1" applyBorder="1" applyAlignment="1">
      <alignment horizontal="right" vertical="center"/>
    </xf>
    <xf numFmtId="1" fontId="4" fillId="8" borderId="35" xfId="1" applyNumberFormat="1" applyFont="1" applyFill="1" applyBorder="1" applyAlignment="1">
      <alignment horizontal="right" vertical="center"/>
    </xf>
    <xf numFmtId="6" fontId="4" fillId="8" borderId="0" xfId="1" applyNumberFormat="1" applyFont="1" applyFill="1" applyBorder="1" applyAlignment="1">
      <alignment horizontal="right" vertical="center" wrapText="1"/>
    </xf>
    <xf numFmtId="1" fontId="4" fillId="10" borderId="1" xfId="1" applyNumberFormat="1" applyFont="1" applyFill="1" applyBorder="1" applyAlignment="1">
      <alignment horizontal="center" vertical="center" wrapText="1"/>
    </xf>
    <xf numFmtId="164" fontId="4" fillId="10" borderId="1" xfId="1" applyFont="1" applyFill="1" applyBorder="1" applyAlignment="1">
      <alignment horizontal="right" vertical="center" wrapText="1"/>
    </xf>
    <xf numFmtId="9" fontId="4" fillId="8" borderId="1" xfId="8" applyNumberFormat="1" applyFont="1" applyFill="1" applyBorder="1" applyAlignment="1">
      <alignment horizontal="right" vertical="center" wrapText="1"/>
    </xf>
    <xf numFmtId="6" fontId="4" fillId="8" borderId="1" xfId="1" applyNumberFormat="1" applyFont="1" applyFill="1" applyBorder="1" applyAlignment="1">
      <alignment horizontal="right" vertical="center" wrapText="1"/>
    </xf>
    <xf numFmtId="6" fontId="5" fillId="8" borderId="1" xfId="1" applyNumberFormat="1" applyFont="1" applyFill="1" applyBorder="1" applyAlignment="1">
      <alignment horizontal="right" vertical="center" wrapText="1"/>
    </xf>
    <xf numFmtId="9" fontId="5" fillId="8" borderId="1" xfId="8" applyNumberFormat="1" applyFont="1" applyFill="1" applyBorder="1" applyAlignment="1">
      <alignment horizontal="right" vertical="center"/>
    </xf>
    <xf numFmtId="1" fontId="5" fillId="8" borderId="1" xfId="8" applyNumberFormat="1" applyFont="1" applyFill="1" applyBorder="1" applyAlignment="1">
      <alignment horizontal="right" vertical="center"/>
    </xf>
    <xf numFmtId="1" fontId="4" fillId="8" borderId="36" xfId="1" applyNumberFormat="1" applyFont="1" applyFill="1" applyBorder="1" applyAlignment="1">
      <alignment horizontal="right" vertical="center"/>
    </xf>
    <xf numFmtId="0" fontId="0" fillId="0" borderId="0" xfId="0" applyAlignment="1">
      <alignment vertical="center"/>
    </xf>
    <xf numFmtId="0" fontId="50" fillId="0" borderId="0" xfId="0" applyFont="1" applyAlignment="1">
      <alignment vertical="center"/>
    </xf>
    <xf numFmtId="0" fontId="45" fillId="0" borderId="0" xfId="0" applyFont="1" applyAlignment="1">
      <alignment vertical="center"/>
    </xf>
    <xf numFmtId="0" fontId="51" fillId="0" borderId="0" xfId="0" applyFont="1" applyAlignment="1">
      <alignment vertical="center" wrapText="1"/>
    </xf>
    <xf numFmtId="0" fontId="52" fillId="0" borderId="0" xfId="0" applyFont="1" applyAlignment="1">
      <alignment horizontal="right" vertical="center" wrapText="1"/>
    </xf>
    <xf numFmtId="16" fontId="52" fillId="0" borderId="0" xfId="0" applyNumberFormat="1" applyFont="1" applyAlignment="1">
      <alignment horizontal="right" vertical="center" wrapText="1"/>
    </xf>
    <xf numFmtId="3" fontId="52" fillId="0" borderId="0" xfId="0" applyNumberFormat="1" applyFont="1" applyAlignment="1">
      <alignment horizontal="right" vertical="center" wrapText="1"/>
    </xf>
    <xf numFmtId="172" fontId="52" fillId="0" borderId="0" xfId="9" applyNumberFormat="1" applyFont="1" applyAlignment="1">
      <alignment horizontal="righ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rinehart@equityins.net" TargetMode="External"/><Relationship Id="rId1" Type="http://schemas.openxmlformats.org/officeDocument/2006/relationships/hyperlink" Target="mailto:cmacintyre@equityins.ne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6" workbookViewId="0">
      <selection activeCell="B30" sqref="B30:M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65" t="s">
        <v>19</v>
      </c>
      <c r="B2" s="365"/>
      <c r="C2" s="365"/>
      <c r="D2" s="365"/>
      <c r="E2" s="365"/>
      <c r="F2" s="365"/>
      <c r="G2" s="365"/>
      <c r="H2" s="365"/>
      <c r="I2" s="365"/>
      <c r="J2" s="365"/>
      <c r="K2" s="365"/>
      <c r="L2" s="365"/>
      <c r="M2" s="365"/>
      <c r="N2" s="365"/>
    </row>
    <row r="3" spans="1:21" s="9" customFormat="1" ht="19.5" x14ac:dyDescent="0.25">
      <c r="A3" s="365" t="s">
        <v>42</v>
      </c>
      <c r="B3" s="365"/>
      <c r="C3" s="365"/>
      <c r="D3" s="365"/>
      <c r="E3" s="365"/>
      <c r="F3" s="365"/>
      <c r="G3" s="365"/>
      <c r="H3" s="365"/>
      <c r="I3" s="365"/>
      <c r="J3" s="365"/>
      <c r="K3" s="365"/>
      <c r="L3" s="365"/>
      <c r="M3" s="365"/>
      <c r="N3" s="36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66" t="s">
        <v>347</v>
      </c>
      <c r="B5" s="366"/>
      <c r="C5" s="366"/>
      <c r="D5" s="366"/>
      <c r="E5" s="366"/>
      <c r="F5" s="366"/>
      <c r="G5" s="366"/>
      <c r="H5" s="366"/>
      <c r="I5" s="366"/>
      <c r="J5" s="366"/>
      <c r="K5" s="366"/>
      <c r="L5" s="366"/>
      <c r="M5" s="366"/>
      <c r="N5" s="366"/>
      <c r="O5" s="312"/>
      <c r="P5" s="312"/>
      <c r="Q5" s="312"/>
      <c r="R5" s="312"/>
      <c r="S5" s="312"/>
      <c r="T5" s="312"/>
      <c r="U5" s="312"/>
    </row>
    <row r="6" spans="1:21" s="9" customFormat="1" ht="22.5" customHeight="1" x14ac:dyDescent="0.25">
      <c r="A6" s="366" t="s">
        <v>98</v>
      </c>
      <c r="B6" s="366"/>
      <c r="C6" s="366"/>
      <c r="D6" s="366"/>
      <c r="E6" s="366"/>
      <c r="F6" s="366"/>
      <c r="G6" s="366"/>
      <c r="H6" s="366"/>
      <c r="I6" s="366"/>
      <c r="J6" s="366"/>
      <c r="K6" s="366"/>
      <c r="L6" s="366"/>
      <c r="M6" s="366"/>
      <c r="N6" s="36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7" t="s">
        <v>353</v>
      </c>
      <c r="C9" s="263"/>
      <c r="D9" s="263"/>
      <c r="E9" s="263"/>
      <c r="F9" s="263"/>
      <c r="G9" s="263"/>
      <c r="H9" s="263"/>
      <c r="I9" s="263"/>
      <c r="J9" s="14"/>
      <c r="K9" s="15"/>
      <c r="L9" s="313">
        <v>28746</v>
      </c>
      <c r="M9" s="264"/>
      <c r="N9" s="16"/>
    </row>
    <row r="10" spans="1:21" ht="12.75" customHeight="1" x14ac:dyDescent="0.2">
      <c r="A10" s="55"/>
      <c r="B10" s="17" t="s">
        <v>30</v>
      </c>
      <c r="C10" s="17"/>
      <c r="D10" s="17"/>
      <c r="E10" s="17"/>
      <c r="F10" s="17"/>
      <c r="G10" s="17"/>
      <c r="H10" s="17"/>
      <c r="I10" s="367"/>
      <c r="J10" s="36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14" t="s">
        <v>354</v>
      </c>
      <c r="C13" s="263"/>
      <c r="D13" s="263"/>
      <c r="E13" s="263"/>
      <c r="F13" s="263"/>
      <c r="G13" s="263"/>
      <c r="H13" s="263"/>
      <c r="I13" s="263"/>
      <c r="J13" s="20"/>
      <c r="K13" s="21"/>
      <c r="L13" s="315">
        <v>3179</v>
      </c>
      <c r="M13" s="264"/>
      <c r="N13" s="16"/>
    </row>
    <row r="14" spans="1:21" ht="12.75" customHeight="1" x14ac:dyDescent="0.2">
      <c r="A14" s="55"/>
      <c r="B14" s="17" t="s">
        <v>32</v>
      </c>
      <c r="C14" s="17"/>
      <c r="D14" s="17"/>
      <c r="E14" s="17"/>
      <c r="F14" s="17"/>
      <c r="G14" s="17"/>
      <c r="H14" s="19"/>
      <c r="I14" s="368"/>
      <c r="J14" s="36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16" t="s">
        <v>355</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17" t="s">
        <v>356</v>
      </c>
      <c r="C20" s="263"/>
      <c r="D20" s="263"/>
      <c r="E20" s="263"/>
      <c r="F20" s="263"/>
      <c r="G20" s="263"/>
      <c r="H20" s="24"/>
      <c r="I20" s="318" t="s">
        <v>277</v>
      </c>
      <c r="J20" s="125"/>
      <c r="K20" s="25"/>
      <c r="L20" s="320">
        <v>76710</v>
      </c>
      <c r="M20" s="319"/>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60" t="s">
        <v>76</v>
      </c>
      <c r="C30" s="360"/>
      <c r="D30" s="360"/>
      <c r="E30" s="360"/>
      <c r="F30" s="360"/>
      <c r="G30" s="360"/>
      <c r="H30" s="360"/>
      <c r="I30" s="360"/>
      <c r="J30" s="360"/>
      <c r="K30" s="360"/>
      <c r="L30" s="360"/>
      <c r="M30" s="36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44389</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21" t="s">
        <v>357</v>
      </c>
      <c r="C35" s="263"/>
      <c r="D35" s="263"/>
      <c r="E35" s="263"/>
      <c r="F35" s="263"/>
      <c r="G35" s="263"/>
      <c r="H35" s="35"/>
      <c r="I35" s="322" t="s">
        <v>358</v>
      </c>
      <c r="J35" s="267"/>
      <c r="K35" s="36"/>
      <c r="L35" s="278"/>
      <c r="M35" s="267"/>
      <c r="N35" s="165"/>
    </row>
    <row r="36" spans="1:14" customFormat="1" ht="12.75" customHeight="1" x14ac:dyDescent="0.25">
      <c r="A36" s="166"/>
      <c r="B36" s="167" t="s">
        <v>162</v>
      </c>
      <c r="C36" s="167"/>
      <c r="D36" s="167"/>
      <c r="E36" s="167"/>
      <c r="F36" s="167"/>
      <c r="G36" s="167"/>
      <c r="H36" s="167"/>
      <c r="I36" s="369" t="s">
        <v>38</v>
      </c>
      <c r="J36" s="369"/>
      <c r="K36" s="177"/>
      <c r="L36" s="369" t="s">
        <v>39</v>
      </c>
      <c r="M36" s="369"/>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23" t="s">
        <v>359</v>
      </c>
      <c r="C38" s="266"/>
      <c r="D38" s="266"/>
      <c r="E38" s="266"/>
      <c r="F38" s="266"/>
      <c r="G38" s="266"/>
      <c r="H38" s="33"/>
      <c r="I38" s="324" t="s">
        <v>360</v>
      </c>
      <c r="J38" s="268"/>
      <c r="K38" s="268"/>
      <c r="L38" s="268"/>
      <c r="M38" s="268"/>
      <c r="N38" s="165"/>
    </row>
    <row r="39" spans="1:14" customFormat="1" ht="12.75" customHeight="1" x14ac:dyDescent="0.25">
      <c r="A39" s="166"/>
      <c r="B39" s="167" t="s">
        <v>40</v>
      </c>
      <c r="C39" s="167"/>
      <c r="D39" s="167"/>
      <c r="E39" s="167"/>
      <c r="F39" s="167"/>
      <c r="G39" s="167"/>
      <c r="H39" s="167"/>
      <c r="I39" s="369" t="s">
        <v>41</v>
      </c>
      <c r="J39" s="369"/>
      <c r="K39" s="369"/>
      <c r="L39" s="369"/>
      <c r="M39" s="369"/>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325" t="s">
        <v>361</v>
      </c>
      <c r="C42" s="263"/>
      <c r="D42" s="263"/>
      <c r="E42" s="263"/>
      <c r="F42" s="263"/>
      <c r="G42" s="263"/>
      <c r="H42" s="36"/>
      <c r="I42" s="326" t="s">
        <v>362</v>
      </c>
      <c r="J42" s="267"/>
      <c r="K42" s="36"/>
      <c r="L42" s="278"/>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27" t="s">
        <v>363</v>
      </c>
      <c r="C46" s="263"/>
      <c r="D46" s="263"/>
      <c r="E46" s="263"/>
      <c r="F46" s="263"/>
      <c r="G46" s="263"/>
      <c r="H46" s="22"/>
      <c r="I46" s="328" t="s">
        <v>364</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62" t="s">
        <v>352</v>
      </c>
      <c r="B52" s="363"/>
      <c r="C52" s="363"/>
      <c r="D52" s="363"/>
      <c r="E52" s="363"/>
      <c r="F52" s="363"/>
      <c r="G52" s="363"/>
      <c r="H52" s="363"/>
      <c r="I52" s="363"/>
      <c r="J52" s="363"/>
      <c r="K52" s="363"/>
      <c r="L52" s="363"/>
      <c r="M52" s="363"/>
      <c r="N52" s="36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61" t="s">
        <v>170</v>
      </c>
      <c r="C54" s="361"/>
      <c r="D54" s="361"/>
      <c r="E54" s="361"/>
      <c r="F54" s="361"/>
      <c r="G54" s="361"/>
      <c r="H54" s="361"/>
      <c r="I54" s="361"/>
      <c r="J54" s="361"/>
      <c r="K54" s="361"/>
      <c r="L54" s="361"/>
      <c r="M54" s="361"/>
      <c r="N54" s="33"/>
    </row>
    <row r="55" spans="1:14" ht="12.75" customHeight="1" x14ac:dyDescent="0.2">
      <c r="B55" s="361"/>
      <c r="C55" s="361"/>
      <c r="D55" s="361"/>
      <c r="E55" s="361"/>
      <c r="F55" s="361"/>
      <c r="G55" s="361"/>
      <c r="H55" s="361"/>
      <c r="I55" s="361"/>
      <c r="J55" s="361"/>
      <c r="K55" s="361"/>
      <c r="L55" s="361"/>
      <c r="M55" s="36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5" sqref="F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74" t="s">
        <v>54</v>
      </c>
      <c r="B1" s="375"/>
      <c r="C1" s="375"/>
      <c r="D1" s="375"/>
      <c r="E1" s="375"/>
      <c r="F1" s="375"/>
      <c r="G1" s="375"/>
      <c r="H1" s="375"/>
      <c r="I1" s="375"/>
      <c r="J1" s="375"/>
      <c r="K1" s="375"/>
      <c r="L1" s="375"/>
      <c r="M1" s="376"/>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71" t="s">
        <v>314</v>
      </c>
      <c r="B2" s="372"/>
      <c r="C2" s="372"/>
      <c r="D2" s="372"/>
      <c r="E2" s="372"/>
      <c r="F2" s="372"/>
      <c r="G2" s="372"/>
      <c r="H2" s="372"/>
      <c r="I2" s="372"/>
      <c r="J2" s="372"/>
      <c r="K2" s="372"/>
      <c r="L2" s="372"/>
      <c r="M2" s="373"/>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Equity Insurance Company</v>
      </c>
      <c r="F4" s="311"/>
      <c r="G4" s="115"/>
      <c r="H4" s="115"/>
      <c r="I4" s="115"/>
      <c r="J4" s="116"/>
      <c r="L4" s="76" t="s">
        <v>55</v>
      </c>
      <c r="M4" s="163">
        <f>'Cover Page'!L9</f>
        <v>28746</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Home State Insurance Gorup Inc.</v>
      </c>
      <c r="F6" s="311"/>
      <c r="G6" s="115"/>
      <c r="H6" s="115"/>
      <c r="I6" s="115"/>
      <c r="J6" s="116"/>
      <c r="L6" s="76" t="s">
        <v>56</v>
      </c>
      <c r="M6" s="163">
        <f>'Cover Page'!L13</f>
        <v>3179</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348</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304</v>
      </c>
      <c r="H12" s="75"/>
      <c r="I12" s="75"/>
      <c r="J12" s="87"/>
      <c r="K12" s="75"/>
      <c r="L12" s="75"/>
      <c r="N12" s="146" t="b">
        <v>1</v>
      </c>
      <c r="O12" s="107"/>
      <c r="Q12" s="142"/>
      <c r="R12" s="142"/>
      <c r="S12" s="142"/>
      <c r="T12" s="142"/>
      <c r="U12" s="209">
        <f t="shared" ref="U12:U18" si="0">N12*1</f>
        <v>1</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305</v>
      </c>
      <c r="H13" s="75"/>
      <c r="I13" s="75"/>
      <c r="J13" s="87"/>
      <c r="K13" s="75"/>
      <c r="L13" s="75"/>
      <c r="N13" s="146" t="b">
        <v>0</v>
      </c>
      <c r="O13" s="107" t="s">
        <v>92</v>
      </c>
      <c r="Q13" s="142"/>
      <c r="R13" s="142"/>
      <c r="S13" s="142"/>
      <c r="T13" s="142"/>
      <c r="U13" s="209">
        <f t="shared" si="0"/>
        <v>0</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306</v>
      </c>
      <c r="H14" s="75"/>
      <c r="I14" s="75"/>
      <c r="J14" s="87"/>
      <c r="K14" s="75"/>
      <c r="L14" s="75"/>
      <c r="N14" s="146" t="b">
        <v>0</v>
      </c>
      <c r="O14" s="107" t="s">
        <v>93</v>
      </c>
      <c r="Q14" s="142"/>
      <c r="R14" s="142"/>
      <c r="S14" s="142"/>
      <c r="T14" s="142"/>
      <c r="U14" s="209">
        <f t="shared" si="0"/>
        <v>0</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307</v>
      </c>
      <c r="H15" s="75"/>
      <c r="I15" s="75"/>
      <c r="J15" s="87"/>
      <c r="K15" s="75"/>
      <c r="L15" s="75"/>
      <c r="N15" s="146" t="b">
        <v>0</v>
      </c>
      <c r="O15" s="107" t="s">
        <v>94</v>
      </c>
      <c r="Q15" s="142"/>
      <c r="R15" s="142"/>
      <c r="S15" s="142"/>
      <c r="T15" s="142"/>
      <c r="U15" s="209">
        <f t="shared" si="0"/>
        <v>0</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308</v>
      </c>
      <c r="H16" s="75"/>
      <c r="I16" s="75"/>
      <c r="J16" s="87"/>
      <c r="K16" s="75"/>
      <c r="L16" s="75"/>
      <c r="N16" s="146" t="b">
        <v>0</v>
      </c>
      <c r="O16" s="107" t="s">
        <v>95</v>
      </c>
      <c r="Q16" s="142"/>
      <c r="R16" s="142"/>
      <c r="S16" s="142"/>
      <c r="T16" s="142"/>
      <c r="U16" s="209">
        <f t="shared" si="0"/>
        <v>0</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78"/>
      <c r="F19" s="379"/>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80"/>
      <c r="F20" s="381"/>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77" t="s">
        <v>345</v>
      </c>
      <c r="C24" s="377"/>
      <c r="D24" s="377"/>
      <c r="E24" s="377"/>
      <c r="F24" s="377"/>
      <c r="G24" s="377"/>
      <c r="H24" s="377"/>
      <c r="I24" s="377"/>
      <c r="J24" s="377"/>
      <c r="K24" s="377"/>
      <c r="L24" s="377"/>
      <c r="M24" s="377"/>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01" t="s">
        <v>315</v>
      </c>
      <c r="C25" s="294"/>
      <c r="D25" s="294"/>
      <c r="E25" s="294"/>
      <c r="F25" s="294"/>
      <c r="G25" s="294"/>
      <c r="H25" s="294"/>
      <c r="I25" s="294"/>
      <c r="J25" s="294"/>
      <c r="K25" s="294"/>
      <c r="L25" s="294"/>
      <c r="M25" s="294"/>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180</v>
      </c>
      <c r="C30" s="88"/>
      <c r="F30" s="89"/>
      <c r="G30" s="224"/>
      <c r="H30" s="224"/>
      <c r="I30" s="224"/>
      <c r="J30" s="224"/>
      <c r="K30" s="224"/>
      <c r="L30" s="224"/>
      <c r="M30" s="224"/>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09">
        <f>N34*1</f>
        <v>0</v>
      </c>
      <c r="V34" s="205" t="s">
        <v>154</v>
      </c>
    </row>
    <row r="35" spans="1:39" ht="12.95" customHeight="1" x14ac:dyDescent="0.25">
      <c r="A35" s="99"/>
      <c r="B35" s="68" t="s">
        <v>23</v>
      </c>
      <c r="C35" s="103" t="s">
        <v>179</v>
      </c>
      <c r="D35" s="102"/>
      <c r="E35" s="66" t="s">
        <v>181</v>
      </c>
      <c r="F35" s="100"/>
      <c r="G35" s="100"/>
      <c r="H35" s="100"/>
      <c r="I35" s="101"/>
      <c r="J35" s="101"/>
      <c r="K35" s="101"/>
      <c r="L35" s="101"/>
      <c r="N35" s="152" t="b">
        <v>1</v>
      </c>
      <c r="U35" s="209">
        <f>N35*1</f>
        <v>1</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2" t="s">
        <v>365</v>
      </c>
      <c r="F37" s="383"/>
      <c r="G37" s="225"/>
      <c r="H37" s="225"/>
      <c r="I37" s="225"/>
      <c r="J37" s="225"/>
      <c r="K37" s="225"/>
      <c r="L37" s="101"/>
    </row>
    <row r="38" spans="1:39" ht="12.95" customHeight="1" x14ac:dyDescent="0.25">
      <c r="A38" s="99"/>
      <c r="B38" s="68"/>
      <c r="C38" s="103"/>
      <c r="D38" s="102"/>
      <c r="E38" s="384"/>
      <c r="F38" s="385"/>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70" t="s">
        <v>184</v>
      </c>
      <c r="V41" s="370"/>
      <c r="W41" s="370"/>
      <c r="X41" s="370"/>
      <c r="Y41" s="370"/>
      <c r="Z41" s="370"/>
      <c r="AA41" s="37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70" t="s">
        <v>299</v>
      </c>
      <c r="H42" s="370"/>
      <c r="I42" s="370"/>
      <c r="J42" s="370"/>
      <c r="K42" s="370"/>
      <c r="L42" s="370"/>
      <c r="M42" s="370"/>
      <c r="N42" s="142"/>
      <c r="O42" s="142"/>
      <c r="P42" s="142"/>
      <c r="Q42" s="142"/>
      <c r="R42" s="142"/>
      <c r="S42" s="142"/>
      <c r="T42" s="142"/>
      <c r="U42" s="293"/>
      <c r="V42" s="293"/>
      <c r="W42" s="293"/>
      <c r="X42" s="293"/>
      <c r="Y42" s="293"/>
      <c r="Z42" s="293"/>
      <c r="AA42" s="29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ht="33.75" x14ac:dyDescent="0.2">
      <c r="A48" s="75"/>
      <c r="B48" s="75" t="s">
        <v>66</v>
      </c>
      <c r="C48" s="88" t="s">
        <v>288</v>
      </c>
      <c r="D48" s="73"/>
      <c r="E48" s="89"/>
      <c r="F48" s="89"/>
      <c r="G48" s="329" t="s">
        <v>366</v>
      </c>
      <c r="H48" s="229"/>
      <c r="I48" s="229"/>
      <c r="J48" s="229"/>
      <c r="K48" s="229"/>
      <c r="L48" s="229"/>
      <c r="M48" s="229"/>
      <c r="N48" s="143"/>
      <c r="O48" s="143"/>
      <c r="P48" s="143"/>
      <c r="Q48" s="143"/>
      <c r="R48" s="143"/>
      <c r="S48" s="143"/>
      <c r="T48" s="143"/>
      <c r="U48" s="213" t="str">
        <f>G48</f>
        <v>Please refer to explanation.</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70" t="s">
        <v>184</v>
      </c>
      <c r="V51" s="370"/>
      <c r="W51" s="370"/>
      <c r="X51" s="370"/>
      <c r="Y51" s="370"/>
      <c r="Z51" s="370"/>
      <c r="AA51" s="37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70" t="s">
        <v>299</v>
      </c>
      <c r="H53" s="370"/>
      <c r="I53" s="370"/>
      <c r="J53" s="370"/>
      <c r="K53" s="370"/>
      <c r="L53" s="370"/>
      <c r="M53" s="370"/>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70" t="s">
        <v>299</v>
      </c>
      <c r="H65" s="370"/>
      <c r="I65" s="370"/>
      <c r="J65" s="370"/>
      <c r="K65" s="370"/>
      <c r="L65" s="370"/>
      <c r="M65" s="370"/>
      <c r="N65" s="142"/>
      <c r="O65" s="142"/>
      <c r="P65" s="142"/>
      <c r="Q65" s="142"/>
      <c r="R65" s="142"/>
      <c r="S65" s="142"/>
      <c r="T65" s="142"/>
      <c r="U65" s="370" t="s">
        <v>184</v>
      </c>
      <c r="V65" s="370"/>
      <c r="W65" s="370"/>
      <c r="X65" s="370"/>
      <c r="Y65" s="370"/>
      <c r="Z65" s="370"/>
      <c r="AA65" s="37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04"/>
      <c r="H68" s="304"/>
      <c r="I68" s="304"/>
      <c r="J68" s="304"/>
      <c r="K68" s="304"/>
      <c r="L68" s="305"/>
      <c r="M68" s="304"/>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06"/>
      <c r="H69" s="306"/>
      <c r="I69" s="306"/>
      <c r="J69" s="306"/>
      <c r="K69" s="306"/>
      <c r="L69" s="307"/>
      <c r="M69" s="306"/>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70" t="s">
        <v>184</v>
      </c>
      <c r="V75" s="370"/>
      <c r="W75" s="370"/>
      <c r="X75" s="370"/>
      <c r="Y75" s="370"/>
      <c r="Z75" s="370"/>
      <c r="AA75" s="37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5" customHeight="1" x14ac:dyDescent="0.25">
      <c r="B77" s="75" t="s">
        <v>337</v>
      </c>
      <c r="C77" s="75"/>
      <c r="D77" s="75"/>
      <c r="E77" s="91"/>
      <c r="F77" s="75"/>
      <c r="G77" s="293"/>
      <c r="H77" s="293"/>
      <c r="I77" s="293"/>
      <c r="J77" s="293"/>
      <c r="K77" s="293"/>
      <c r="L77" s="293"/>
      <c r="M77" s="293"/>
      <c r="R77" s="151"/>
      <c r="U77" s="210"/>
      <c r="V77" s="210"/>
      <c r="W77" s="210"/>
      <c r="X77" s="210"/>
      <c r="Y77" s="210"/>
      <c r="Z77" s="210"/>
      <c r="AA77" s="210"/>
    </row>
    <row r="78" spans="1:39" ht="12.95" customHeight="1" x14ac:dyDescent="0.25">
      <c r="B78" s="75" t="s">
        <v>336</v>
      </c>
      <c r="C78" s="75"/>
      <c r="D78" s="75"/>
      <c r="E78" s="91"/>
      <c r="F78" s="75"/>
      <c r="G78" s="293"/>
      <c r="H78" s="293"/>
      <c r="I78" s="293"/>
      <c r="J78" s="293"/>
      <c r="K78" s="293"/>
      <c r="L78" s="293"/>
      <c r="M78" s="293"/>
      <c r="R78" s="151"/>
      <c r="U78" s="210"/>
      <c r="V78" s="210"/>
      <c r="W78" s="210"/>
      <c r="X78" s="210"/>
      <c r="Y78" s="210"/>
      <c r="Z78" s="210"/>
      <c r="AA78" s="210"/>
    </row>
    <row r="79" spans="1:39" ht="12.95" customHeight="1" x14ac:dyDescent="0.25">
      <c r="B79" s="73" t="s">
        <v>338</v>
      </c>
      <c r="C79" s="75"/>
      <c r="D79" s="75"/>
      <c r="E79" s="91"/>
      <c r="F79" s="75"/>
      <c r="G79" s="370" t="s">
        <v>299</v>
      </c>
      <c r="H79" s="370"/>
      <c r="I79" s="370"/>
      <c r="J79" s="370"/>
      <c r="K79" s="370"/>
      <c r="L79" s="370"/>
      <c r="M79" s="370"/>
      <c r="R79" s="151"/>
      <c r="U79" s="210"/>
      <c r="V79" s="210"/>
      <c r="W79" s="210"/>
      <c r="X79" s="210"/>
      <c r="Y79" s="210"/>
      <c r="Z79" s="210"/>
      <c r="AA79" s="210"/>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7">
        <f t="shared" si="51"/>
        <v>1</v>
      </c>
      <c r="V83" s="207">
        <f t="shared" si="52"/>
        <v>0</v>
      </c>
      <c r="W83" s="207">
        <f t="shared" si="53"/>
        <v>0</v>
      </c>
      <c r="X83" s="207">
        <f t="shared" si="54"/>
        <v>0</v>
      </c>
      <c r="Y83" s="207">
        <f t="shared" si="55"/>
        <v>0</v>
      </c>
      <c r="Z83" s="207">
        <f t="shared" si="56"/>
        <v>0</v>
      </c>
      <c r="AA83" s="207">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7">
        <f t="shared" si="51"/>
        <v>1</v>
      </c>
      <c r="V84" s="207">
        <f t="shared" si="52"/>
        <v>0</v>
      </c>
      <c r="W84" s="207">
        <f t="shared" si="53"/>
        <v>0</v>
      </c>
      <c r="X84" s="207">
        <f t="shared" si="54"/>
        <v>0</v>
      </c>
      <c r="Y84" s="207">
        <f t="shared" si="55"/>
        <v>0</v>
      </c>
      <c r="Z84" s="207">
        <f t="shared" si="56"/>
        <v>0</v>
      </c>
      <c r="AA84" s="207">
        <f t="shared" si="57"/>
        <v>0</v>
      </c>
    </row>
    <row r="85" spans="1:27" ht="33.75" x14ac:dyDescent="0.2">
      <c r="A85" s="75"/>
      <c r="B85" s="75" t="s">
        <v>66</v>
      </c>
      <c r="C85" s="88" t="s">
        <v>61</v>
      </c>
      <c r="F85" s="89"/>
      <c r="G85" s="329" t="s">
        <v>366</v>
      </c>
      <c r="H85" s="229"/>
      <c r="I85" s="229"/>
      <c r="J85" s="229"/>
      <c r="K85" s="229"/>
      <c r="L85" s="229"/>
      <c r="M85" s="229"/>
      <c r="U85" s="205" t="str">
        <f>G85</f>
        <v>Please refer to explanation.</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234</v>
      </c>
      <c r="B1" s="375"/>
      <c r="C1" s="375"/>
      <c r="D1" s="375"/>
      <c r="E1" s="375"/>
      <c r="F1" s="375"/>
      <c r="G1" s="375"/>
      <c r="H1" s="375"/>
      <c r="I1" s="375"/>
      <c r="J1" s="375"/>
      <c r="K1" s="375"/>
      <c r="L1" s="375"/>
      <c r="M1" s="375"/>
      <c r="N1" s="376"/>
    </row>
    <row r="2" spans="1:14" ht="23.25" customHeight="1" x14ac:dyDescent="0.3">
      <c r="A2" s="371" t="s">
        <v>314</v>
      </c>
      <c r="B2" s="372"/>
      <c r="C2" s="372"/>
      <c r="D2" s="372"/>
      <c r="E2" s="372"/>
      <c r="F2" s="372"/>
      <c r="G2" s="372"/>
      <c r="H2" s="372"/>
      <c r="I2" s="372"/>
      <c r="J2" s="372"/>
      <c r="K2" s="372"/>
      <c r="L2" s="372"/>
      <c r="M2" s="372"/>
      <c r="N2" s="37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Equity Insurance Company</v>
      </c>
      <c r="F4" s="114"/>
      <c r="G4" s="114"/>
      <c r="H4" s="115"/>
      <c r="I4" s="115"/>
      <c r="J4" s="115"/>
      <c r="K4" s="116"/>
      <c r="L4" s="63"/>
      <c r="M4" s="76" t="s">
        <v>55</v>
      </c>
      <c r="N4" s="163">
        <f>'Cover Page'!L9</f>
        <v>28746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Home State Insurance Gorup Inc.</v>
      </c>
      <c r="F6" s="114"/>
      <c r="G6" s="115"/>
      <c r="H6" s="115"/>
      <c r="I6" s="115"/>
      <c r="J6" s="115"/>
      <c r="K6" s="116"/>
      <c r="L6" s="63"/>
      <c r="M6" s="76" t="s">
        <v>56</v>
      </c>
      <c r="N6" s="163">
        <f>'Cover Page'!L13</f>
        <v>3179</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x14ac:dyDescent="0.25">
      <c r="A14" s="256"/>
      <c r="B14" s="258"/>
      <c r="C14" s="386" t="s">
        <v>367</v>
      </c>
      <c r="D14" s="387"/>
      <c r="E14" s="387"/>
      <c r="F14" s="387"/>
      <c r="G14" s="387"/>
      <c r="H14" s="387"/>
      <c r="I14" s="387"/>
      <c r="J14" s="387"/>
      <c r="K14" s="387"/>
      <c r="L14" s="387"/>
      <c r="M14" s="388"/>
      <c r="N14" s="258"/>
    </row>
    <row r="15" spans="1:14" x14ac:dyDescent="0.25">
      <c r="A15" s="256"/>
      <c r="B15" s="258"/>
      <c r="C15" s="389"/>
      <c r="D15" s="390"/>
      <c r="E15" s="390"/>
      <c r="F15" s="390"/>
      <c r="G15" s="390"/>
      <c r="H15" s="390"/>
      <c r="I15" s="390"/>
      <c r="J15" s="390"/>
      <c r="K15" s="390"/>
      <c r="L15" s="390"/>
      <c r="M15" s="391"/>
      <c r="N15" s="258"/>
    </row>
    <row r="16" spans="1:14" x14ac:dyDescent="0.25">
      <c r="A16" s="256"/>
      <c r="B16" s="258"/>
      <c r="C16" s="389"/>
      <c r="D16" s="390"/>
      <c r="E16" s="390"/>
      <c r="F16" s="390"/>
      <c r="G16" s="390"/>
      <c r="H16" s="390"/>
      <c r="I16" s="390"/>
      <c r="J16" s="390"/>
      <c r="K16" s="390"/>
      <c r="L16" s="390"/>
      <c r="M16" s="391"/>
      <c r="N16" s="258"/>
    </row>
    <row r="17" spans="1:14" x14ac:dyDescent="0.25">
      <c r="A17" s="256"/>
      <c r="B17" s="258"/>
      <c r="C17" s="389"/>
      <c r="D17" s="390"/>
      <c r="E17" s="390"/>
      <c r="F17" s="390"/>
      <c r="G17" s="390"/>
      <c r="H17" s="390"/>
      <c r="I17" s="390"/>
      <c r="J17" s="390"/>
      <c r="K17" s="390"/>
      <c r="L17" s="390"/>
      <c r="M17" s="391"/>
      <c r="N17" s="258"/>
    </row>
    <row r="18" spans="1:14" x14ac:dyDescent="0.25">
      <c r="A18" s="256"/>
      <c r="B18" s="258"/>
      <c r="C18" s="389"/>
      <c r="D18" s="390"/>
      <c r="E18" s="390"/>
      <c r="F18" s="390"/>
      <c r="G18" s="390"/>
      <c r="H18" s="390"/>
      <c r="I18" s="390"/>
      <c r="J18" s="390"/>
      <c r="K18" s="390"/>
      <c r="L18" s="390"/>
      <c r="M18" s="391"/>
      <c r="N18" s="258"/>
    </row>
    <row r="19" spans="1:14" x14ac:dyDescent="0.25">
      <c r="A19" s="256"/>
      <c r="B19" s="258"/>
      <c r="C19" s="389"/>
      <c r="D19" s="390"/>
      <c r="E19" s="390"/>
      <c r="F19" s="390"/>
      <c r="G19" s="390"/>
      <c r="H19" s="390"/>
      <c r="I19" s="390"/>
      <c r="J19" s="390"/>
      <c r="K19" s="390"/>
      <c r="L19" s="390"/>
      <c r="M19" s="391"/>
      <c r="N19" s="258"/>
    </row>
    <row r="20" spans="1:14" x14ac:dyDescent="0.25">
      <c r="A20" s="256"/>
      <c r="B20" s="258"/>
      <c r="C20" s="389"/>
      <c r="D20" s="390"/>
      <c r="E20" s="390"/>
      <c r="F20" s="390"/>
      <c r="G20" s="390"/>
      <c r="H20" s="390"/>
      <c r="I20" s="390"/>
      <c r="J20" s="390"/>
      <c r="K20" s="390"/>
      <c r="L20" s="390"/>
      <c r="M20" s="391"/>
      <c r="N20" s="258"/>
    </row>
    <row r="21" spans="1:14" x14ac:dyDescent="0.25">
      <c r="A21" s="256"/>
      <c r="B21" s="258"/>
      <c r="C21" s="389"/>
      <c r="D21" s="390"/>
      <c r="E21" s="390"/>
      <c r="F21" s="390"/>
      <c r="G21" s="390"/>
      <c r="H21" s="390"/>
      <c r="I21" s="390"/>
      <c r="J21" s="390"/>
      <c r="K21" s="390"/>
      <c r="L21" s="390"/>
      <c r="M21" s="391"/>
      <c r="N21" s="258"/>
    </row>
    <row r="22" spans="1:14" x14ac:dyDescent="0.25">
      <c r="A22" s="256"/>
      <c r="B22" s="258"/>
      <c r="C22" s="389"/>
      <c r="D22" s="390"/>
      <c r="E22" s="390"/>
      <c r="F22" s="390"/>
      <c r="G22" s="390"/>
      <c r="H22" s="390"/>
      <c r="I22" s="390"/>
      <c r="J22" s="390"/>
      <c r="K22" s="390"/>
      <c r="L22" s="390"/>
      <c r="M22" s="391"/>
      <c r="N22" s="258"/>
    </row>
    <row r="23" spans="1:14" x14ac:dyDescent="0.25">
      <c r="A23" s="256"/>
      <c r="B23" s="258"/>
      <c r="C23" s="392"/>
      <c r="D23" s="393"/>
      <c r="E23" s="393"/>
      <c r="F23" s="393"/>
      <c r="G23" s="393"/>
      <c r="H23" s="393"/>
      <c r="I23" s="393"/>
      <c r="J23" s="393"/>
      <c r="K23" s="393"/>
      <c r="L23" s="393"/>
      <c r="M23" s="394"/>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86" t="s">
        <v>368</v>
      </c>
      <c r="D33" s="387"/>
      <c r="E33" s="387"/>
      <c r="F33" s="387"/>
      <c r="G33" s="387"/>
      <c r="H33" s="387"/>
      <c r="I33" s="387"/>
      <c r="J33" s="387"/>
      <c r="K33" s="387"/>
      <c r="L33" s="387"/>
      <c r="M33" s="388"/>
      <c r="N33" s="258"/>
    </row>
    <row r="34" spans="1:14" x14ac:dyDescent="0.25">
      <c r="A34" s="256"/>
      <c r="B34" s="257"/>
      <c r="C34" s="389"/>
      <c r="D34" s="390"/>
      <c r="E34" s="390"/>
      <c r="F34" s="390"/>
      <c r="G34" s="390"/>
      <c r="H34" s="390"/>
      <c r="I34" s="390"/>
      <c r="J34" s="390"/>
      <c r="K34" s="390"/>
      <c r="L34" s="390"/>
      <c r="M34" s="391"/>
      <c r="N34" s="258"/>
    </row>
    <row r="35" spans="1:14" x14ac:dyDescent="0.25">
      <c r="A35" s="256"/>
      <c r="B35" s="257"/>
      <c r="C35" s="389"/>
      <c r="D35" s="390"/>
      <c r="E35" s="390"/>
      <c r="F35" s="390"/>
      <c r="G35" s="390"/>
      <c r="H35" s="390"/>
      <c r="I35" s="390"/>
      <c r="J35" s="390"/>
      <c r="K35" s="390"/>
      <c r="L35" s="390"/>
      <c r="M35" s="391"/>
      <c r="N35" s="258"/>
    </row>
    <row r="36" spans="1:14" x14ac:dyDescent="0.25">
      <c r="A36" s="256"/>
      <c r="B36" s="257"/>
      <c r="C36" s="389"/>
      <c r="D36" s="390"/>
      <c r="E36" s="390"/>
      <c r="F36" s="390"/>
      <c r="G36" s="390"/>
      <c r="H36" s="390"/>
      <c r="I36" s="390"/>
      <c r="J36" s="390"/>
      <c r="K36" s="390"/>
      <c r="L36" s="390"/>
      <c r="M36" s="391"/>
      <c r="N36" s="258"/>
    </row>
    <row r="37" spans="1:14" x14ac:dyDescent="0.25">
      <c r="A37" s="256"/>
      <c r="B37" s="257"/>
      <c r="C37" s="389"/>
      <c r="D37" s="390"/>
      <c r="E37" s="390"/>
      <c r="F37" s="390"/>
      <c r="G37" s="390"/>
      <c r="H37" s="390"/>
      <c r="I37" s="390"/>
      <c r="J37" s="390"/>
      <c r="K37" s="390"/>
      <c r="L37" s="390"/>
      <c r="M37" s="391"/>
      <c r="N37" s="258"/>
    </row>
    <row r="38" spans="1:14" x14ac:dyDescent="0.25">
      <c r="A38" s="256"/>
      <c r="B38" s="257"/>
      <c r="C38" s="389"/>
      <c r="D38" s="390"/>
      <c r="E38" s="390"/>
      <c r="F38" s="390"/>
      <c r="G38" s="390"/>
      <c r="H38" s="390"/>
      <c r="I38" s="390"/>
      <c r="J38" s="390"/>
      <c r="K38" s="390"/>
      <c r="L38" s="390"/>
      <c r="M38" s="391"/>
      <c r="N38" s="258"/>
    </row>
    <row r="39" spans="1:14" x14ac:dyDescent="0.25">
      <c r="A39" s="256"/>
      <c r="B39" s="257"/>
      <c r="C39" s="389"/>
      <c r="D39" s="390"/>
      <c r="E39" s="390"/>
      <c r="F39" s="390"/>
      <c r="G39" s="390"/>
      <c r="H39" s="390"/>
      <c r="I39" s="390"/>
      <c r="J39" s="390"/>
      <c r="K39" s="390"/>
      <c r="L39" s="390"/>
      <c r="M39" s="391"/>
      <c r="N39" s="258"/>
    </row>
    <row r="40" spans="1:14" x14ac:dyDescent="0.25">
      <c r="A40" s="256"/>
      <c r="B40" s="257"/>
      <c r="C40" s="389"/>
      <c r="D40" s="390"/>
      <c r="E40" s="390"/>
      <c r="F40" s="390"/>
      <c r="G40" s="390"/>
      <c r="H40" s="390"/>
      <c r="I40" s="390"/>
      <c r="J40" s="390"/>
      <c r="K40" s="390"/>
      <c r="L40" s="390"/>
      <c r="M40" s="391"/>
      <c r="N40" s="258"/>
    </row>
    <row r="41" spans="1:14" x14ac:dyDescent="0.25">
      <c r="A41" s="256"/>
      <c r="B41" s="257"/>
      <c r="C41" s="389"/>
      <c r="D41" s="390"/>
      <c r="E41" s="390"/>
      <c r="F41" s="390"/>
      <c r="G41" s="390"/>
      <c r="H41" s="390"/>
      <c r="I41" s="390"/>
      <c r="J41" s="390"/>
      <c r="K41" s="390"/>
      <c r="L41" s="390"/>
      <c r="M41" s="391"/>
      <c r="N41" s="258"/>
    </row>
    <row r="42" spans="1:14" x14ac:dyDescent="0.25">
      <c r="A42" s="256"/>
      <c r="B42" s="257"/>
      <c r="C42" s="389"/>
      <c r="D42" s="390"/>
      <c r="E42" s="390"/>
      <c r="F42" s="390"/>
      <c r="G42" s="390"/>
      <c r="H42" s="390"/>
      <c r="I42" s="390"/>
      <c r="J42" s="390"/>
      <c r="K42" s="390"/>
      <c r="L42" s="390"/>
      <c r="M42" s="391"/>
      <c r="N42" s="258"/>
    </row>
    <row r="43" spans="1:14" x14ac:dyDescent="0.25">
      <c r="A43" s="256"/>
      <c r="B43" s="257"/>
      <c r="C43" s="389"/>
      <c r="D43" s="390"/>
      <c r="E43" s="390"/>
      <c r="F43" s="390"/>
      <c r="G43" s="390"/>
      <c r="H43" s="390"/>
      <c r="I43" s="390"/>
      <c r="J43" s="390"/>
      <c r="K43" s="390"/>
      <c r="L43" s="390"/>
      <c r="M43" s="391"/>
      <c r="N43" s="258"/>
    </row>
    <row r="44" spans="1:14" x14ac:dyDescent="0.25">
      <c r="A44" s="256"/>
      <c r="B44" s="257"/>
      <c r="C44" s="389"/>
      <c r="D44" s="390"/>
      <c r="E44" s="390"/>
      <c r="F44" s="390"/>
      <c r="G44" s="390"/>
      <c r="H44" s="390"/>
      <c r="I44" s="390"/>
      <c r="J44" s="390"/>
      <c r="K44" s="390"/>
      <c r="L44" s="390"/>
      <c r="M44" s="391"/>
      <c r="N44" s="258"/>
    </row>
    <row r="45" spans="1:14" x14ac:dyDescent="0.25">
      <c r="A45" s="256"/>
      <c r="B45" s="257"/>
      <c r="C45" s="389"/>
      <c r="D45" s="390"/>
      <c r="E45" s="390"/>
      <c r="F45" s="390"/>
      <c r="G45" s="390"/>
      <c r="H45" s="390"/>
      <c r="I45" s="390"/>
      <c r="J45" s="390"/>
      <c r="K45" s="390"/>
      <c r="L45" s="390"/>
      <c r="M45" s="391"/>
      <c r="N45" s="258"/>
    </row>
    <row r="46" spans="1:14" x14ac:dyDescent="0.25">
      <c r="A46" s="256"/>
      <c r="B46" s="257"/>
      <c r="C46" s="389"/>
      <c r="D46" s="390"/>
      <c r="E46" s="390"/>
      <c r="F46" s="390"/>
      <c r="G46" s="390"/>
      <c r="H46" s="390"/>
      <c r="I46" s="390"/>
      <c r="J46" s="390"/>
      <c r="K46" s="390"/>
      <c r="L46" s="390"/>
      <c r="M46" s="391"/>
      <c r="N46" s="258"/>
    </row>
    <row r="47" spans="1:14" x14ac:dyDescent="0.25">
      <c r="A47" s="256"/>
      <c r="B47" s="257"/>
      <c r="C47" s="389"/>
      <c r="D47" s="390"/>
      <c r="E47" s="390"/>
      <c r="F47" s="390"/>
      <c r="G47" s="390"/>
      <c r="H47" s="390"/>
      <c r="I47" s="390"/>
      <c r="J47" s="390"/>
      <c r="K47" s="390"/>
      <c r="L47" s="390"/>
      <c r="M47" s="391"/>
      <c r="N47" s="258"/>
    </row>
    <row r="48" spans="1:14" x14ac:dyDescent="0.25">
      <c r="A48" s="256"/>
      <c r="B48" s="257"/>
      <c r="C48" s="389"/>
      <c r="D48" s="390"/>
      <c r="E48" s="390"/>
      <c r="F48" s="390"/>
      <c r="G48" s="390"/>
      <c r="H48" s="390"/>
      <c r="I48" s="390"/>
      <c r="J48" s="390"/>
      <c r="K48" s="390"/>
      <c r="L48" s="390"/>
      <c r="M48" s="391"/>
      <c r="N48" s="258"/>
    </row>
    <row r="49" spans="1:14" x14ac:dyDescent="0.25">
      <c r="A49" s="256"/>
      <c r="B49" s="257"/>
      <c r="C49" s="389"/>
      <c r="D49" s="390"/>
      <c r="E49" s="390"/>
      <c r="F49" s="390"/>
      <c r="G49" s="390"/>
      <c r="H49" s="390"/>
      <c r="I49" s="390"/>
      <c r="J49" s="390"/>
      <c r="K49" s="390"/>
      <c r="L49" s="390"/>
      <c r="M49" s="391"/>
      <c r="N49" s="258"/>
    </row>
    <row r="50" spans="1:14" x14ac:dyDescent="0.25">
      <c r="A50" s="256"/>
      <c r="B50" s="257"/>
      <c r="C50" s="389"/>
      <c r="D50" s="390"/>
      <c r="E50" s="390"/>
      <c r="F50" s="390"/>
      <c r="G50" s="390"/>
      <c r="H50" s="390"/>
      <c r="I50" s="390"/>
      <c r="J50" s="390"/>
      <c r="K50" s="390"/>
      <c r="L50" s="390"/>
      <c r="M50" s="391"/>
      <c r="N50" s="258"/>
    </row>
    <row r="51" spans="1:14" x14ac:dyDescent="0.25">
      <c r="A51" s="256"/>
      <c r="B51" s="257"/>
      <c r="C51" s="389"/>
      <c r="D51" s="390"/>
      <c r="E51" s="390"/>
      <c r="F51" s="390"/>
      <c r="G51" s="390"/>
      <c r="H51" s="390"/>
      <c r="I51" s="390"/>
      <c r="J51" s="390"/>
      <c r="K51" s="390"/>
      <c r="L51" s="390"/>
      <c r="M51" s="391"/>
      <c r="N51" s="258"/>
    </row>
    <row r="52" spans="1:14" x14ac:dyDescent="0.25">
      <c r="A52" s="256"/>
      <c r="B52" s="257"/>
      <c r="C52" s="389"/>
      <c r="D52" s="390"/>
      <c r="E52" s="390"/>
      <c r="F52" s="390"/>
      <c r="G52" s="390"/>
      <c r="H52" s="390"/>
      <c r="I52" s="390"/>
      <c r="J52" s="390"/>
      <c r="K52" s="390"/>
      <c r="L52" s="390"/>
      <c r="M52" s="391"/>
      <c r="N52" s="258"/>
    </row>
    <row r="53" spans="1:14" x14ac:dyDescent="0.25">
      <c r="A53" s="256"/>
      <c r="B53" s="257"/>
      <c r="C53" s="389"/>
      <c r="D53" s="390"/>
      <c r="E53" s="390"/>
      <c r="F53" s="390"/>
      <c r="G53" s="390"/>
      <c r="H53" s="390"/>
      <c r="I53" s="390"/>
      <c r="J53" s="390"/>
      <c r="K53" s="390"/>
      <c r="L53" s="390"/>
      <c r="M53" s="391"/>
      <c r="N53" s="258"/>
    </row>
    <row r="54" spans="1:14" x14ac:dyDescent="0.25">
      <c r="A54" s="256"/>
      <c r="B54" s="257"/>
      <c r="C54" s="389"/>
      <c r="D54" s="390"/>
      <c r="E54" s="390"/>
      <c r="F54" s="390"/>
      <c r="G54" s="390"/>
      <c r="H54" s="390"/>
      <c r="I54" s="390"/>
      <c r="J54" s="390"/>
      <c r="K54" s="390"/>
      <c r="L54" s="390"/>
      <c r="M54" s="391"/>
      <c r="N54" s="258"/>
    </row>
    <row r="55" spans="1:14" x14ac:dyDescent="0.25">
      <c r="A55" s="256"/>
      <c r="B55" s="257"/>
      <c r="C55" s="389"/>
      <c r="D55" s="390"/>
      <c r="E55" s="390"/>
      <c r="F55" s="390"/>
      <c r="G55" s="390"/>
      <c r="H55" s="390"/>
      <c r="I55" s="390"/>
      <c r="J55" s="390"/>
      <c r="K55" s="390"/>
      <c r="L55" s="390"/>
      <c r="M55" s="391"/>
      <c r="N55" s="258"/>
    </row>
    <row r="56" spans="1:14" x14ac:dyDescent="0.25">
      <c r="A56" s="256"/>
      <c r="B56" s="257"/>
      <c r="C56" s="389"/>
      <c r="D56" s="390"/>
      <c r="E56" s="390"/>
      <c r="F56" s="390"/>
      <c r="G56" s="390"/>
      <c r="H56" s="390"/>
      <c r="I56" s="390"/>
      <c r="J56" s="390"/>
      <c r="K56" s="390"/>
      <c r="L56" s="390"/>
      <c r="M56" s="391"/>
      <c r="N56" s="258"/>
    </row>
    <row r="57" spans="1:14" x14ac:dyDescent="0.25">
      <c r="A57" s="256"/>
      <c r="B57" s="257"/>
      <c r="C57" s="389"/>
      <c r="D57" s="390"/>
      <c r="E57" s="390"/>
      <c r="F57" s="390"/>
      <c r="G57" s="390"/>
      <c r="H57" s="390"/>
      <c r="I57" s="390"/>
      <c r="J57" s="390"/>
      <c r="K57" s="390"/>
      <c r="L57" s="390"/>
      <c r="M57" s="391"/>
      <c r="N57" s="258"/>
    </row>
    <row r="58" spans="1:14" x14ac:dyDescent="0.25">
      <c r="A58" s="256"/>
      <c r="B58" s="257"/>
      <c r="C58" s="389"/>
      <c r="D58" s="390"/>
      <c r="E58" s="390"/>
      <c r="F58" s="390"/>
      <c r="G58" s="390"/>
      <c r="H58" s="390"/>
      <c r="I58" s="390"/>
      <c r="J58" s="390"/>
      <c r="K58" s="390"/>
      <c r="L58" s="390"/>
      <c r="M58" s="391"/>
      <c r="N58" s="258"/>
    </row>
    <row r="59" spans="1:14" x14ac:dyDescent="0.25">
      <c r="A59" s="256"/>
      <c r="B59" s="257"/>
      <c r="C59" s="389"/>
      <c r="D59" s="390"/>
      <c r="E59" s="390"/>
      <c r="F59" s="390"/>
      <c r="G59" s="390"/>
      <c r="H59" s="390"/>
      <c r="I59" s="390"/>
      <c r="J59" s="390"/>
      <c r="K59" s="390"/>
      <c r="L59" s="390"/>
      <c r="M59" s="391"/>
      <c r="N59" s="258"/>
    </row>
    <row r="60" spans="1:14" x14ac:dyDescent="0.25">
      <c r="A60" s="256"/>
      <c r="B60" s="257"/>
      <c r="C60" s="389"/>
      <c r="D60" s="390"/>
      <c r="E60" s="390"/>
      <c r="F60" s="390"/>
      <c r="G60" s="390"/>
      <c r="H60" s="390"/>
      <c r="I60" s="390"/>
      <c r="J60" s="390"/>
      <c r="K60" s="390"/>
      <c r="L60" s="390"/>
      <c r="M60" s="391"/>
      <c r="N60" s="258"/>
    </row>
    <row r="61" spans="1:14" x14ac:dyDescent="0.25">
      <c r="A61" s="256"/>
      <c r="B61" s="257"/>
      <c r="C61" s="389"/>
      <c r="D61" s="390"/>
      <c r="E61" s="390"/>
      <c r="F61" s="390"/>
      <c r="G61" s="390"/>
      <c r="H61" s="390"/>
      <c r="I61" s="390"/>
      <c r="J61" s="390"/>
      <c r="K61" s="390"/>
      <c r="L61" s="390"/>
      <c r="M61" s="391"/>
      <c r="N61" s="258"/>
    </row>
    <row r="62" spans="1:14" x14ac:dyDescent="0.25">
      <c r="A62" s="256"/>
      <c r="B62" s="257"/>
      <c r="C62" s="392"/>
      <c r="D62" s="393"/>
      <c r="E62" s="393"/>
      <c r="F62" s="393"/>
      <c r="G62" s="393"/>
      <c r="H62" s="393"/>
      <c r="I62" s="393"/>
      <c r="J62" s="393"/>
      <c r="K62" s="393"/>
      <c r="L62" s="393"/>
      <c r="M62" s="394"/>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9" customWidth="1"/>
    <col min="2" max="2" width="14.140625" style="130" bestFit="1" customWidth="1"/>
    <col min="3" max="3" width="16.5703125" style="130" bestFit="1" customWidth="1"/>
    <col min="4" max="4" width="14.140625" style="270" customWidth="1"/>
    <col min="5" max="5" width="17.5703125" style="187" bestFit="1" customWidth="1"/>
    <col min="6" max="6" width="11.7109375" style="197" bestFit="1" customWidth="1"/>
    <col min="7" max="7" width="22.5703125" style="197" bestFit="1" customWidth="1"/>
    <col min="8" max="8" width="14.5703125" style="197" customWidth="1"/>
    <col min="9" max="9" width="15.28515625" style="197" bestFit="1" customWidth="1"/>
    <col min="10" max="10" width="13.710937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5" t="s">
        <v>19</v>
      </c>
      <c r="B1" s="395"/>
      <c r="C1" s="395"/>
      <c r="D1" s="395"/>
      <c r="E1" s="395"/>
      <c r="F1" s="395"/>
      <c r="G1" s="395"/>
      <c r="H1" s="395"/>
      <c r="I1" s="395"/>
      <c r="J1" s="395"/>
      <c r="K1" s="395"/>
      <c r="L1" s="395"/>
      <c r="M1" s="395"/>
      <c r="N1" s="70"/>
      <c r="O1" s="70"/>
      <c r="P1" s="70"/>
      <c r="Q1" s="71"/>
      <c r="R1" s="71"/>
    </row>
    <row r="2" spans="1:21" ht="26.25" customHeight="1" x14ac:dyDescent="0.35">
      <c r="A2" s="396" t="s">
        <v>18</v>
      </c>
      <c r="B2" s="396"/>
      <c r="C2" s="396"/>
      <c r="D2" s="396"/>
      <c r="E2" s="396"/>
      <c r="F2" s="396"/>
      <c r="G2" s="396"/>
      <c r="H2" s="396"/>
      <c r="I2" s="396"/>
      <c r="J2" s="396"/>
      <c r="K2" s="396"/>
      <c r="L2" s="396"/>
      <c r="M2" s="396"/>
      <c r="N2" s="71"/>
      <c r="O2" s="71"/>
      <c r="P2" s="71"/>
      <c r="Q2" s="71"/>
      <c r="R2" s="71"/>
    </row>
    <row r="3" spans="1:21" ht="18" x14ac:dyDescent="0.25">
      <c r="A3" s="366" t="str">
        <f>'Cover Page'!A5:N5</f>
        <v>For Reporting Period: April, May, and June 2021 and Overall Quarter Total</v>
      </c>
      <c r="B3" s="366"/>
      <c r="C3" s="366"/>
      <c r="D3" s="366"/>
      <c r="E3" s="366"/>
      <c r="F3" s="366"/>
      <c r="G3" s="366"/>
      <c r="H3" s="366"/>
      <c r="I3" s="366"/>
      <c r="J3" s="366"/>
      <c r="K3" s="366"/>
      <c r="L3" s="366"/>
      <c r="M3" s="366"/>
      <c r="N3" s="366"/>
      <c r="O3" s="71"/>
      <c r="P3" s="71"/>
      <c r="Q3" s="71"/>
      <c r="R3" s="71"/>
    </row>
    <row r="4" spans="1:21" s="8" customFormat="1" ht="12" customHeight="1" thickBot="1" x14ac:dyDescent="0.25">
      <c r="A4" s="280"/>
      <c r="B4" s="131"/>
      <c r="C4" s="131"/>
      <c r="E4" s="180"/>
      <c r="F4" s="198"/>
      <c r="G4" s="198"/>
      <c r="H4" s="198"/>
      <c r="I4" s="198"/>
      <c r="J4" s="188"/>
      <c r="K4" s="190"/>
      <c r="L4" s="190"/>
      <c r="M4" s="7"/>
      <c r="N4" s="5"/>
      <c r="O4" s="5"/>
      <c r="P4" s="6"/>
      <c r="Q4" s="6"/>
      <c r="R4" s="6"/>
      <c r="S4" s="6"/>
      <c r="T4" s="6"/>
    </row>
    <row r="5" spans="1:21" s="3" customFormat="1" ht="15" customHeight="1" x14ac:dyDescent="0.25">
      <c r="A5" s="281" t="s">
        <v>17</v>
      </c>
      <c r="B5" s="161" t="str">
        <f>'Cover Page'!B9</f>
        <v>Equity Insurance Company</v>
      </c>
      <c r="C5" s="161"/>
      <c r="D5" s="273"/>
      <c r="E5" s="181"/>
      <c r="F5" s="220"/>
      <c r="G5" s="220"/>
      <c r="H5" s="220"/>
      <c r="I5" s="220"/>
      <c r="J5" s="220"/>
      <c r="K5" s="221"/>
      <c r="L5" s="191" t="s">
        <v>55</v>
      </c>
      <c r="M5" s="308">
        <f>'Cover Page'!L9</f>
        <v>28746</v>
      </c>
      <c r="N5" s="2"/>
      <c r="O5" s="2"/>
      <c r="P5" s="2"/>
      <c r="Q5" s="2"/>
      <c r="R5" s="2"/>
    </row>
    <row r="6" spans="1:21" s="3" customFormat="1" ht="14.25" x14ac:dyDescent="0.2">
      <c r="A6" s="282"/>
      <c r="B6" s="132"/>
      <c r="C6" s="132"/>
      <c r="D6" s="110"/>
      <c r="E6" s="182"/>
      <c r="F6" s="286"/>
      <c r="G6" s="199"/>
      <c r="H6" s="199"/>
      <c r="I6" s="199"/>
      <c r="J6" s="199"/>
      <c r="K6" s="182"/>
      <c r="L6" s="144"/>
      <c r="M6" s="309"/>
      <c r="N6" s="2"/>
      <c r="O6" s="2"/>
      <c r="P6" s="2"/>
      <c r="Q6" s="2"/>
      <c r="R6" s="2"/>
    </row>
    <row r="7" spans="1:21" s="3" customFormat="1" ht="15" customHeight="1" x14ac:dyDescent="0.25">
      <c r="A7" s="283" t="s">
        <v>20</v>
      </c>
      <c r="B7" s="162" t="str">
        <f>'Cover Page'!B13</f>
        <v>Home State Insurance Gorup Inc.</v>
      </c>
      <c r="C7" s="162"/>
      <c r="D7" s="162"/>
      <c r="E7" s="183"/>
      <c r="F7" s="222"/>
      <c r="G7" s="222"/>
      <c r="H7" s="222"/>
      <c r="I7" s="222"/>
      <c r="J7" s="222"/>
      <c r="K7" s="223"/>
      <c r="L7" s="145" t="s">
        <v>56</v>
      </c>
      <c r="M7" s="310">
        <f>'Cover Page'!L13</f>
        <v>3179</v>
      </c>
      <c r="N7" s="2"/>
      <c r="O7" s="2"/>
      <c r="P7" s="2"/>
      <c r="Q7" s="2"/>
      <c r="R7" s="2"/>
    </row>
    <row r="8" spans="1:21" s="6" customFormat="1" ht="6.75" customHeight="1" thickBot="1" x14ac:dyDescent="0.3">
      <c r="A8" s="284"/>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5"/>
      <c r="B9" s="134"/>
      <c r="C9" s="134"/>
      <c r="D9" s="271"/>
      <c r="E9" s="185"/>
      <c r="F9" s="201"/>
      <c r="G9" s="201"/>
      <c r="H9" s="201"/>
      <c r="I9" s="201"/>
      <c r="J9" s="185"/>
      <c r="K9" s="193"/>
      <c r="L9" s="193"/>
    </row>
    <row r="10" spans="1:21" s="72" customFormat="1" ht="15" customHeight="1" thickTop="1" x14ac:dyDescent="0.25">
      <c r="A10" s="302">
        <v>1</v>
      </c>
      <c r="B10" s="302">
        <v>2</v>
      </c>
      <c r="C10" s="302">
        <v>3</v>
      </c>
      <c r="D10" s="302">
        <v>4</v>
      </c>
      <c r="E10" s="302">
        <v>5</v>
      </c>
      <c r="F10" s="302">
        <v>6</v>
      </c>
      <c r="G10" s="302">
        <v>7</v>
      </c>
      <c r="H10" s="302">
        <v>8</v>
      </c>
      <c r="I10" s="302">
        <v>9</v>
      </c>
      <c r="J10" s="302">
        <v>10</v>
      </c>
      <c r="K10" s="302">
        <v>11</v>
      </c>
      <c r="L10" s="302">
        <v>12</v>
      </c>
      <c r="M10" s="303">
        <v>13</v>
      </c>
    </row>
    <row r="11" spans="1:21" s="338" customFormat="1" ht="15" customHeight="1" x14ac:dyDescent="0.25">
      <c r="A11" s="330"/>
      <c r="B11" s="331"/>
      <c r="C11" s="331"/>
      <c r="D11" s="331"/>
      <c r="E11" s="331"/>
      <c r="F11" s="332"/>
      <c r="G11" s="333"/>
      <c r="H11" s="333"/>
      <c r="I11" s="333"/>
      <c r="J11" s="334"/>
      <c r="K11" s="335" t="s">
        <v>16</v>
      </c>
      <c r="L11" s="336" t="s">
        <v>12</v>
      </c>
      <c r="M11" s="337"/>
    </row>
    <row r="12" spans="1:21" s="338" customFormat="1" ht="15" customHeight="1" x14ac:dyDescent="0.25">
      <c r="A12" s="330"/>
      <c r="B12" s="331"/>
      <c r="C12" s="331"/>
      <c r="D12" s="331"/>
      <c r="E12" s="339"/>
      <c r="F12" s="332"/>
      <c r="G12" s="333" t="s">
        <v>78</v>
      </c>
      <c r="H12" s="340"/>
      <c r="I12" s="334" t="s">
        <v>16</v>
      </c>
      <c r="J12" s="334" t="s">
        <v>16</v>
      </c>
      <c r="K12" s="335" t="s">
        <v>15</v>
      </c>
      <c r="L12" s="336" t="s">
        <v>90</v>
      </c>
      <c r="M12" s="341"/>
    </row>
    <row r="13" spans="1:21" s="338" customFormat="1" ht="15" customHeight="1" x14ac:dyDescent="0.25">
      <c r="A13" s="330"/>
      <c r="B13" s="331" t="s">
        <v>215</v>
      </c>
      <c r="C13" s="331"/>
      <c r="D13" s="331"/>
      <c r="E13" s="331"/>
      <c r="F13" s="332" t="s">
        <v>14</v>
      </c>
      <c r="G13" s="333" t="s">
        <v>316</v>
      </c>
      <c r="H13" s="340"/>
      <c r="I13" s="334" t="s">
        <v>9</v>
      </c>
      <c r="J13" s="334" t="s">
        <v>9</v>
      </c>
      <c r="K13" s="335" t="s">
        <v>13</v>
      </c>
      <c r="L13" s="336" t="s">
        <v>317</v>
      </c>
      <c r="M13" s="342" t="s">
        <v>12</v>
      </c>
    </row>
    <row r="14" spans="1:21" s="338" customFormat="1" ht="31.5" x14ac:dyDescent="0.25">
      <c r="A14" s="330"/>
      <c r="B14" s="331" t="s">
        <v>11</v>
      </c>
      <c r="C14" s="331"/>
      <c r="D14" s="331" t="s">
        <v>211</v>
      </c>
      <c r="E14" s="331" t="s">
        <v>216</v>
      </c>
      <c r="F14" s="332" t="s">
        <v>4</v>
      </c>
      <c r="G14" s="333" t="s">
        <v>10</v>
      </c>
      <c r="H14" s="343" t="s">
        <v>79</v>
      </c>
      <c r="I14" s="334" t="s">
        <v>173</v>
      </c>
      <c r="J14" s="334" t="s">
        <v>173</v>
      </c>
      <c r="K14" s="335" t="s">
        <v>8</v>
      </c>
      <c r="L14" s="336" t="s">
        <v>174</v>
      </c>
      <c r="M14" s="342" t="s">
        <v>7</v>
      </c>
    </row>
    <row r="15" spans="1:21" s="338" customFormat="1" ht="15" customHeight="1" thickBot="1" x14ac:dyDescent="0.3">
      <c r="A15" s="344" t="s">
        <v>176</v>
      </c>
      <c r="B15" s="345" t="s">
        <v>6</v>
      </c>
      <c r="C15" s="345" t="s">
        <v>208</v>
      </c>
      <c r="D15" s="345" t="s">
        <v>212</v>
      </c>
      <c r="E15" s="345" t="s">
        <v>209</v>
      </c>
      <c r="F15" s="346" t="s">
        <v>5</v>
      </c>
      <c r="G15" s="347" t="s">
        <v>4</v>
      </c>
      <c r="H15" s="347" t="s">
        <v>3</v>
      </c>
      <c r="I15" s="348" t="s">
        <v>2</v>
      </c>
      <c r="J15" s="348" t="s">
        <v>1</v>
      </c>
      <c r="K15" s="349" t="s">
        <v>0</v>
      </c>
      <c r="L15" s="350" t="s">
        <v>77</v>
      </c>
      <c r="M15" s="351" t="s">
        <v>67</v>
      </c>
    </row>
    <row r="16" spans="1:21" ht="15" customHeight="1" thickTop="1" x14ac:dyDescent="0.25">
      <c r="A16" s="195"/>
      <c r="B16" s="272"/>
      <c r="D16" s="135"/>
      <c r="E16" s="272"/>
      <c r="F16" s="186"/>
      <c r="G16" s="202"/>
      <c r="H16" s="202"/>
      <c r="I16" s="203"/>
      <c r="J16" s="203"/>
      <c r="K16" s="189"/>
      <c r="L16" s="194"/>
      <c r="M16" s="194"/>
    </row>
    <row r="17" spans="1:15" s="290" customFormat="1" ht="16.5" customHeight="1" x14ac:dyDescent="0.25">
      <c r="A17" s="296">
        <f t="shared" ref="A17:A62" si="0">$M$5</f>
        <v>28746</v>
      </c>
      <c r="B17" s="295" t="s">
        <v>80</v>
      </c>
      <c r="C17" s="295" t="s">
        <v>369</v>
      </c>
      <c r="D17" s="295" t="s">
        <v>370</v>
      </c>
      <c r="E17" s="295" t="s">
        <v>371</v>
      </c>
      <c r="F17" s="298">
        <v>0</v>
      </c>
      <c r="G17" s="299">
        <v>189556</v>
      </c>
      <c r="H17" s="300">
        <v>0</v>
      </c>
      <c r="I17" s="300">
        <v>929</v>
      </c>
      <c r="J17" s="300">
        <v>929</v>
      </c>
      <c r="K17" s="298">
        <v>0</v>
      </c>
      <c r="L17" s="297">
        <v>479</v>
      </c>
      <c r="M17" s="297">
        <v>0</v>
      </c>
      <c r="O17" s="290" t="str">
        <f>IF(OR(B17="PPA", B17="CMP",B17="CML",B17="CMA",B17="WC",B17="MED"),B17,"ASLine")</f>
        <v>PPA</v>
      </c>
    </row>
    <row r="18" spans="1:15" s="290" customFormat="1" ht="16.5" customHeight="1" x14ac:dyDescent="0.25">
      <c r="A18" s="296">
        <f t="shared" si="0"/>
        <v>28746</v>
      </c>
      <c r="B18" s="295" t="s">
        <v>80</v>
      </c>
      <c r="C18" s="295" t="s">
        <v>372</v>
      </c>
      <c r="D18" s="295" t="s">
        <v>373</v>
      </c>
      <c r="E18" s="295" t="s">
        <v>371</v>
      </c>
      <c r="F18" s="298">
        <v>0</v>
      </c>
      <c r="G18" s="299">
        <v>705</v>
      </c>
      <c r="H18" s="300">
        <v>0</v>
      </c>
      <c r="I18" s="300">
        <v>717</v>
      </c>
      <c r="J18" s="300">
        <v>717</v>
      </c>
      <c r="K18" s="298">
        <v>0</v>
      </c>
      <c r="L18" s="297">
        <v>37</v>
      </c>
      <c r="M18" s="297">
        <v>0</v>
      </c>
      <c r="O18" s="290" t="str">
        <f t="shared" ref="O18:O62" si="1">IF(OR(B18="PPA", B18="CMP",B18="CML",B18="CMA",B18="WC",B18="MED"),B18,"ASLine")</f>
        <v>PPA</v>
      </c>
    </row>
    <row r="19" spans="1:15" s="290" customFormat="1" ht="16.5" customHeight="1" x14ac:dyDescent="0.25">
      <c r="A19" s="296">
        <f t="shared" si="0"/>
        <v>28746</v>
      </c>
      <c r="B19" s="295" t="s">
        <v>80</v>
      </c>
      <c r="C19" s="295" t="s">
        <v>374</v>
      </c>
      <c r="D19" s="295" t="s">
        <v>375</v>
      </c>
      <c r="E19" s="295" t="s">
        <v>371</v>
      </c>
      <c r="F19" s="298">
        <v>0</v>
      </c>
      <c r="G19" s="299">
        <v>30789</v>
      </c>
      <c r="H19" s="300">
        <v>0</v>
      </c>
      <c r="I19" s="300">
        <v>392</v>
      </c>
      <c r="J19" s="300">
        <v>392</v>
      </c>
      <c r="K19" s="298">
        <v>0</v>
      </c>
      <c r="L19" s="297">
        <v>205</v>
      </c>
      <c r="M19" s="297">
        <v>0</v>
      </c>
      <c r="O19" s="290" t="str">
        <f t="shared" si="1"/>
        <v>PPA</v>
      </c>
    </row>
    <row r="20" spans="1:15" s="290" customFormat="1" ht="16.5" customHeight="1" x14ac:dyDescent="0.25">
      <c r="A20" s="296">
        <f t="shared" si="0"/>
        <v>28746</v>
      </c>
      <c r="B20" s="295"/>
      <c r="C20" s="295"/>
      <c r="D20" s="295"/>
      <c r="E20" s="295"/>
      <c r="F20" s="298"/>
      <c r="G20" s="299"/>
      <c r="H20" s="300"/>
      <c r="I20" s="300"/>
      <c r="J20" s="300"/>
      <c r="K20" s="298"/>
      <c r="L20" s="297"/>
      <c r="M20" s="297"/>
      <c r="O20" s="290" t="str">
        <f t="shared" si="1"/>
        <v>ASLine</v>
      </c>
    </row>
    <row r="21" spans="1:15" s="290" customFormat="1" ht="16.5" customHeight="1" x14ac:dyDescent="0.25">
      <c r="A21" s="296">
        <f t="shared" si="0"/>
        <v>28746</v>
      </c>
      <c r="B21" s="295"/>
      <c r="C21" s="295"/>
      <c r="D21" s="295"/>
      <c r="E21" s="295"/>
      <c r="F21" s="298"/>
      <c r="G21" s="299"/>
      <c r="H21" s="300"/>
      <c r="I21" s="300"/>
      <c r="J21" s="300"/>
      <c r="K21" s="298"/>
      <c r="L21" s="297"/>
      <c r="M21" s="297"/>
      <c r="O21" s="290" t="str">
        <f t="shared" si="1"/>
        <v>ASLine</v>
      </c>
    </row>
    <row r="22" spans="1:15" s="290" customFormat="1" ht="16.5" customHeight="1" x14ac:dyDescent="0.25">
      <c r="A22" s="296">
        <f t="shared" si="0"/>
        <v>28746</v>
      </c>
      <c r="B22" s="295"/>
      <c r="C22" s="295"/>
      <c r="D22" s="295"/>
      <c r="E22" s="295"/>
      <c r="F22" s="298"/>
      <c r="G22" s="299"/>
      <c r="H22" s="300"/>
      <c r="I22" s="300"/>
      <c r="J22" s="300"/>
      <c r="K22" s="298"/>
      <c r="L22" s="297"/>
      <c r="M22" s="297"/>
      <c r="O22" s="290" t="str">
        <f t="shared" si="1"/>
        <v>ASLine</v>
      </c>
    </row>
    <row r="23" spans="1:15" s="290" customFormat="1" ht="16.5" customHeight="1" x14ac:dyDescent="0.25">
      <c r="A23" s="296">
        <f t="shared" si="0"/>
        <v>28746</v>
      </c>
      <c r="B23" s="295"/>
      <c r="C23" s="295"/>
      <c r="D23" s="295"/>
      <c r="E23" s="295"/>
      <c r="F23" s="298"/>
      <c r="G23" s="299"/>
      <c r="H23" s="300"/>
      <c r="I23" s="300"/>
      <c r="J23" s="300"/>
      <c r="K23" s="298"/>
      <c r="L23" s="297"/>
      <c r="M23" s="297"/>
      <c r="O23" s="290" t="str">
        <f t="shared" si="1"/>
        <v>ASLine</v>
      </c>
    </row>
    <row r="24" spans="1:15" s="290" customFormat="1" ht="16.5" customHeight="1" x14ac:dyDescent="0.25">
      <c r="A24" s="296">
        <f t="shared" si="0"/>
        <v>28746</v>
      </c>
      <c r="B24" s="295"/>
      <c r="C24" s="295"/>
      <c r="D24" s="295"/>
      <c r="E24" s="295"/>
      <c r="F24" s="298"/>
      <c r="G24" s="299"/>
      <c r="H24" s="300"/>
      <c r="I24" s="300"/>
      <c r="J24" s="300"/>
      <c r="K24" s="298"/>
      <c r="L24" s="297"/>
      <c r="M24" s="297"/>
      <c r="O24" s="290" t="str">
        <f t="shared" si="1"/>
        <v>ASLine</v>
      </c>
    </row>
    <row r="25" spans="1:15" s="290" customFormat="1" ht="16.5" customHeight="1" x14ac:dyDescent="0.25">
      <c r="A25" s="296">
        <f t="shared" si="0"/>
        <v>28746</v>
      </c>
      <c r="B25" s="295"/>
      <c r="C25" s="295"/>
      <c r="D25" s="295"/>
      <c r="E25" s="295"/>
      <c r="F25" s="298"/>
      <c r="G25" s="299"/>
      <c r="H25" s="300"/>
      <c r="I25" s="300"/>
      <c r="J25" s="300"/>
      <c r="K25" s="298"/>
      <c r="L25" s="297"/>
      <c r="M25" s="297"/>
      <c r="O25" s="290" t="str">
        <f t="shared" si="1"/>
        <v>ASLine</v>
      </c>
    </row>
    <row r="26" spans="1:15" s="290" customFormat="1" ht="16.5" customHeight="1" x14ac:dyDescent="0.25">
      <c r="A26" s="296">
        <f t="shared" si="0"/>
        <v>28746</v>
      </c>
      <c r="B26" s="295"/>
      <c r="C26" s="295"/>
      <c r="D26" s="295"/>
      <c r="E26" s="295"/>
      <c r="F26" s="298"/>
      <c r="G26" s="299"/>
      <c r="H26" s="300"/>
      <c r="I26" s="300"/>
      <c r="J26" s="300"/>
      <c r="K26" s="298"/>
      <c r="L26" s="297"/>
      <c r="M26" s="297"/>
      <c r="O26" s="290" t="str">
        <f t="shared" si="1"/>
        <v>ASLine</v>
      </c>
    </row>
    <row r="27" spans="1:15" s="290" customFormat="1" ht="16.5" customHeight="1" x14ac:dyDescent="0.25">
      <c r="A27" s="296">
        <f t="shared" si="0"/>
        <v>28746</v>
      </c>
      <c r="B27" s="295"/>
      <c r="C27" s="295"/>
      <c r="D27" s="295"/>
      <c r="E27" s="295"/>
      <c r="F27" s="298"/>
      <c r="G27" s="299"/>
      <c r="H27" s="300"/>
      <c r="I27" s="300"/>
      <c r="J27" s="300"/>
      <c r="K27" s="298"/>
      <c r="L27" s="297"/>
      <c r="M27" s="297"/>
      <c r="O27" s="290" t="str">
        <f t="shared" si="1"/>
        <v>ASLine</v>
      </c>
    </row>
    <row r="28" spans="1:15" s="290" customFormat="1" ht="16.5" customHeight="1" x14ac:dyDescent="0.25">
      <c r="A28" s="296">
        <f t="shared" si="0"/>
        <v>28746</v>
      </c>
      <c r="B28" s="295"/>
      <c r="C28" s="295"/>
      <c r="D28" s="295"/>
      <c r="E28" s="295"/>
      <c r="F28" s="298"/>
      <c r="G28" s="299"/>
      <c r="H28" s="300"/>
      <c r="I28" s="300"/>
      <c r="J28" s="300"/>
      <c r="K28" s="298"/>
      <c r="L28" s="297"/>
      <c r="M28" s="297"/>
      <c r="O28" s="290" t="str">
        <f t="shared" si="1"/>
        <v>ASLine</v>
      </c>
    </row>
    <row r="29" spans="1:15" s="290" customFormat="1" ht="16.5" customHeight="1" x14ac:dyDescent="0.25">
      <c r="A29" s="296">
        <f t="shared" si="0"/>
        <v>28746</v>
      </c>
      <c r="B29" s="295"/>
      <c r="C29" s="295"/>
      <c r="D29" s="295"/>
      <c r="E29" s="295"/>
      <c r="F29" s="298"/>
      <c r="G29" s="299"/>
      <c r="H29" s="300"/>
      <c r="I29" s="300"/>
      <c r="J29" s="300"/>
      <c r="K29" s="298"/>
      <c r="L29" s="297"/>
      <c r="M29" s="297"/>
      <c r="O29" s="290" t="str">
        <f t="shared" si="1"/>
        <v>ASLine</v>
      </c>
    </row>
    <row r="30" spans="1:15" s="290" customFormat="1" ht="16.5" customHeight="1" x14ac:dyDescent="0.25">
      <c r="A30" s="296">
        <f t="shared" si="0"/>
        <v>28746</v>
      </c>
      <c r="B30" s="295"/>
      <c r="C30" s="295"/>
      <c r="D30" s="295"/>
      <c r="E30" s="295"/>
      <c r="F30" s="298"/>
      <c r="G30" s="299"/>
      <c r="H30" s="300"/>
      <c r="I30" s="300"/>
      <c r="J30" s="300"/>
      <c r="K30" s="298"/>
      <c r="L30" s="297"/>
      <c r="M30" s="297"/>
      <c r="O30" s="290" t="str">
        <f t="shared" si="1"/>
        <v>ASLine</v>
      </c>
    </row>
    <row r="31" spans="1:15" s="290" customFormat="1" ht="16.5" customHeight="1" x14ac:dyDescent="0.25">
      <c r="A31" s="296">
        <f t="shared" si="0"/>
        <v>28746</v>
      </c>
      <c r="B31" s="295"/>
      <c r="C31" s="295"/>
      <c r="D31" s="295"/>
      <c r="E31" s="295"/>
      <c r="F31" s="298"/>
      <c r="G31" s="299"/>
      <c r="H31" s="300"/>
      <c r="I31" s="300"/>
      <c r="J31" s="300"/>
      <c r="K31" s="298"/>
      <c r="L31" s="297"/>
      <c r="M31" s="297"/>
      <c r="O31" s="290" t="str">
        <f t="shared" si="1"/>
        <v>ASLine</v>
      </c>
    </row>
    <row r="32" spans="1:15" s="290" customFormat="1" ht="16.5" customHeight="1" x14ac:dyDescent="0.25">
      <c r="A32" s="296">
        <f t="shared" si="0"/>
        <v>28746</v>
      </c>
      <c r="B32" s="295"/>
      <c r="C32" s="295"/>
      <c r="D32" s="295"/>
      <c r="E32" s="295"/>
      <c r="F32" s="298"/>
      <c r="G32" s="299"/>
      <c r="H32" s="300"/>
      <c r="I32" s="300"/>
      <c r="J32" s="300"/>
      <c r="K32" s="298"/>
      <c r="L32" s="297"/>
      <c r="M32" s="297"/>
      <c r="O32" s="290" t="str">
        <f t="shared" si="1"/>
        <v>ASLine</v>
      </c>
    </row>
    <row r="33" spans="1:15" s="290" customFormat="1" ht="16.5" customHeight="1" x14ac:dyDescent="0.25">
      <c r="A33" s="296">
        <f t="shared" si="0"/>
        <v>28746</v>
      </c>
      <c r="B33" s="295"/>
      <c r="C33" s="295"/>
      <c r="D33" s="295"/>
      <c r="E33" s="295"/>
      <c r="F33" s="298"/>
      <c r="G33" s="299"/>
      <c r="H33" s="300"/>
      <c r="I33" s="300"/>
      <c r="J33" s="300"/>
      <c r="K33" s="298"/>
      <c r="L33" s="297"/>
      <c r="M33" s="297"/>
      <c r="O33" s="290" t="str">
        <f t="shared" si="1"/>
        <v>ASLine</v>
      </c>
    </row>
    <row r="34" spans="1:15" s="290" customFormat="1" ht="16.5" customHeight="1" x14ac:dyDescent="0.25">
      <c r="A34" s="296">
        <f t="shared" si="0"/>
        <v>28746</v>
      </c>
      <c r="B34" s="295"/>
      <c r="C34" s="295"/>
      <c r="D34" s="295"/>
      <c r="E34" s="295"/>
      <c r="F34" s="298"/>
      <c r="G34" s="299"/>
      <c r="H34" s="300"/>
      <c r="I34" s="300"/>
      <c r="J34" s="300"/>
      <c r="K34" s="298"/>
      <c r="L34" s="297"/>
      <c r="M34" s="297"/>
      <c r="O34" s="290" t="str">
        <f t="shared" si="1"/>
        <v>ASLine</v>
      </c>
    </row>
    <row r="35" spans="1:15" s="290" customFormat="1" ht="16.5" customHeight="1" x14ac:dyDescent="0.25">
      <c r="A35" s="296">
        <f t="shared" si="0"/>
        <v>28746</v>
      </c>
      <c r="B35" s="295"/>
      <c r="C35" s="295"/>
      <c r="D35" s="295"/>
      <c r="E35" s="295"/>
      <c r="F35" s="298"/>
      <c r="G35" s="299"/>
      <c r="H35" s="300"/>
      <c r="I35" s="300"/>
      <c r="J35" s="300"/>
      <c r="K35" s="298"/>
      <c r="L35" s="297"/>
      <c r="M35" s="297"/>
      <c r="O35" s="290" t="str">
        <f t="shared" si="1"/>
        <v>ASLine</v>
      </c>
    </row>
    <row r="36" spans="1:15" s="290" customFormat="1" ht="16.5" customHeight="1" x14ac:dyDescent="0.25">
      <c r="A36" s="296">
        <f t="shared" si="0"/>
        <v>28746</v>
      </c>
      <c r="B36" s="295"/>
      <c r="C36" s="295"/>
      <c r="D36" s="295"/>
      <c r="E36" s="295"/>
      <c r="F36" s="298"/>
      <c r="G36" s="299"/>
      <c r="H36" s="300"/>
      <c r="I36" s="300"/>
      <c r="J36" s="300"/>
      <c r="K36" s="298"/>
      <c r="L36" s="297"/>
      <c r="M36" s="297"/>
      <c r="O36" s="290" t="str">
        <f t="shared" si="1"/>
        <v>ASLine</v>
      </c>
    </row>
    <row r="37" spans="1:15" s="290" customFormat="1" ht="16.5" customHeight="1" x14ac:dyDescent="0.25">
      <c r="A37" s="296">
        <f t="shared" si="0"/>
        <v>28746</v>
      </c>
      <c r="B37" s="295"/>
      <c r="C37" s="295"/>
      <c r="D37" s="295"/>
      <c r="E37" s="295"/>
      <c r="F37" s="298"/>
      <c r="G37" s="299"/>
      <c r="H37" s="300"/>
      <c r="I37" s="300"/>
      <c r="J37" s="300"/>
      <c r="K37" s="298"/>
      <c r="L37" s="297"/>
      <c r="M37" s="297"/>
      <c r="O37" s="290" t="str">
        <f t="shared" si="1"/>
        <v>ASLine</v>
      </c>
    </row>
    <row r="38" spans="1:15" s="290" customFormat="1" ht="16.5" customHeight="1" x14ac:dyDescent="0.25">
      <c r="A38" s="296">
        <f t="shared" si="0"/>
        <v>28746</v>
      </c>
      <c r="B38" s="295"/>
      <c r="C38" s="295"/>
      <c r="D38" s="295"/>
      <c r="E38" s="295"/>
      <c r="F38" s="298"/>
      <c r="G38" s="299"/>
      <c r="H38" s="300"/>
      <c r="I38" s="300"/>
      <c r="J38" s="300"/>
      <c r="K38" s="298"/>
      <c r="L38" s="297"/>
      <c r="M38" s="297"/>
      <c r="O38" s="290" t="str">
        <f t="shared" si="1"/>
        <v>ASLine</v>
      </c>
    </row>
    <row r="39" spans="1:15" s="290" customFormat="1" ht="16.5" customHeight="1" x14ac:dyDescent="0.25">
      <c r="A39" s="296">
        <f t="shared" si="0"/>
        <v>28746</v>
      </c>
      <c r="B39" s="295"/>
      <c r="C39" s="295"/>
      <c r="D39" s="295"/>
      <c r="E39" s="295"/>
      <c r="F39" s="298"/>
      <c r="G39" s="299"/>
      <c r="H39" s="300"/>
      <c r="I39" s="300"/>
      <c r="J39" s="300"/>
      <c r="K39" s="298"/>
      <c r="L39" s="297"/>
      <c r="M39" s="297"/>
      <c r="O39" s="290" t="str">
        <f t="shared" si="1"/>
        <v>ASLine</v>
      </c>
    </row>
    <row r="40" spans="1:15" s="290" customFormat="1" ht="16.5" customHeight="1" x14ac:dyDescent="0.25">
      <c r="A40" s="296">
        <f t="shared" si="0"/>
        <v>28746</v>
      </c>
      <c r="B40" s="295"/>
      <c r="C40" s="295"/>
      <c r="D40" s="295"/>
      <c r="E40" s="295"/>
      <c r="F40" s="298"/>
      <c r="G40" s="299"/>
      <c r="H40" s="300"/>
      <c r="I40" s="300"/>
      <c r="J40" s="300"/>
      <c r="K40" s="298"/>
      <c r="L40" s="297"/>
      <c r="M40" s="297"/>
      <c r="O40" s="290" t="str">
        <f t="shared" si="1"/>
        <v>ASLine</v>
      </c>
    </row>
    <row r="41" spans="1:15" s="290" customFormat="1" x14ac:dyDescent="0.25">
      <c r="A41" s="296">
        <f t="shared" si="0"/>
        <v>28746</v>
      </c>
      <c r="B41" s="295"/>
      <c r="C41" s="295"/>
      <c r="D41" s="295"/>
      <c r="E41" s="295"/>
      <c r="F41" s="298"/>
      <c r="G41" s="299"/>
      <c r="H41" s="300"/>
      <c r="I41" s="300"/>
      <c r="J41" s="300"/>
      <c r="K41" s="298"/>
      <c r="L41" s="297"/>
      <c r="M41" s="297"/>
      <c r="O41" s="290" t="str">
        <f t="shared" si="1"/>
        <v>ASLine</v>
      </c>
    </row>
    <row r="42" spans="1:15" s="290" customFormat="1" x14ac:dyDescent="0.25">
      <c r="A42" s="296">
        <f t="shared" si="0"/>
        <v>28746</v>
      </c>
      <c r="B42" s="295"/>
      <c r="C42" s="295"/>
      <c r="D42" s="295"/>
      <c r="E42" s="295"/>
      <c r="F42" s="298"/>
      <c r="G42" s="299"/>
      <c r="H42" s="300"/>
      <c r="I42" s="300"/>
      <c r="J42" s="300"/>
      <c r="K42" s="298"/>
      <c r="L42" s="297"/>
      <c r="M42" s="297"/>
      <c r="O42" s="290" t="str">
        <f t="shared" si="1"/>
        <v>ASLine</v>
      </c>
    </row>
    <row r="43" spans="1:15" s="290" customFormat="1" x14ac:dyDescent="0.25">
      <c r="A43" s="296">
        <f t="shared" si="0"/>
        <v>28746</v>
      </c>
      <c r="B43" s="295"/>
      <c r="C43" s="295"/>
      <c r="D43" s="295"/>
      <c r="E43" s="295"/>
      <c r="F43" s="298"/>
      <c r="G43" s="299"/>
      <c r="H43" s="300"/>
      <c r="I43" s="300"/>
      <c r="J43" s="300"/>
      <c r="K43" s="298"/>
      <c r="L43" s="297"/>
      <c r="M43" s="297"/>
      <c r="O43" s="290" t="str">
        <f t="shared" si="1"/>
        <v>ASLine</v>
      </c>
    </row>
    <row r="44" spans="1:15" s="290" customFormat="1" x14ac:dyDescent="0.25">
      <c r="A44" s="296">
        <f t="shared" si="0"/>
        <v>28746</v>
      </c>
      <c r="B44" s="295"/>
      <c r="C44" s="295"/>
      <c r="D44" s="295"/>
      <c r="E44" s="295"/>
      <c r="F44" s="298"/>
      <c r="G44" s="299"/>
      <c r="H44" s="300"/>
      <c r="I44" s="300"/>
      <c r="J44" s="300"/>
      <c r="K44" s="298"/>
      <c r="L44" s="297"/>
      <c r="M44" s="297"/>
      <c r="O44" s="290" t="str">
        <f t="shared" si="1"/>
        <v>ASLine</v>
      </c>
    </row>
    <row r="45" spans="1:15" s="290" customFormat="1" x14ac:dyDescent="0.25">
      <c r="A45" s="296">
        <f t="shared" si="0"/>
        <v>28746</v>
      </c>
      <c r="B45" s="295"/>
      <c r="C45" s="295"/>
      <c r="D45" s="295"/>
      <c r="E45" s="295"/>
      <c r="F45" s="298"/>
      <c r="G45" s="299"/>
      <c r="H45" s="300"/>
      <c r="I45" s="300"/>
      <c r="J45" s="300"/>
      <c r="K45" s="298"/>
      <c r="L45" s="297"/>
      <c r="M45" s="297"/>
      <c r="O45" s="290" t="str">
        <f t="shared" si="1"/>
        <v>ASLine</v>
      </c>
    </row>
    <row r="46" spans="1:15" s="290" customFormat="1" x14ac:dyDescent="0.25">
      <c r="A46" s="296">
        <f t="shared" si="0"/>
        <v>28746</v>
      </c>
      <c r="B46" s="295"/>
      <c r="C46" s="295"/>
      <c r="D46" s="295"/>
      <c r="E46" s="295"/>
      <c r="F46" s="298"/>
      <c r="G46" s="299"/>
      <c r="H46" s="300"/>
      <c r="I46" s="300"/>
      <c r="J46" s="300"/>
      <c r="K46" s="298"/>
      <c r="L46" s="297"/>
      <c r="M46" s="297"/>
      <c r="O46" s="290" t="str">
        <f t="shared" si="1"/>
        <v>ASLine</v>
      </c>
    </row>
    <row r="47" spans="1:15" s="290" customFormat="1" x14ac:dyDescent="0.25">
      <c r="A47" s="296">
        <f t="shared" si="0"/>
        <v>28746</v>
      </c>
      <c r="B47" s="295"/>
      <c r="C47" s="295"/>
      <c r="D47" s="295"/>
      <c r="E47" s="295"/>
      <c r="F47" s="298"/>
      <c r="G47" s="299"/>
      <c r="H47" s="300"/>
      <c r="I47" s="300"/>
      <c r="J47" s="300"/>
      <c r="K47" s="298"/>
      <c r="L47" s="297"/>
      <c r="M47" s="297"/>
      <c r="O47" s="290" t="str">
        <f t="shared" si="1"/>
        <v>ASLine</v>
      </c>
    </row>
    <row r="48" spans="1:15" s="290" customFormat="1" x14ac:dyDescent="0.25">
      <c r="A48" s="296">
        <f t="shared" si="0"/>
        <v>28746</v>
      </c>
      <c r="B48" s="295"/>
      <c r="C48" s="295"/>
      <c r="D48" s="295"/>
      <c r="E48" s="295"/>
      <c r="F48" s="298"/>
      <c r="G48" s="299"/>
      <c r="H48" s="300"/>
      <c r="I48" s="300"/>
      <c r="J48" s="300"/>
      <c r="K48" s="298"/>
      <c r="L48" s="297"/>
      <c r="M48" s="297"/>
      <c r="O48" s="290" t="str">
        <f t="shared" si="1"/>
        <v>ASLine</v>
      </c>
    </row>
    <row r="49" spans="1:15" s="290" customFormat="1" x14ac:dyDescent="0.25">
      <c r="A49" s="296">
        <f t="shared" si="0"/>
        <v>28746</v>
      </c>
      <c r="B49" s="295"/>
      <c r="C49" s="295"/>
      <c r="D49" s="295"/>
      <c r="E49" s="295"/>
      <c r="F49" s="298"/>
      <c r="G49" s="299"/>
      <c r="H49" s="300"/>
      <c r="I49" s="300"/>
      <c r="J49" s="300"/>
      <c r="K49" s="298"/>
      <c r="L49" s="297"/>
      <c r="M49" s="297"/>
      <c r="O49" s="290" t="str">
        <f t="shared" si="1"/>
        <v>ASLine</v>
      </c>
    </row>
    <row r="50" spans="1:15" s="290" customFormat="1" x14ac:dyDescent="0.25">
      <c r="A50" s="296">
        <f t="shared" si="0"/>
        <v>28746</v>
      </c>
      <c r="B50" s="295"/>
      <c r="C50" s="295"/>
      <c r="D50" s="295"/>
      <c r="E50" s="295"/>
      <c r="F50" s="298"/>
      <c r="G50" s="299"/>
      <c r="H50" s="300"/>
      <c r="I50" s="300"/>
      <c r="J50" s="300"/>
      <c r="K50" s="298"/>
      <c r="L50" s="297"/>
      <c r="M50" s="297"/>
      <c r="O50" s="290" t="str">
        <f t="shared" si="1"/>
        <v>ASLine</v>
      </c>
    </row>
    <row r="51" spans="1:15" s="290" customFormat="1" x14ac:dyDescent="0.25">
      <c r="A51" s="296">
        <f t="shared" si="0"/>
        <v>28746</v>
      </c>
      <c r="B51" s="295"/>
      <c r="C51" s="295"/>
      <c r="D51" s="295"/>
      <c r="E51" s="295"/>
      <c r="F51" s="298"/>
      <c r="G51" s="299"/>
      <c r="H51" s="300"/>
      <c r="I51" s="300"/>
      <c r="J51" s="300"/>
      <c r="K51" s="298"/>
      <c r="L51" s="297"/>
      <c r="M51" s="297"/>
      <c r="O51" s="290" t="str">
        <f t="shared" si="1"/>
        <v>ASLine</v>
      </c>
    </row>
    <row r="52" spans="1:15" s="290" customFormat="1" x14ac:dyDescent="0.25">
      <c r="A52" s="296">
        <f t="shared" si="0"/>
        <v>28746</v>
      </c>
      <c r="B52" s="295"/>
      <c r="C52" s="295"/>
      <c r="D52" s="295"/>
      <c r="E52" s="295"/>
      <c r="F52" s="298"/>
      <c r="G52" s="299"/>
      <c r="H52" s="300"/>
      <c r="I52" s="300"/>
      <c r="J52" s="300"/>
      <c r="K52" s="298"/>
      <c r="L52" s="297"/>
      <c r="M52" s="297"/>
      <c r="O52" s="290" t="str">
        <f t="shared" si="1"/>
        <v>ASLine</v>
      </c>
    </row>
    <row r="53" spans="1:15" s="290" customFormat="1" x14ac:dyDescent="0.25">
      <c r="A53" s="296">
        <f t="shared" si="0"/>
        <v>28746</v>
      </c>
      <c r="B53" s="295"/>
      <c r="C53" s="295"/>
      <c r="D53" s="295"/>
      <c r="E53" s="295"/>
      <c r="F53" s="298"/>
      <c r="G53" s="299"/>
      <c r="H53" s="300"/>
      <c r="I53" s="300"/>
      <c r="J53" s="300"/>
      <c r="K53" s="298"/>
      <c r="L53" s="297"/>
      <c r="M53" s="297"/>
      <c r="O53" s="290" t="str">
        <f t="shared" si="1"/>
        <v>ASLine</v>
      </c>
    </row>
    <row r="54" spans="1:15" s="290" customFormat="1" x14ac:dyDescent="0.25">
      <c r="A54" s="296">
        <f t="shared" si="0"/>
        <v>28746</v>
      </c>
      <c r="B54" s="295"/>
      <c r="C54" s="295"/>
      <c r="D54" s="295"/>
      <c r="E54" s="295"/>
      <c r="F54" s="298"/>
      <c r="G54" s="299"/>
      <c r="H54" s="300"/>
      <c r="I54" s="300"/>
      <c r="J54" s="300"/>
      <c r="K54" s="298"/>
      <c r="L54" s="297"/>
      <c r="M54" s="297"/>
      <c r="O54" s="290" t="str">
        <f t="shared" si="1"/>
        <v>ASLine</v>
      </c>
    </row>
    <row r="55" spans="1:15" s="290" customFormat="1" x14ac:dyDescent="0.25">
      <c r="A55" s="296">
        <f t="shared" si="0"/>
        <v>28746</v>
      </c>
      <c r="B55" s="295"/>
      <c r="C55" s="295"/>
      <c r="D55" s="295"/>
      <c r="E55" s="295"/>
      <c r="F55" s="298"/>
      <c r="G55" s="299"/>
      <c r="H55" s="300"/>
      <c r="I55" s="300"/>
      <c r="J55" s="300"/>
      <c r="K55" s="298"/>
      <c r="L55" s="297"/>
      <c r="M55" s="297"/>
      <c r="O55" s="290" t="str">
        <f t="shared" si="1"/>
        <v>ASLine</v>
      </c>
    </row>
    <row r="56" spans="1:15" ht="15.75" x14ac:dyDescent="0.25">
      <c r="A56" s="296">
        <f t="shared" si="0"/>
        <v>28746</v>
      </c>
      <c r="B56" s="295"/>
      <c r="C56" s="295"/>
      <c r="D56" s="295"/>
      <c r="E56" s="295"/>
      <c r="F56" s="298"/>
      <c r="G56" s="299"/>
      <c r="H56" s="300"/>
      <c r="I56" s="300"/>
      <c r="J56" s="300"/>
      <c r="K56" s="298"/>
      <c r="L56" s="297"/>
      <c r="M56" s="297"/>
      <c r="O56" s="290" t="str">
        <f t="shared" si="1"/>
        <v>ASLine</v>
      </c>
    </row>
    <row r="57" spans="1:15" ht="15.75" x14ac:dyDescent="0.25">
      <c r="A57" s="296">
        <f t="shared" si="0"/>
        <v>28746</v>
      </c>
      <c r="B57" s="295"/>
      <c r="C57" s="295"/>
      <c r="D57" s="295"/>
      <c r="E57" s="295"/>
      <c r="F57" s="298"/>
      <c r="G57" s="299"/>
      <c r="H57" s="300"/>
      <c r="I57" s="300"/>
      <c r="J57" s="300"/>
      <c r="K57" s="298"/>
      <c r="L57" s="297"/>
      <c r="M57" s="297"/>
      <c r="O57" s="290" t="str">
        <f t="shared" si="1"/>
        <v>ASLine</v>
      </c>
    </row>
    <row r="58" spans="1:15" ht="15.75" x14ac:dyDescent="0.25">
      <c r="A58" s="296">
        <f t="shared" si="0"/>
        <v>28746</v>
      </c>
      <c r="B58" s="295"/>
      <c r="C58" s="295"/>
      <c r="D58" s="295"/>
      <c r="E58" s="295"/>
      <c r="F58" s="298"/>
      <c r="G58" s="299"/>
      <c r="H58" s="300"/>
      <c r="I58" s="300"/>
      <c r="J58" s="300"/>
      <c r="K58" s="298"/>
      <c r="L58" s="297"/>
      <c r="M58" s="297"/>
      <c r="O58" s="290" t="str">
        <f t="shared" si="1"/>
        <v>ASLine</v>
      </c>
    </row>
    <row r="59" spans="1:15" ht="15.75" x14ac:dyDescent="0.25">
      <c r="A59" s="296">
        <f t="shared" si="0"/>
        <v>28746</v>
      </c>
      <c r="B59" s="295"/>
      <c r="C59" s="295"/>
      <c r="D59" s="295"/>
      <c r="E59" s="295"/>
      <c r="F59" s="298"/>
      <c r="G59" s="299"/>
      <c r="H59" s="300"/>
      <c r="I59" s="300"/>
      <c r="J59" s="300"/>
      <c r="K59" s="298"/>
      <c r="L59" s="297"/>
      <c r="M59" s="297"/>
      <c r="O59" s="290" t="str">
        <f t="shared" si="1"/>
        <v>ASLine</v>
      </c>
    </row>
    <row r="60" spans="1:15" ht="15.75" x14ac:dyDescent="0.25">
      <c r="A60" s="296">
        <f t="shared" si="0"/>
        <v>28746</v>
      </c>
      <c r="B60" s="295"/>
      <c r="C60" s="295"/>
      <c r="D60" s="295"/>
      <c r="E60" s="295"/>
      <c r="F60" s="298"/>
      <c r="G60" s="299"/>
      <c r="H60" s="300"/>
      <c r="I60" s="300"/>
      <c r="J60" s="300"/>
      <c r="K60" s="298"/>
      <c r="L60" s="297"/>
      <c r="M60" s="297"/>
      <c r="O60" s="290" t="str">
        <f t="shared" si="1"/>
        <v>ASLine</v>
      </c>
    </row>
    <row r="61" spans="1:15" ht="15.75" x14ac:dyDescent="0.25">
      <c r="A61" s="296">
        <f t="shared" si="0"/>
        <v>28746</v>
      </c>
      <c r="B61" s="295"/>
      <c r="C61" s="295"/>
      <c r="D61" s="295"/>
      <c r="E61" s="295"/>
      <c r="F61" s="298"/>
      <c r="G61" s="299"/>
      <c r="H61" s="300"/>
      <c r="I61" s="300"/>
      <c r="J61" s="300"/>
      <c r="K61" s="298"/>
      <c r="L61" s="297"/>
      <c r="M61" s="297"/>
      <c r="O61" s="290" t="str">
        <f t="shared" si="1"/>
        <v>ASLine</v>
      </c>
    </row>
    <row r="62" spans="1:15" ht="15.75" x14ac:dyDescent="0.25">
      <c r="A62" s="296">
        <f t="shared" si="0"/>
        <v>28746</v>
      </c>
      <c r="B62" s="295"/>
      <c r="C62" s="295"/>
      <c r="D62" s="295"/>
      <c r="E62" s="295"/>
      <c r="F62" s="298"/>
      <c r="G62" s="299"/>
      <c r="H62" s="300"/>
      <c r="I62" s="300"/>
      <c r="J62" s="300"/>
      <c r="K62" s="298"/>
      <c r="L62" s="297"/>
      <c r="M62" s="297"/>
      <c r="O62" s="29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workbookViewId="0">
      <selection activeCell="E10" sqref="E10"/>
    </sheetView>
  </sheetViews>
  <sheetFormatPr defaultRowHeight="15" x14ac:dyDescent="0.25"/>
  <cols>
    <col min="5" max="5" width="11.5703125" bestFit="1" customWidth="1"/>
  </cols>
  <sheetData>
    <row r="1" spans="1:5" x14ac:dyDescent="0.25">
      <c r="A1" s="353"/>
    </row>
    <row r="2" spans="1:5" x14ac:dyDescent="0.25">
      <c r="A2" s="353"/>
    </row>
    <row r="3" spans="1:5" x14ac:dyDescent="0.25">
      <c r="A3" s="354" t="s">
        <v>376</v>
      </c>
    </row>
    <row r="4" spans="1:5" x14ac:dyDescent="0.25">
      <c r="A4" s="354" t="s">
        <v>377</v>
      </c>
    </row>
    <row r="5" spans="1:5" x14ac:dyDescent="0.25">
      <c r="A5" s="354" t="s">
        <v>378</v>
      </c>
    </row>
    <row r="6" spans="1:5" x14ac:dyDescent="0.25">
      <c r="A6" s="354" t="s">
        <v>379</v>
      </c>
    </row>
    <row r="7" spans="1:5" x14ac:dyDescent="0.25">
      <c r="A7" s="352"/>
    </row>
    <row r="8" spans="1:5" x14ac:dyDescent="0.25">
      <c r="A8" s="355" t="s">
        <v>380</v>
      </c>
      <c r="B8" s="356"/>
      <c r="C8" s="356"/>
      <c r="D8" s="356"/>
      <c r="E8" s="356"/>
    </row>
    <row r="9" spans="1:5" ht="30" x14ac:dyDescent="0.25">
      <c r="A9" s="355" t="s">
        <v>381</v>
      </c>
      <c r="B9" s="355" t="s">
        <v>382</v>
      </c>
      <c r="C9" s="355" t="s">
        <v>383</v>
      </c>
      <c r="D9" s="355" t="s">
        <v>384</v>
      </c>
      <c r="E9" s="355" t="s">
        <v>385</v>
      </c>
    </row>
    <row r="10" spans="1:5" x14ac:dyDescent="0.25">
      <c r="A10" s="357">
        <v>44307</v>
      </c>
      <c r="B10" s="356">
        <v>46</v>
      </c>
      <c r="C10" s="358">
        <v>-3609</v>
      </c>
      <c r="D10" s="358">
        <v>33318</v>
      </c>
      <c r="E10" s="356">
        <v>724</v>
      </c>
    </row>
    <row r="11" spans="1:5" x14ac:dyDescent="0.25">
      <c r="A11" s="357">
        <v>44337</v>
      </c>
      <c r="B11" s="356">
        <v>40</v>
      </c>
      <c r="C11" s="358">
        <v>2660</v>
      </c>
      <c r="D11" s="358">
        <v>28659</v>
      </c>
      <c r="E11" s="356">
        <v>716</v>
      </c>
    </row>
    <row r="12" spans="1:5" x14ac:dyDescent="0.25">
      <c r="A12" s="357">
        <v>44368</v>
      </c>
      <c r="B12" s="356">
        <v>37</v>
      </c>
      <c r="C12" s="358">
        <v>1654</v>
      </c>
      <c r="D12" s="358">
        <v>26161</v>
      </c>
      <c r="E12" s="356">
        <v>707</v>
      </c>
    </row>
    <row r="13" spans="1:5" x14ac:dyDescent="0.25">
      <c r="A13" s="356"/>
      <c r="B13" s="358">
        <f t="shared" ref="B13:C13" si="0">SUM(B10:B12)</f>
        <v>123</v>
      </c>
      <c r="C13" s="358">
        <f t="shared" si="0"/>
        <v>705</v>
      </c>
      <c r="D13" s="358">
        <f>SUM(D10:D12)</f>
        <v>88138</v>
      </c>
      <c r="E13" s="359">
        <f>+D13/B13</f>
        <v>716.56910569105696</v>
      </c>
    </row>
    <row r="14" spans="1:5" x14ac:dyDescent="0.25">
      <c r="A14" s="356"/>
      <c r="B14" s="356"/>
      <c r="C14" s="356"/>
      <c r="D14" s="356"/>
      <c r="E14" s="356"/>
    </row>
    <row r="15" spans="1:5" x14ac:dyDescent="0.25">
      <c r="A15" s="355" t="s">
        <v>386</v>
      </c>
      <c r="B15" s="356"/>
      <c r="C15" s="356"/>
      <c r="D15" s="356"/>
      <c r="E15" s="356"/>
    </row>
    <row r="16" spans="1:5" ht="30" x14ac:dyDescent="0.25">
      <c r="A16" s="355" t="s">
        <v>381</v>
      </c>
      <c r="B16" s="355" t="s">
        <v>382</v>
      </c>
      <c r="C16" s="355" t="s">
        <v>383</v>
      </c>
      <c r="D16" s="355" t="s">
        <v>384</v>
      </c>
      <c r="E16" s="355" t="s">
        <v>385</v>
      </c>
    </row>
    <row r="17" spans="1:5" x14ac:dyDescent="0.25">
      <c r="A17" s="357">
        <v>44307</v>
      </c>
      <c r="B17" s="356">
        <v>236</v>
      </c>
      <c r="C17" s="358">
        <v>9154</v>
      </c>
      <c r="D17" s="358">
        <v>91397</v>
      </c>
      <c r="E17" s="356">
        <v>387</v>
      </c>
    </row>
    <row r="18" spans="1:5" x14ac:dyDescent="0.25">
      <c r="A18" s="357">
        <v>44337</v>
      </c>
      <c r="B18" s="356">
        <v>220</v>
      </c>
      <c r="C18" s="358">
        <v>11758</v>
      </c>
      <c r="D18" s="358">
        <v>86167</v>
      </c>
      <c r="E18" s="356">
        <v>392</v>
      </c>
    </row>
    <row r="19" spans="1:5" x14ac:dyDescent="0.25">
      <c r="A19" s="357">
        <v>44368</v>
      </c>
      <c r="B19" s="356">
        <v>205</v>
      </c>
      <c r="C19" s="358">
        <v>9877</v>
      </c>
      <c r="D19" s="358">
        <v>81523</v>
      </c>
      <c r="E19" s="356">
        <v>398</v>
      </c>
    </row>
    <row r="20" spans="1:5" x14ac:dyDescent="0.25">
      <c r="A20" s="354"/>
      <c r="B20" s="358">
        <f t="shared" ref="B20" si="1">SUM(B17:B19)</f>
        <v>661</v>
      </c>
      <c r="C20" s="358">
        <f t="shared" ref="C20" si="2">SUM(C17:C19)</f>
        <v>30789</v>
      </c>
      <c r="D20" s="358">
        <f>SUM(D17:D19)</f>
        <v>259087</v>
      </c>
      <c r="E20" s="359">
        <f>+D20/B20</f>
        <v>391.96217851739789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9" t="s">
        <v>233</v>
      </c>
      <c r="B1" s="289"/>
      <c r="D1" s="289"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2" t="s">
        <v>286</v>
      </c>
    </row>
    <row r="17" spans="2:2" x14ac:dyDescent="0.25">
      <c r="B17" s="154"/>
    </row>
    <row r="45" spans="2:2" x14ac:dyDescent="0.25">
      <c r="B45" s="288"/>
    </row>
    <row r="46" spans="2:2" x14ac:dyDescent="0.25">
      <c r="B46" s="288"/>
    </row>
    <row r="47" spans="2:2" x14ac:dyDescent="0.25">
      <c r="B47" s="288"/>
    </row>
    <row r="48" spans="2:2" x14ac:dyDescent="0.25">
      <c r="B48" s="288"/>
    </row>
    <row r="49" spans="2:2" x14ac:dyDescent="0.25">
      <c r="B49" s="288"/>
    </row>
    <row r="50" spans="2:2" x14ac:dyDescent="0.25">
      <c r="B50" s="288"/>
    </row>
    <row r="51" spans="2:2" x14ac:dyDescent="0.25">
      <c r="B51" s="288"/>
    </row>
    <row r="52" spans="2:2" x14ac:dyDescent="0.25">
      <c r="B52" s="288"/>
    </row>
    <row r="53" spans="2:2" x14ac:dyDescent="0.25">
      <c r="B53" s="288"/>
    </row>
    <row r="54" spans="2:2" x14ac:dyDescent="0.25">
      <c r="B54" s="288"/>
    </row>
    <row r="55" spans="2:2" x14ac:dyDescent="0.25">
      <c r="B55" s="288"/>
    </row>
    <row r="56" spans="2:2" x14ac:dyDescent="0.25">
      <c r="B56" s="288"/>
    </row>
    <row r="57" spans="2:2" x14ac:dyDescent="0.25">
      <c r="B57" s="288"/>
    </row>
    <row r="58" spans="2:2" x14ac:dyDescent="0.25">
      <c r="B58" s="288"/>
    </row>
    <row r="59" spans="2:2" x14ac:dyDescent="0.25">
      <c r="B59" s="288"/>
    </row>
    <row r="60" spans="2:2" x14ac:dyDescent="0.25">
      <c r="B60" s="288"/>
    </row>
    <row r="61" spans="2:2" x14ac:dyDescent="0.25">
      <c r="B61" s="288"/>
    </row>
    <row r="62" spans="2:2" x14ac:dyDescent="0.25">
      <c r="B62" s="288"/>
    </row>
    <row r="63" spans="2:2" x14ac:dyDescent="0.25">
      <c r="B63" s="288"/>
    </row>
  </sheetData>
  <hyperlinks>
    <hyperlink ref="A10" r:id="rId1" xr:uid="{00000000-0004-0000-05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
  <sheetViews>
    <sheetView topLeftCell="U1" workbookViewId="0">
      <selection activeCell="V4" sqref="V4"/>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7" t="s">
        <v>168</v>
      </c>
      <c r="B1" s="397"/>
      <c r="C1" s="397"/>
      <c r="D1" s="397"/>
      <c r="E1" s="397"/>
      <c r="F1" s="397"/>
      <c r="G1" s="397"/>
      <c r="H1" s="397"/>
      <c r="I1" s="397"/>
      <c r="J1" s="397"/>
      <c r="K1" s="397"/>
      <c r="L1" s="397"/>
      <c r="M1" s="397"/>
      <c r="N1" s="397"/>
      <c r="O1" s="397"/>
      <c r="P1" s="397"/>
      <c r="Q1" s="397"/>
      <c r="R1" s="397"/>
      <c r="S1" s="397"/>
      <c r="T1" s="397"/>
      <c r="U1" s="397"/>
      <c r="V1" s="398" t="s">
        <v>54</v>
      </c>
      <c r="W1" s="398"/>
      <c r="X1" s="398"/>
      <c r="Y1" s="398"/>
      <c r="Z1" s="398"/>
      <c r="AA1" s="398"/>
      <c r="AB1" s="398"/>
      <c r="AC1" s="398"/>
      <c r="AD1" s="398"/>
      <c r="AE1" s="398"/>
      <c r="AF1" s="398"/>
      <c r="AG1" s="398"/>
      <c r="AH1" s="398"/>
      <c r="AI1" s="398"/>
      <c r="AJ1" s="398"/>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Equity Insurance Company</v>
      </c>
      <c r="B4" s="154">
        <f>'Cover Page'!L9</f>
        <v>28746</v>
      </c>
      <c r="C4" s="154" t="str">
        <f>'Cover Page'!B13</f>
        <v>Home State Insurance Gorup Inc.</v>
      </c>
      <c r="D4" s="155">
        <f>'Cover Page'!L13</f>
        <v>3179</v>
      </c>
      <c r="E4" s="154" t="str">
        <f>'Cover Page'!B17</f>
        <v>4315 Lake Shore Drive Suite J</v>
      </c>
      <c r="F4" s="154" t="str">
        <f>'Cover Page'!B20</f>
        <v>Waco</v>
      </c>
      <c r="G4" s="154" t="str">
        <f>'Cover Page'!I20</f>
        <v>TX</v>
      </c>
      <c r="H4" s="155">
        <f>'Cover Page'!L20</f>
        <v>76710</v>
      </c>
      <c r="I4" s="154" t="b">
        <v>1</v>
      </c>
      <c r="J4" s="154" t="b">
        <v>0</v>
      </c>
      <c r="K4" s="156">
        <f>'Cover Page'!B32</f>
        <v>44389</v>
      </c>
      <c r="L4" s="176" t="str">
        <f>'Cover Page'!B35</f>
        <v>Craig MacIntyre</v>
      </c>
      <c r="M4" s="176" t="str">
        <f>'Cover Page'!B38</f>
        <v>Executive Vice President &amp; Chief Actuary</v>
      </c>
      <c r="N4" s="219" t="str">
        <f>'Cover Page'!I35</f>
        <v>800-777-0404 ext. 4630</v>
      </c>
      <c r="O4" s="219">
        <f>'Cover Page'!L35</f>
        <v>0</v>
      </c>
      <c r="P4" s="154" t="str">
        <f>'Cover Page'!I38</f>
        <v>cmacintyre@equityins.net</v>
      </c>
      <c r="Q4" s="154" t="str">
        <f>'Cover Page'!B42</f>
        <v>Marie Rinehart</v>
      </c>
      <c r="R4" s="154" t="str">
        <f>'Cover Page'!B46</f>
        <v>Product &amp; Form Compliance Director</v>
      </c>
      <c r="S4" s="219" t="str">
        <f>'Cover Page'!I42</f>
        <v>800-777-0404 ext. 4617</v>
      </c>
      <c r="T4" s="219">
        <f>'Cover Page'!L42</f>
        <v>0</v>
      </c>
      <c r="U4" s="154" t="str">
        <f>'Cover Page'!I46</f>
        <v>mrinehart@equityins.net</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HMSG-132705240;  HMSG-132705243</v>
      </c>
      <c r="AK4" s="154" t="str">
        <f>'Explanatory Memorandum'!C14</f>
        <v>Equity Insurance Company has a very low presence in California with only 1.3 million of DWP for CY 2020.  The historical loss experience on our California book has been poor with a 75% incurred loss and defense cost ratio over a mulitiple year time period.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do not have enough credibility to derive the claim severity impact.  We have already provided extension of coverage with respect to non pay cancellations via reinstatements without a lapse upon payment when the insured has called in for assistance.  Also we have waived late / reinstatement fees in those situations.   In addition, mileage change requests have been granted when requested.  We are reiterating with our agency force to submit endorsements for mileage changes due to driving pattern changes arising from the Stay at Home Order.</v>
      </c>
      <c r="AL4" s="154" t="str">
        <f>'Explanatory Memorandum'!C33</f>
        <v>We have been flexible with insured's via offering the following:   1) reinstatements without a lapse within 60 days, 2) waiving reinstatement, cancellation, and late fees, 3) Blast Text / E-mail to insured's reminding them of on-line payment capability, 4) Allowing on ad-hoc basis as insured's call, requested changes to annual mileage, 5) Temporarily extending coverage to delivery services</v>
      </c>
    </row>
    <row r="6" spans="1:38" x14ac:dyDescent="0.25">
      <c r="I6" s="251"/>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99" t="s">
        <v>185</v>
      </c>
      <c r="D1" s="400"/>
      <c r="E1" s="400"/>
      <c r="F1" s="400"/>
      <c r="G1" s="401"/>
      <c r="H1" s="402" t="s">
        <v>186</v>
      </c>
      <c r="I1" s="403"/>
      <c r="J1" s="403"/>
      <c r="K1" s="403"/>
      <c r="L1" s="403"/>
      <c r="M1" s="403"/>
      <c r="N1" s="403"/>
      <c r="O1" s="403"/>
      <c r="P1" s="404"/>
      <c r="Q1" s="399" t="s">
        <v>187</v>
      </c>
      <c r="R1" s="400"/>
      <c r="S1" s="400"/>
      <c r="T1" s="400"/>
      <c r="U1" s="401"/>
    </row>
    <row r="2" spans="1:27" s="228" customFormat="1" ht="60.7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75" thickTop="1" x14ac:dyDescent="0.25">
      <c r="A3" s="154">
        <f>'Cover Page'!$L$9</f>
        <v>28746</v>
      </c>
      <c r="B3" s="154" t="s">
        <v>80</v>
      </c>
      <c r="C3" s="240">
        <f>Questionnaire!$U$44</f>
        <v>0</v>
      </c>
      <c r="D3" s="241">
        <f>Questionnaire!$U$45</f>
        <v>0</v>
      </c>
      <c r="E3" s="241">
        <f>Questionnaire!$U$46</f>
        <v>0</v>
      </c>
      <c r="F3" s="241">
        <f>Questionnaire!$U$47</f>
        <v>0</v>
      </c>
      <c r="G3" s="242" t="str">
        <f>Questionnaire!$U$48</f>
        <v>Please refer to explanation.</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1</v>
      </c>
      <c r="R3" s="236">
        <f>Questionnaire!$U$82</f>
        <v>1</v>
      </c>
      <c r="S3" s="236">
        <f>Questionnaire!$U$83</f>
        <v>1</v>
      </c>
      <c r="T3" s="236">
        <f>Questionnaire!$U$84</f>
        <v>1</v>
      </c>
      <c r="U3" s="242" t="str">
        <f>Questionnaire!$U$85</f>
        <v>Please refer to explanation.</v>
      </c>
    </row>
    <row r="4" spans="1:27" x14ac:dyDescent="0.25">
      <c r="A4" s="154">
        <f>'Cover Page'!$L$9</f>
        <v>28746</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28746</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28746</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28746</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28746</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28746</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0"/>
  <sheetViews>
    <sheetView workbookViewId="0"/>
  </sheetViews>
  <sheetFormatPr defaultRowHeight="15" x14ac:dyDescent="0.25"/>
  <cols>
    <col min="1" max="1" width="17.28515625" bestFit="1" customWidth="1"/>
    <col min="2" max="2" width="9.140625" style="291"/>
  </cols>
  <sheetData>
    <row r="1" spans="1:2" x14ac:dyDescent="0.25">
      <c r="A1" s="153" t="s">
        <v>100</v>
      </c>
      <c r="B1" s="291" t="s">
        <v>236</v>
      </c>
    </row>
    <row r="2" spans="1:2" x14ac:dyDescent="0.25">
      <c r="A2" s="153" t="s">
        <v>101</v>
      </c>
      <c r="B2" s="291" t="s">
        <v>237</v>
      </c>
    </row>
    <row r="3" spans="1:2" x14ac:dyDescent="0.25">
      <c r="A3" s="153" t="s">
        <v>102</v>
      </c>
      <c r="B3" s="291" t="s">
        <v>238</v>
      </c>
    </row>
    <row r="4" spans="1:2" x14ac:dyDescent="0.25">
      <c r="A4" s="153" t="s">
        <v>103</v>
      </c>
      <c r="B4" s="291" t="s">
        <v>239</v>
      </c>
    </row>
    <row r="5" spans="1:2" x14ac:dyDescent="0.25">
      <c r="A5" s="153" t="s">
        <v>104</v>
      </c>
      <c r="B5" s="291" t="s">
        <v>235</v>
      </c>
    </row>
    <row r="6" spans="1:2" x14ac:dyDescent="0.25">
      <c r="A6" s="153" t="s">
        <v>105</v>
      </c>
      <c r="B6" s="291" t="s">
        <v>240</v>
      </c>
    </row>
    <row r="7" spans="1:2" x14ac:dyDescent="0.25">
      <c r="A7" s="153" t="s">
        <v>106</v>
      </c>
      <c r="B7" s="291" t="s">
        <v>241</v>
      </c>
    </row>
    <row r="8" spans="1:2" x14ac:dyDescent="0.25">
      <c r="A8" s="153" t="s">
        <v>107</v>
      </c>
      <c r="B8" s="291" t="s">
        <v>242</v>
      </c>
    </row>
    <row r="9" spans="1:2" x14ac:dyDescent="0.25">
      <c r="A9" s="153" t="s">
        <v>108</v>
      </c>
      <c r="B9" s="291" t="s">
        <v>243</v>
      </c>
    </row>
    <row r="10" spans="1:2" x14ac:dyDescent="0.25">
      <c r="A10" s="153" t="s">
        <v>109</v>
      </c>
      <c r="B10" s="291" t="s">
        <v>244</v>
      </c>
    </row>
    <row r="11" spans="1:2" x14ac:dyDescent="0.25">
      <c r="A11" s="153" t="s">
        <v>110</v>
      </c>
      <c r="B11" s="291" t="s">
        <v>245</v>
      </c>
    </row>
    <row r="12" spans="1:2" x14ac:dyDescent="0.25">
      <c r="A12" s="153" t="s">
        <v>111</v>
      </c>
      <c r="B12" s="291" t="s">
        <v>246</v>
      </c>
    </row>
    <row r="13" spans="1:2" x14ac:dyDescent="0.25">
      <c r="A13" s="153" t="s">
        <v>112</v>
      </c>
      <c r="B13" s="291" t="s">
        <v>247</v>
      </c>
    </row>
    <row r="14" spans="1:2" x14ac:dyDescent="0.25">
      <c r="A14" s="153" t="s">
        <v>113</v>
      </c>
      <c r="B14" s="291" t="s">
        <v>248</v>
      </c>
    </row>
    <row r="15" spans="1:2" x14ac:dyDescent="0.25">
      <c r="A15" s="153" t="s">
        <v>114</v>
      </c>
      <c r="B15" s="291" t="s">
        <v>249</v>
      </c>
    </row>
    <row r="16" spans="1:2" x14ac:dyDescent="0.25">
      <c r="A16" s="153" t="s">
        <v>115</v>
      </c>
      <c r="B16" s="291" t="s">
        <v>250</v>
      </c>
    </row>
    <row r="17" spans="1:2" x14ac:dyDescent="0.25">
      <c r="A17" s="153" t="s">
        <v>116</v>
      </c>
      <c r="B17" s="291" t="s">
        <v>251</v>
      </c>
    </row>
    <row r="18" spans="1:2" x14ac:dyDescent="0.25">
      <c r="A18" s="153" t="s">
        <v>117</v>
      </c>
      <c r="B18" s="291" t="s">
        <v>252</v>
      </c>
    </row>
    <row r="19" spans="1:2" x14ac:dyDescent="0.25">
      <c r="A19" s="153" t="s">
        <v>118</v>
      </c>
      <c r="B19" s="291" t="s">
        <v>253</v>
      </c>
    </row>
    <row r="20" spans="1:2" x14ac:dyDescent="0.25">
      <c r="A20" s="153" t="s">
        <v>119</v>
      </c>
      <c r="B20" s="291" t="s">
        <v>254</v>
      </c>
    </row>
    <row r="21" spans="1:2" x14ac:dyDescent="0.25">
      <c r="A21" s="153" t="s">
        <v>120</v>
      </c>
      <c r="B21" s="291" t="s">
        <v>255</v>
      </c>
    </row>
    <row r="22" spans="1:2" x14ac:dyDescent="0.25">
      <c r="A22" s="153" t="s">
        <v>121</v>
      </c>
      <c r="B22" s="291" t="s">
        <v>256</v>
      </c>
    </row>
    <row r="23" spans="1:2" x14ac:dyDescent="0.25">
      <c r="A23" s="153" t="s">
        <v>122</v>
      </c>
      <c r="B23" s="291" t="s">
        <v>257</v>
      </c>
    </row>
    <row r="24" spans="1:2" x14ac:dyDescent="0.25">
      <c r="A24" s="153" t="s">
        <v>123</v>
      </c>
      <c r="B24" s="291" t="s">
        <v>258</v>
      </c>
    </row>
    <row r="25" spans="1:2" x14ac:dyDescent="0.25">
      <c r="A25" s="153" t="s">
        <v>124</v>
      </c>
      <c r="B25" s="291" t="s">
        <v>259</v>
      </c>
    </row>
    <row r="26" spans="1:2" x14ac:dyDescent="0.25">
      <c r="A26" s="153" t="s">
        <v>125</v>
      </c>
      <c r="B26" s="291" t="s">
        <v>260</v>
      </c>
    </row>
    <row r="27" spans="1:2" x14ac:dyDescent="0.25">
      <c r="A27" s="153" t="s">
        <v>126</v>
      </c>
      <c r="B27" s="291" t="s">
        <v>261</v>
      </c>
    </row>
    <row r="28" spans="1:2" x14ac:dyDescent="0.25">
      <c r="A28" s="153" t="s">
        <v>127</v>
      </c>
      <c r="B28" s="291" t="s">
        <v>262</v>
      </c>
    </row>
    <row r="29" spans="1:2" x14ac:dyDescent="0.25">
      <c r="A29" s="153" t="s">
        <v>128</v>
      </c>
      <c r="B29" s="291" t="s">
        <v>263</v>
      </c>
    </row>
    <row r="30" spans="1:2" x14ac:dyDescent="0.25">
      <c r="A30" s="153" t="s">
        <v>129</v>
      </c>
      <c r="B30" s="291" t="s">
        <v>264</v>
      </c>
    </row>
    <row r="31" spans="1:2" x14ac:dyDescent="0.25">
      <c r="A31" s="153" t="s">
        <v>130</v>
      </c>
      <c r="B31" s="291" t="s">
        <v>265</v>
      </c>
    </row>
    <row r="32" spans="1:2" x14ac:dyDescent="0.25">
      <c r="A32" s="153" t="s">
        <v>131</v>
      </c>
      <c r="B32" s="291" t="s">
        <v>266</v>
      </c>
    </row>
    <row r="33" spans="1:2" x14ac:dyDescent="0.25">
      <c r="A33" s="153" t="s">
        <v>132</v>
      </c>
      <c r="B33" s="291" t="s">
        <v>267</v>
      </c>
    </row>
    <row r="34" spans="1:2" x14ac:dyDescent="0.25">
      <c r="A34" s="153" t="s">
        <v>133</v>
      </c>
      <c r="B34" s="291" t="s">
        <v>268</v>
      </c>
    </row>
    <row r="35" spans="1:2" x14ac:dyDescent="0.25">
      <c r="A35" s="153" t="s">
        <v>134</v>
      </c>
      <c r="B35" s="291" t="s">
        <v>269</v>
      </c>
    </row>
    <row r="36" spans="1:2" x14ac:dyDescent="0.25">
      <c r="A36" s="153" t="s">
        <v>135</v>
      </c>
      <c r="B36" s="291" t="s">
        <v>270</v>
      </c>
    </row>
    <row r="37" spans="1:2" x14ac:dyDescent="0.25">
      <c r="A37" s="153" t="s">
        <v>136</v>
      </c>
      <c r="B37" s="291" t="s">
        <v>271</v>
      </c>
    </row>
    <row r="38" spans="1:2" x14ac:dyDescent="0.25">
      <c r="A38" s="153" t="s">
        <v>137</v>
      </c>
      <c r="B38" s="291" t="s">
        <v>272</v>
      </c>
    </row>
    <row r="39" spans="1:2" x14ac:dyDescent="0.25">
      <c r="A39" s="153" t="s">
        <v>138</v>
      </c>
      <c r="B39" s="291" t="s">
        <v>273</v>
      </c>
    </row>
    <row r="40" spans="1:2" x14ac:dyDescent="0.25">
      <c r="A40" s="153" t="s">
        <v>139</v>
      </c>
      <c r="B40" s="291" t="s">
        <v>274</v>
      </c>
    </row>
    <row r="41" spans="1:2" x14ac:dyDescent="0.25">
      <c r="A41" s="153" t="s">
        <v>140</v>
      </c>
      <c r="B41" s="291" t="s">
        <v>275</v>
      </c>
    </row>
    <row r="42" spans="1:2" x14ac:dyDescent="0.25">
      <c r="A42" s="153" t="s">
        <v>141</v>
      </c>
      <c r="B42" s="291" t="s">
        <v>276</v>
      </c>
    </row>
    <row r="43" spans="1:2" x14ac:dyDescent="0.25">
      <c r="A43" s="153" t="s">
        <v>142</v>
      </c>
      <c r="B43" s="291" t="s">
        <v>277</v>
      </c>
    </row>
    <row r="44" spans="1:2" x14ac:dyDescent="0.25">
      <c r="A44" s="153" t="s">
        <v>143</v>
      </c>
      <c r="B44" s="291" t="s">
        <v>278</v>
      </c>
    </row>
    <row r="45" spans="1:2" x14ac:dyDescent="0.25">
      <c r="A45" s="153" t="s">
        <v>144</v>
      </c>
      <c r="B45" s="291" t="s">
        <v>279</v>
      </c>
    </row>
    <row r="46" spans="1:2" x14ac:dyDescent="0.25">
      <c r="A46" s="153" t="s">
        <v>145</v>
      </c>
      <c r="B46" s="291" t="s">
        <v>280</v>
      </c>
    </row>
    <row r="47" spans="1:2" x14ac:dyDescent="0.25">
      <c r="A47" s="153" t="s">
        <v>146</v>
      </c>
      <c r="B47" s="291" t="s">
        <v>281</v>
      </c>
    </row>
    <row r="48" spans="1:2" x14ac:dyDescent="0.25">
      <c r="A48" s="153" t="s">
        <v>147</v>
      </c>
      <c r="B48" s="291" t="s">
        <v>282</v>
      </c>
    </row>
    <row r="49" spans="1:2" x14ac:dyDescent="0.25">
      <c r="A49" s="153" t="s">
        <v>148</v>
      </c>
      <c r="B49" s="291" t="s">
        <v>283</v>
      </c>
    </row>
    <row r="50" spans="1:2" x14ac:dyDescent="0.25">
      <c r="A50" s="153" t="s">
        <v>149</v>
      </c>
      <c r="B50" s="291"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Memorandum</vt:lpstr>
      <vt:lpstr>Worksheet</vt:lpstr>
      <vt:lpstr>Miscl</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Rinehart, Marie</cp:lastModifiedBy>
  <cp:lastPrinted>2020-05-12T15:41:53Z</cp:lastPrinted>
  <dcterms:created xsi:type="dcterms:W3CDTF">2020-04-14T23:06:16Z</dcterms:created>
  <dcterms:modified xsi:type="dcterms:W3CDTF">2021-07-15T14:24:11Z</dcterms:modified>
</cp:coreProperties>
</file>