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<sst xmlns="http://schemas.openxmlformats.org/spreadsheetml/2006/main" count="536" uniqueCount="368">
  <si>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</si>
  <si>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</si>
  <si>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</si>
  <si>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</si>
  <si>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</si>
  <si>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</si>
  <si>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</si>
  <si>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</si>
  <si>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</si>
  <si>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</si>
  <si>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</si>
  <si>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</si>
  <si>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</si>
  <si>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</si>
  <si>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</si>
  <si>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</si>
  <si>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</si>
  <si>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</si>
  <si>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</si>
  <si>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</si>
  <si>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</si>
  <si>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</si>
  <si>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</si>
  <si>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</si>
  <si>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</si>
  <si>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</si>
  <si>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</si>
  <si>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</si>
  <si>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</si>
  <si>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</si>
  <si>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</si>
  <si>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</si>
  <si>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</si>
  <si>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</si>
  <si>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</si>
  <si>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</si>
  <si>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</si>
  <si>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</si>
  <si>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</si>
  <si>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</si>
  <si>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</si>
  <si>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</si>
  <si>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</si>
  <si>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</si>
  <si>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</si>
  <si>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</si>
  <si>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</si>
  <si>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</si>
  <si>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</si>
  <si>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</si>
  <si>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</si>
  <si>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</si>
  <si>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</si>
  <si>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</si>
  <si>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</si>
  <si>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</si>
  <si>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</si>
  <si>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</si>
  <si>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</si>
  <si>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</si>
  <si>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</si>
  <si>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</si>
  <si>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</si>
  <si>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</si>
  <si>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</si>
  <si>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</si>
  <si>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</si>
  <si>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</si>
  <si>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</si>
  <si>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</si>
  <si>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</si>
  <si>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</si>
  <si>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</si>
  <si>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</si>
  <si>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</si>
  <si>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</si>
  <si>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</si>
  <si>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</si>
  <si>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</si>
  <si>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</si>
  <si>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</si>
  <si>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</si>
  <si>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</si>
  <si>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</si>
  <si>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</si>
  <si>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</si>
  <si>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</si>
  <si>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</si>
  <si>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</si>
  <si>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</si>
  <si>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</si>
  <si>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</si>
  <si>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</si>
  <si>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</si>
  <si>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</si>
  <si>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</si>
  <si>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</si>
  <si>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</si>
  <si>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</si>
  <si>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</si>
  <si>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</si>
  <si>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</si>
  <si>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</si>
  <si>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</si>
  <si>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</si>
  <si>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</si>
  <si>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</si>
  <si>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</si>
  <si>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</si>
  <si>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</si>
  <si>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</si>
  <si>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</si>
  <si>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</si>
  <si>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</si>
  <si>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</si>
  <si>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</si>
  <si>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</si>
  <si>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</si>
  <si>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</si>
  <si>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</si>
  <si>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</si>
  <si>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</si>
  <si>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</si>
  <si>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</si>
  <si>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</si>
  <si>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</si>
  <si>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</si>
  <si>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</si>
  <si>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</si>
  <si>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</si>
  <si>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</si>
  <si>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</si>
  <si>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</si>
  <si>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</si>
  <si>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</si>
  <si>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</si>
  <si>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</si>
  <si>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</si>
  <si>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</si>
  <si>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</si>
  <si>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</si>
  <si>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</si>
  <si>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</si>
  <si>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</si>
  <si>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</si>
  <si>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</si>
  <si>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</si>
  <si>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</si>
  <si>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</si>
  <si>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</si>
  <si>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</si>
  <si>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</si>
  <si>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</si>
  <si>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</si>
  <si>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</si>
  <si>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</si>
  <si>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</si>
  <si>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</si>
  <si>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</si>
  <si>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</si>
  <si>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</si>
  <si>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</si>
  <si>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</si>
  <si>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</si>
  <si>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</si>
  <si>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</si>
  <si>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</si>
  <si>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</si>
  <si>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</si>
  <si>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</si>
  <si>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</si>
  <si>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</si>
  <si>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</si>
  <si>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</si>
  <si>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</si>
  <si>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</si>
  <si>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</si>
  <si>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</si>
  <si>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</si>
  <si>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</si>
  <si>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</si>
  <si>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</si>
  <si>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</si>
  <si>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</si>
  <si>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</si>
  <si>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</si>
  <si>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</si>
  <si>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</si>
  <si>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</si>
  <si>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</si>
  <si>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</si>
  <si>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</si>
  <si>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</si>
  <si>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</si>
  <si>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</si>
  <si>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</si>
  <si>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</si>
  <si>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</si>
  <si>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</si>
  <si>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</si>
  <si>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</si>
  <si>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</si>
  <si>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</si>
  <si>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</si>
  <si>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</si>
  <si>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</si>
  <si>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</si>
  <si>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</si>
  <si>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</si>
  <si>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</si>
  <si>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</si>
  <si>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</si>
  <si>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</si>
  <si>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</si>
  <si>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</si>
  <si>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</si>
  <si>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</si>
  <si>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</si>
  <si>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</si>
  <si>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</si>
  <si>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</si>
  <si>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</si>
  <si>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</si>
  <si>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</si>
  <si>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</si>
  <si>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</si>
  <si>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</si>
  <si>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</si>
  <si>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</si>
  <si>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</si>
  <si>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</si>
  <si>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</si>
  <si>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</si>
  <si>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</si>
  <si>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</si>
  <si>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</si>
  <si>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</si>
  <si>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</si>
  <si>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</si>
  <si>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</si>
  <si>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</si>
  <si>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</si>
  <si>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</si>
  <si>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</si>
  <si>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</si>
  <si>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</si>
  <si>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</si>
  <si>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</si>
  <si>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</si>
  <si>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</si>
  <si>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</si>
  <si>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</si>
  <si>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</si>
  <si>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</si>
  <si>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</si>
  <si>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</si>
  <si>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</si>
  <si>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</si>
  <si>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</si>
  <si>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</si>
  <si>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</si>
  <si>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</si>
  <si>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</si>
  <si>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</si>
  <si>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</si>
  <si>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</si>
  <si>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</si>
  <si>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</si>
  <si>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</si>
  <si>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</si>
  <si>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</si>
  <si>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</si>
  <si>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</si>
  <si>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</si>
  <si>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</si>
  <si>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</si>
  <si>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</si>
  <si>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</si>
  <si>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</si>
  <si>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</si>
  <si>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</si>
  <si>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</si>
  <si>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</si>
  <si>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</si>
  <si>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</si>
  <si>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</si>
  <si>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</si>
  <si>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</si>
  <si>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</si>
  <si>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</si>
  <si>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</si>
  <si>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</si>
  <si>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</si>
  <si>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</si>
  <si>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</si>
  <si>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</si>
  <si>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</si>
  <si>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</si>
  <si>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</si>
  <si>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</si>
  <si>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</si>
  <si>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</si>
  <si>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</si>
  <si>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</si>
  <si>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</si>
  <si>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</si>
  <si>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</si>
  <si>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</si>
  <si>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</si>
  <si>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</si>
  <si>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</si>
  <si>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</si>
  <si>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</si>
  <si>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</si>
  <si>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</si>
  <si>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</si>
  <si>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</si>
  <si>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</si>
  <si>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</si>
  <si>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</si>
  <si>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</si>
  <si>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</si>
  <si>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</si>
  <si>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</si>
  <si>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</si>
  <si>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</si>
  <si>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</si>
  <si>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</si>
  <si>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</si>
  <si>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</si>
  <si>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</si>
  <si>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</si>
  <si>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</si>
  <si>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</si>
  <si>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</si>
  <si>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</si>
  <si>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</si>
  <si>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</si>
  <si>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</si>
  <si>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</si>
  <si>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</si>
  <si>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</si>
  <si>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</si>
  <si>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</si>
  <si>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</si>
  <si>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</si>
  <si>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</si>
  <si>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</si>
  <si>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</si>
  <si>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</si>
  <si>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</si>
  <si>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</si>
  <si>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</si>
  <si>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ARCH INSURANCE COMPANY</t>
  </si>
  <si>
    <t>ARCH INSURANCE GROUP</t>
  </si>
  <si>
    <t>210 HUDSON STREET, SUITE 300</t>
  </si>
  <si>
    <t>JERSEY CITY</t>
  </si>
  <si>
    <t>DAVID P. VISCUSI</t>
  </si>
  <si>
    <t>201-743-4120</t>
  </si>
  <si>
    <t>VP, COMPLIANCE AND STATISTICAL REPORTING</t>
  </si>
  <si>
    <t>DVISCUSI@ARCHINSURANCE.COM</t>
  </si>
  <si>
    <t>SAME</t>
  </si>
  <si>
    <t>25% OR 10% FOR PROGRAMS</t>
  </si>
  <si>
    <t>see attached file</t>
  </si>
  <si>
    <t>19-4329-A</t>
  </si>
  <si>
    <t>19-415</t>
  </si>
  <si>
    <t>14-7638</t>
  </si>
  <si>
    <t>CDI# 20-3846, CDI# 20-310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</si>
</sst>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ISCUSI@ARCH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46" workbookViewId="0">
      <selection activeCell="I48" sqref="I48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20" x14ac:dyDescent="0.4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9" t="s">
        <v>349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11150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1279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264</v>
      </c>
      <c r="J20" s="125"/>
      <c r="K20" s="25"/>
      <c r="L20" s="154">
        <v>7311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344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A22" zoomScale="120" zoomScaleNormal="120" workbookViewId="0">
      <selection activeCell="E37" sqref="E37:F3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ARCH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11150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ARCH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1"/>
      <c r="F19" s="362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3"/>
      <c r="F20" s="364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0" t="s">
        <v>351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5" t="s">
        <v>367</v>
      </c>
      <c r="F37" s="366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7"/>
      <c r="F38" s="368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184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3" t="s">
        <v>299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1</v>
      </c>
      <c r="P44" s="146" t="b">
        <v>1</v>
      </c>
      <c r="Q44" s="146" t="b">
        <v>1</v>
      </c>
      <c r="R44" s="146" t="b">
        <v>1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1</v>
      </c>
      <c r="W44" s="208">
        <f t="shared" si="1"/>
        <v>1</v>
      </c>
      <c r="X44" s="208">
        <f t="shared" si="1"/>
        <v>1</v>
      </c>
      <c r="Y44" s="208">
        <f t="shared" si="1"/>
        <v>1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1</v>
      </c>
      <c r="Q45" s="146" t="b">
        <v>1</v>
      </c>
      <c r="R45" s="146" t="b">
        <v>1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1</v>
      </c>
      <c r="W45" s="208">
        <f t="shared" ref="W45:W47" si="4">P45*1</f>
        <v>1</v>
      </c>
      <c r="X45" s="208">
        <f t="shared" ref="X45:X46" si="5">Q45*1</f>
        <v>1</v>
      </c>
      <c r="Y45" s="208">
        <f t="shared" ref="Y45:Y46" si="6">R45*1</f>
        <v>1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184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3" t="s">
        <v>299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3" t="s">
        <v>299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184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9" t="s">
        <v>362</v>
      </c>
      <c r="I69" s="340" t="s">
        <v>362</v>
      </c>
      <c r="J69" s="341" t="s">
        <v>362</v>
      </c>
      <c r="K69" s="342" t="s">
        <v>362</v>
      </c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 t="str">
        <f t="shared" ref="V69" si="31">H69</f>
        <v>25% OR 10% FOR PROGRAMS</v>
      </c>
      <c r="W69" s="217" t="str">
        <f t="shared" ref="W69" si="32">I69</f>
        <v>25% OR 10% FOR PROGRAMS</v>
      </c>
      <c r="X69" s="217" t="str">
        <f t="shared" ref="X69" si="33">J69</f>
        <v>25% OR 10% FOR PROGRAMS</v>
      </c>
      <c r="Y69" s="217" t="str">
        <f t="shared" ref="Y69" si="34">K69</f>
        <v>25% OR 10% FOR PROGRAMS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184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3" t="s">
        <v>299</v>
      </c>
      <c r="H79" s="353"/>
      <c r="I79" s="353"/>
      <c r="J79" s="353"/>
      <c r="K79" s="353"/>
      <c r="L79" s="353"/>
      <c r="M79" s="353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3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7" t="s">
        <v>234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5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ARCH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11150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ARCH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9" t="s">
        <v>363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59"/>
    </row>
    <row r="15" spans="1:14" x14ac:dyDescent="0.35">
      <c r="A15" s="257"/>
      <c r="B15" s="259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59"/>
    </row>
    <row r="16" spans="1:14" x14ac:dyDescent="0.35">
      <c r="A16" s="257"/>
      <c r="B16" s="259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59"/>
    </row>
    <row r="17" spans="1:14" x14ac:dyDescent="0.35">
      <c r="A17" s="257"/>
      <c r="B17" s="259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59"/>
    </row>
    <row r="18" spans="1:14" x14ac:dyDescent="0.35">
      <c r="A18" s="257"/>
      <c r="B18" s="259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59"/>
    </row>
    <row r="19" spans="1:14" x14ac:dyDescent="0.35">
      <c r="A19" s="257"/>
      <c r="B19" s="259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59"/>
    </row>
    <row r="20" spans="1:14" x14ac:dyDescent="0.35">
      <c r="A20" s="257"/>
      <c r="B20" s="259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59"/>
    </row>
    <row r="21" spans="1:14" x14ac:dyDescent="0.35">
      <c r="A21" s="257"/>
      <c r="B21" s="259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59"/>
    </row>
    <row r="22" spans="1:14" x14ac:dyDescent="0.35">
      <c r="A22" s="257"/>
      <c r="B22" s="259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59"/>
    </row>
    <row r="23" spans="1:14" x14ac:dyDescent="0.35">
      <c r="A23" s="257"/>
      <c r="B23" s="259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59"/>
    </row>
    <row r="34" spans="1:14" x14ac:dyDescent="0.35">
      <c r="A34" s="257"/>
      <c r="B34" s="258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59"/>
    </row>
    <row r="35" spans="1:14" x14ac:dyDescent="0.35">
      <c r="A35" s="257"/>
      <c r="B35" s="258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59"/>
    </row>
    <row r="36" spans="1:14" x14ac:dyDescent="0.35">
      <c r="A36" s="257"/>
      <c r="B36" s="258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59"/>
    </row>
    <row r="37" spans="1:14" x14ac:dyDescent="0.35">
      <c r="A37" s="257"/>
      <c r="B37" s="258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59"/>
    </row>
    <row r="38" spans="1:14" x14ac:dyDescent="0.35">
      <c r="A38" s="257"/>
      <c r="B38" s="258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59"/>
    </row>
    <row r="39" spans="1:14" x14ac:dyDescent="0.35">
      <c r="A39" s="257"/>
      <c r="B39" s="258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59"/>
    </row>
    <row r="40" spans="1:14" x14ac:dyDescent="0.35">
      <c r="A40" s="257"/>
      <c r="B40" s="258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59"/>
    </row>
    <row r="41" spans="1:14" x14ac:dyDescent="0.35">
      <c r="A41" s="257"/>
      <c r="B41" s="258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59"/>
    </row>
    <row r="42" spans="1:14" x14ac:dyDescent="0.35">
      <c r="A42" s="257"/>
      <c r="B42" s="258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59"/>
    </row>
    <row r="43" spans="1:14" x14ac:dyDescent="0.35">
      <c r="A43" s="257"/>
      <c r="B43" s="258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59"/>
    </row>
    <row r="44" spans="1:14" x14ac:dyDescent="0.35">
      <c r="A44" s="257"/>
      <c r="B44" s="258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59"/>
    </row>
    <row r="45" spans="1:14" x14ac:dyDescent="0.35">
      <c r="A45" s="257"/>
      <c r="B45" s="258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59"/>
    </row>
    <row r="46" spans="1:14" x14ac:dyDescent="0.35">
      <c r="A46" s="257"/>
      <c r="B46" s="258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59"/>
    </row>
    <row r="47" spans="1:14" x14ac:dyDescent="0.35">
      <c r="A47" s="257"/>
      <c r="B47" s="258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59"/>
    </row>
    <row r="48" spans="1:14" x14ac:dyDescent="0.35">
      <c r="A48" s="257"/>
      <c r="B48" s="258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59"/>
    </row>
    <row r="49" spans="1:14" x14ac:dyDescent="0.35">
      <c r="A49" s="257"/>
      <c r="B49" s="258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59"/>
    </row>
    <row r="50" spans="1:14" x14ac:dyDescent="0.35">
      <c r="A50" s="257"/>
      <c r="B50" s="258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59"/>
    </row>
    <row r="51" spans="1:14" x14ac:dyDescent="0.35">
      <c r="A51" s="257"/>
      <c r="B51" s="258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59"/>
    </row>
    <row r="52" spans="1:14" x14ac:dyDescent="0.35">
      <c r="A52" s="257"/>
      <c r="B52" s="258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59"/>
    </row>
    <row r="53" spans="1:14" x14ac:dyDescent="0.35">
      <c r="A53" s="257"/>
      <c r="B53" s="258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59"/>
    </row>
    <row r="54" spans="1:14" x14ac:dyDescent="0.35">
      <c r="A54" s="257"/>
      <c r="B54" s="258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59"/>
    </row>
    <row r="55" spans="1:14" x14ac:dyDescent="0.35">
      <c r="A55" s="257"/>
      <c r="B55" s="258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59"/>
    </row>
    <row r="56" spans="1:14" x14ac:dyDescent="0.35">
      <c r="A56" s="257"/>
      <c r="B56" s="258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59"/>
    </row>
    <row r="57" spans="1:14" x14ac:dyDescent="0.35">
      <c r="A57" s="257"/>
      <c r="B57" s="258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59"/>
    </row>
    <row r="58" spans="1:14" x14ac:dyDescent="0.35">
      <c r="A58" s="257"/>
      <c r="B58" s="258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59"/>
    </row>
    <row r="59" spans="1:14" x14ac:dyDescent="0.35">
      <c r="A59" s="257"/>
      <c r="B59" s="258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59"/>
    </row>
    <row r="60" spans="1:14" x14ac:dyDescent="0.35">
      <c r="A60" s="257"/>
      <c r="B60" s="258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59"/>
    </row>
    <row r="61" spans="1:14" x14ac:dyDescent="0.35">
      <c r="A61" s="257"/>
      <c r="B61" s="258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59"/>
    </row>
    <row r="62" spans="1:14" x14ac:dyDescent="0.35">
      <c r="A62" s="257"/>
      <c r="B62" s="258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10" workbookViewId="0">
      <selection activeCell="E23" sqref="E23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5" x14ac:dyDescent="0.35">
      <c r="A3" s="349" t="str">
        <f>'Cover Page'!A5:N5</f>
        <v>For Reporting Period: January, February, and March 2021 and Overall Quarter Total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ARCH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11150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ARCH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11150</v>
      </c>
      <c r="B17" s="318" t="s">
        <v>81</v>
      </c>
      <c r="C17" s="318"/>
      <c r="D17" s="318" t="s">
        <v>364</v>
      </c>
      <c r="E17" s="318" t="s">
        <v>348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3">
      <c r="A18" s="321">
        <f t="shared" si="0"/>
        <v>11150</v>
      </c>
      <c r="B18" s="318" t="s">
        <v>228</v>
      </c>
      <c r="C18" s="318"/>
      <c r="D18" s="318" t="s">
        <v>365</v>
      </c>
      <c r="E18" s="318" t="s">
        <v>348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CMA</v>
      </c>
    </row>
    <row r="19" spans="1:15" s="295" customFormat="1" ht="16.5" customHeight="1" x14ac:dyDescent="0.3">
      <c r="A19" s="321">
        <f t="shared" si="0"/>
        <v>11150</v>
      </c>
      <c r="B19" s="318" t="s">
        <v>230</v>
      </c>
      <c r="C19" s="318"/>
      <c r="D19" s="318" t="s">
        <v>366</v>
      </c>
      <c r="E19" s="318" t="s">
        <v>348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22">
        <v>0</v>
      </c>
      <c r="M19" s="322">
        <v>0</v>
      </c>
      <c r="O19" s="295" t="str">
        <f t="shared" si="1"/>
        <v>CML</v>
      </c>
    </row>
    <row r="20" spans="1:15" s="295" customFormat="1" ht="16.5" customHeight="1" x14ac:dyDescent="0.3">
      <c r="A20" s="321">
        <f t="shared" si="0"/>
        <v>11150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11150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11150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11150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11150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11150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11150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11150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11150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11150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11150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11150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11150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11150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11150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11150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11150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11150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11150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11150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11150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11150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11150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11150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11150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11150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11150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11150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11150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11150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11150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11150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11150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11150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11150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11150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11150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11150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11150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11150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11150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11150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11150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ARCH INSURANCE COMPANY</v>
      </c>
      <c r="B4" s="155">
        <f>'Cover Page'!L9</f>
        <v>11150</v>
      </c>
      <c r="C4" s="155" t="str">
        <f>'Cover Page'!B13</f>
        <v>ARCH INSURANCE GROUP</v>
      </c>
      <c r="D4" s="156">
        <f>'Cover Page'!L13</f>
        <v>1279</v>
      </c>
      <c r="E4" s="155" t="str">
        <f>'Cover Page'!B17</f>
        <v>210 HUDSON STREET, SUITE 300</v>
      </c>
      <c r="F4" s="155" t="str">
        <f>'Cover Page'!B20</f>
        <v>JERSEY CITY</v>
      </c>
      <c r="G4" s="155" t="str">
        <f>'Cover Page'!I20</f>
        <v>NJ</v>
      </c>
      <c r="H4" s="156">
        <f>'Cover Page'!L20</f>
        <v>7311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DAVID P. VISCUSI</v>
      </c>
      <c r="M4" s="177" t="str">
        <f>'Cover Page'!B38</f>
        <v>VP, COMPLIANCE AND STATISTICAL REPORTING</v>
      </c>
      <c r="N4" s="220" t="str">
        <f>'Cover Page'!I35</f>
        <v>201-743-4120</v>
      </c>
      <c r="O4" s="220">
        <f>'Cover Page'!L35</f>
        <v>0</v>
      </c>
      <c r="P4" s="155" t="str">
        <f>'Cover Page'!I38</f>
        <v>DVISCUSI@ARCHINSURANCE.COM</v>
      </c>
      <c r="Q4" s="155" t="str">
        <f>'Cover Page'!B42</f>
        <v>SAME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CDI# 20-3846, CDI# 20-310</v>
      </c>
      <c r="AK4" s="155" t="str">
        <f>'Explanatory Memorandum'!C14</f>
        <v>see attached file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2" t="s">
        <v>185</v>
      </c>
      <c r="D1" s="383"/>
      <c r="E1" s="383"/>
      <c r="F1" s="383"/>
      <c r="G1" s="384"/>
      <c r="H1" s="385" t="s">
        <v>186</v>
      </c>
      <c r="I1" s="386"/>
      <c r="J1" s="386"/>
      <c r="K1" s="386"/>
      <c r="L1" s="386"/>
      <c r="M1" s="386"/>
      <c r="N1" s="386"/>
      <c r="O1" s="386"/>
      <c r="P1" s="387"/>
      <c r="Q1" s="382" t="s">
        <v>187</v>
      </c>
      <c r="R1" s="383"/>
      <c r="S1" s="383"/>
      <c r="T1" s="383"/>
      <c r="U1" s="384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11150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11150</v>
      </c>
      <c r="B4" s="155" t="s">
        <v>228</v>
      </c>
      <c r="C4" s="241">
        <f>Questionnaire!$V$44</f>
        <v>1</v>
      </c>
      <c r="D4" s="242">
        <f>Questionnaire!$V$45</f>
        <v>1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 t="str">
        <f>Questionnaire!$V$69</f>
        <v>25% OR 10% FOR PROGRAMS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11150</v>
      </c>
      <c r="B5" s="155" t="s">
        <v>81</v>
      </c>
      <c r="C5" s="241">
        <f>Questionnaire!$W$44</f>
        <v>1</v>
      </c>
      <c r="D5" s="242">
        <f>Questionnaire!$W$45</f>
        <v>1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 t="str">
        <f>Questionnaire!$W$69</f>
        <v>25% OR 10% FOR PROGRAMS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11150</v>
      </c>
      <c r="B6" s="155" t="s">
        <v>82</v>
      </c>
      <c r="C6" s="241">
        <f>Questionnaire!$X$44</f>
        <v>1</v>
      </c>
      <c r="D6" s="242">
        <f>Questionnaire!$X$45</f>
        <v>1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 t="str">
        <f>Questionnaire!$X$69</f>
        <v>25% OR 10% FOR PROGRAMS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11150</v>
      </c>
      <c r="B7" s="155" t="s">
        <v>230</v>
      </c>
      <c r="C7" s="241">
        <f>Questionnaire!$Y$44</f>
        <v>1</v>
      </c>
      <c r="D7" s="242">
        <f>Questionnaire!$Y$45</f>
        <v>1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 t="str">
        <f>Questionnaire!$Y$69</f>
        <v>25% OR 10% FOR PROGRAMS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11150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11150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Wksadm</cp:lastModifiedBy>
  <cp:lastPrinted>2020-05-12T15:41:53Z</cp:lastPrinted>
  <dcterms:created xsi:type="dcterms:W3CDTF">2020-04-14T23:06:16Z</dcterms:created>
  <dcterms:modified xsi:type="dcterms:W3CDTF">2021-04-29T22:17:56Z</dcterms:modified>
</cp:coreProperties>
</file>