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66925"/>
  <mc:AlternateContent xmlns:mc="http://schemas.openxmlformats.org/markup-compatibility/2006">
    <mc:Choice Requires="x15">
      <x15ac:absPath xmlns:x15ac="http://schemas.microsoft.com/office/spreadsheetml/2010/11/ac" url="X:\WWollyung\Bill\"/>
    </mc:Choice>
  </mc:AlternateContent>
  <xr:revisionPtr revIDLastSave="0" documentId="8_{D31986DC-ACFF-4D9E-95D7-4B6D879C7171}" xr6:coauthVersionLast="45" xr6:coauthVersionMax="45" xr10:uidLastSave="{00000000-0000-0000-0000-000000000000}"/>
  <bookViews>
    <workbookView xWindow="29580" yWindow="780" windowWidth="25095" windowHeight="1510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8" l="1"/>
  <c r="K17" i="8"/>
  <c r="J17" i="8"/>
  <c r="I17" i="8"/>
  <c r="E6" i="5"/>
  <c r="E4" i="5"/>
  <c r="O56" i="8"/>
  <c r="O57" i="8"/>
  <c r="O58" i="8"/>
  <c r="O59" i="8"/>
  <c r="O60" i="8"/>
  <c r="O61" i="8"/>
  <c r="O62"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c r="AK4" i="7"/>
  <c r="AD4" i="7"/>
  <c r="O9" i="17"/>
  <c r="O8" i="17"/>
  <c r="O7" i="17"/>
  <c r="O6" i="17"/>
  <c r="O5" i="17"/>
  <c r="O4" i="17"/>
  <c r="O3" i="17"/>
  <c r="N6" i="19"/>
  <c r="E6" i="19"/>
  <c r="N4" i="19"/>
  <c r="E4" i="19"/>
  <c r="W47" i="5"/>
  <c r="F5" i="17"/>
  <c r="U47" i="5"/>
  <c r="F3" i="17"/>
  <c r="V47" i="5"/>
  <c r="F4" i="17"/>
  <c r="X47" i="5"/>
  <c r="F6" i="17"/>
  <c r="Y47" i="5"/>
  <c r="F7" i="17"/>
  <c r="Z47" i="5"/>
  <c r="F8" i="17"/>
  <c r="AA47" i="5"/>
  <c r="F9" i="17"/>
  <c r="AJ4" i="7"/>
  <c r="U35" i="5"/>
  <c r="AI4" i="7"/>
  <c r="U34" i="5"/>
  <c r="AH4" i="7"/>
  <c r="A4" i="17"/>
  <c r="A5" i="17"/>
  <c r="A6" i="17"/>
  <c r="A7" i="17"/>
  <c r="A8" i="17"/>
  <c r="A9" i="17"/>
  <c r="A3" i="17"/>
  <c r="P4" i="7"/>
  <c r="O4" i="7"/>
  <c r="N4" i="7"/>
  <c r="M4" i="7"/>
  <c r="L4" i="7"/>
  <c r="M7" i="8"/>
  <c r="M5" i="8"/>
  <c r="B7" i="8"/>
  <c r="B5" i="8"/>
  <c r="A56" i="8"/>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c r="N3" i="17"/>
  <c r="V69" i="5"/>
  <c r="N4" i="17"/>
  <c r="W69" i="5"/>
  <c r="N5" i="17"/>
  <c r="X69" i="5"/>
  <c r="N6" i="17"/>
  <c r="Y69" i="5"/>
  <c r="N7" i="17"/>
  <c r="Z69" i="5"/>
  <c r="N8" i="17"/>
  <c r="AA69" i="5"/>
  <c r="N9" i="17"/>
  <c r="V68" i="5"/>
  <c r="M4" i="17"/>
  <c r="W68" i="5"/>
  <c r="M5" i="17"/>
  <c r="X68" i="5"/>
  <c r="M6" i="17"/>
  <c r="Y68" i="5"/>
  <c r="M7" i="17"/>
  <c r="Z68" i="5"/>
  <c r="M8" i="17"/>
  <c r="AA68" i="5"/>
  <c r="M9" i="17"/>
  <c r="U68" i="5"/>
  <c r="M3" i="17"/>
  <c r="V85" i="5"/>
  <c r="U4" i="17"/>
  <c r="W85" i="5"/>
  <c r="U5" i="17"/>
  <c r="X85" i="5"/>
  <c r="U6" i="17"/>
  <c r="Y85" i="5"/>
  <c r="U7" i="17"/>
  <c r="Z85" i="5"/>
  <c r="U8" i="17"/>
  <c r="AA85" i="5"/>
  <c r="U9" i="17"/>
  <c r="U85" i="5"/>
  <c r="U3" i="17"/>
  <c r="V61" i="5"/>
  <c r="L4" i="17"/>
  <c r="W61" i="5"/>
  <c r="L5" i="17"/>
  <c r="X61" i="5"/>
  <c r="L6" i="17"/>
  <c r="Y61" i="5"/>
  <c r="L7" i="17"/>
  <c r="Z61" i="5"/>
  <c r="L8" i="17"/>
  <c r="AA61" i="5"/>
  <c r="L9" i="17"/>
  <c r="U61" i="5"/>
  <c r="L3" i="17"/>
  <c r="V48" i="5"/>
  <c r="G4" i="17"/>
  <c r="W48" i="5"/>
  <c r="G5" i="17"/>
  <c r="X48" i="5"/>
  <c r="G6" i="17"/>
  <c r="Y48" i="5"/>
  <c r="G7" i="17"/>
  <c r="Z48" i="5"/>
  <c r="G8" i="17"/>
  <c r="AA48" i="5"/>
  <c r="G9" i="17"/>
  <c r="U48" i="5"/>
  <c r="G3" i="17"/>
  <c r="U4" i="7"/>
  <c r="T4" i="7"/>
  <c r="S4" i="7"/>
  <c r="R4" i="7"/>
  <c r="Q4" i="7"/>
  <c r="K4" i="7"/>
  <c r="U82" i="5"/>
  <c r="R3" i="17"/>
  <c r="V82" i="5"/>
  <c r="R4" i="17"/>
  <c r="W82" i="5"/>
  <c r="R5" i="17"/>
  <c r="X82" i="5"/>
  <c r="R6" i="17"/>
  <c r="Y82" i="5"/>
  <c r="R7" i="17"/>
  <c r="Z82" i="5"/>
  <c r="R8" i="17"/>
  <c r="AA82" i="5"/>
  <c r="R9" i="17"/>
  <c r="U83" i="5"/>
  <c r="S3" i="17"/>
  <c r="V83" i="5"/>
  <c r="S4" i="17"/>
  <c r="W83" i="5"/>
  <c r="S5" i="17"/>
  <c r="X83" i="5"/>
  <c r="S6" i="17"/>
  <c r="Y83" i="5"/>
  <c r="S7" i="17"/>
  <c r="Z83" i="5"/>
  <c r="S8" i="17"/>
  <c r="AA83" i="5"/>
  <c r="S9" i="17"/>
  <c r="U84" i="5"/>
  <c r="T3" i="17"/>
  <c r="V84" i="5"/>
  <c r="T4" i="17"/>
  <c r="W84" i="5"/>
  <c r="T5" i="17"/>
  <c r="X84" i="5"/>
  <c r="T6" i="17"/>
  <c r="Y84" i="5"/>
  <c r="T7" i="17"/>
  <c r="Z84" i="5"/>
  <c r="T8" i="17"/>
  <c r="AA84" i="5"/>
  <c r="T9" i="17"/>
  <c r="AA81" i="5"/>
  <c r="Q9" i="17"/>
  <c r="Z81" i="5"/>
  <c r="Q8" i="17"/>
  <c r="Y81" i="5"/>
  <c r="Q7" i="17"/>
  <c r="X81" i="5"/>
  <c r="Q6" i="17"/>
  <c r="W81" i="5"/>
  <c r="Q5" i="17"/>
  <c r="V81" i="5"/>
  <c r="Q4" i="17"/>
  <c r="U81" i="5"/>
  <c r="Q3" i="17"/>
  <c r="AA73" i="5"/>
  <c r="P9" i="17"/>
  <c r="Z73" i="5"/>
  <c r="P8" i="17"/>
  <c r="Y73" i="5"/>
  <c r="P7" i="17"/>
  <c r="X73" i="5"/>
  <c r="P6" i="17"/>
  <c r="W73" i="5"/>
  <c r="P5" i="17"/>
  <c r="V73" i="5"/>
  <c r="P4" i="17"/>
  <c r="U73" i="5"/>
  <c r="P3" i="17"/>
  <c r="AA55" i="5"/>
  <c r="H9" i="17"/>
  <c r="Z55" i="5"/>
  <c r="H8" i="17"/>
  <c r="Y55" i="5"/>
  <c r="H7" i="17"/>
  <c r="X55" i="5"/>
  <c r="H6" i="17"/>
  <c r="W55" i="5"/>
  <c r="H5" i="17"/>
  <c r="V55" i="5"/>
  <c r="H4" i="17"/>
  <c r="U55" i="5"/>
  <c r="H3" i="17"/>
  <c r="AA60" i="5"/>
  <c r="K9" i="17"/>
  <c r="Z60" i="5"/>
  <c r="K8" i="17"/>
  <c r="Y60" i="5"/>
  <c r="K7" i="17"/>
  <c r="X60" i="5"/>
  <c r="K6" i="17"/>
  <c r="W60" i="5"/>
  <c r="K5" i="17"/>
  <c r="V60" i="5"/>
  <c r="K4" i="17"/>
  <c r="U60" i="5"/>
  <c r="K3" i="17"/>
  <c r="AA59" i="5"/>
  <c r="J9" i="17"/>
  <c r="Z59" i="5"/>
  <c r="J8" i="17"/>
  <c r="Y59" i="5"/>
  <c r="J7" i="17"/>
  <c r="X59" i="5"/>
  <c r="J6" i="17"/>
  <c r="W59" i="5"/>
  <c r="J5" i="17"/>
  <c r="V59" i="5"/>
  <c r="J4" i="17"/>
  <c r="U59" i="5"/>
  <c r="J3" i="17"/>
  <c r="AA58" i="5"/>
  <c r="I9" i="17"/>
  <c r="Z58" i="5"/>
  <c r="I8" i="17"/>
  <c r="Y58" i="5"/>
  <c r="I7" i="17"/>
  <c r="X58" i="5"/>
  <c r="I6" i="17"/>
  <c r="W58" i="5"/>
  <c r="I5" i="17"/>
  <c r="V58" i="5"/>
  <c r="I4" i="17"/>
  <c r="U58" i="5"/>
  <c r="I3" i="17"/>
  <c r="U45" i="5"/>
  <c r="D3" i="17"/>
  <c r="V45" i="5"/>
  <c r="D4" i="17"/>
  <c r="W45" i="5"/>
  <c r="D5" i="17"/>
  <c r="X45" i="5"/>
  <c r="D6" i="17"/>
  <c r="Y45" i="5"/>
  <c r="D7" i="17"/>
  <c r="Z45" i="5"/>
  <c r="D8" i="17"/>
  <c r="AA45" i="5"/>
  <c r="D9" i="17"/>
  <c r="U46" i="5"/>
  <c r="V46" i="5"/>
  <c r="W46" i="5"/>
  <c r="X46" i="5"/>
  <c r="Y46" i="5"/>
  <c r="Z46" i="5"/>
  <c r="AA46" i="5"/>
  <c r="AA44" i="5"/>
  <c r="C9" i="17"/>
  <c r="Z44" i="5"/>
  <c r="C8" i="17"/>
  <c r="V44" i="5"/>
  <c r="C4" i="17"/>
  <c r="W44" i="5"/>
  <c r="C5" i="17"/>
  <c r="X44" i="5"/>
  <c r="C6" i="17"/>
  <c r="Y44" i="5"/>
  <c r="C7" i="17"/>
  <c r="U28" i="5"/>
  <c r="U26" i="5"/>
  <c r="AF4" i="7"/>
  <c r="U13" i="5"/>
  <c r="X4" i="7"/>
  <c r="U14" i="5"/>
  <c r="Y4" i="7"/>
  <c r="U15" i="5"/>
  <c r="Z4" i="7"/>
  <c r="U16" i="5"/>
  <c r="AA4" i="7"/>
  <c r="U17" i="5"/>
  <c r="AB4" i="7"/>
  <c r="U18" i="5"/>
  <c r="AC4" i="7"/>
  <c r="U12" i="5"/>
  <c r="W4" i="7"/>
  <c r="U10" i="5"/>
  <c r="V4" i="7"/>
  <c r="U22" i="5"/>
  <c r="AE4" i="7"/>
  <c r="U44" i="5"/>
  <c r="C3" i="17"/>
  <c r="AG4" i="7"/>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<sst xmlns="http://schemas.openxmlformats.org/spreadsheetml/2006/main" count="531" uniqueCount="366">
  <si>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</si>
  <si>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</si>
  <si>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</si>
  <si>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</si>
  <si>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</si>
  <si>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</si>
  <si>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</si>
  <si>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</si>
  <si>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</si>
  <si>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</si>
  <si>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</si>
  <si>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</si>
  <si>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</si>
  <si>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</si>
  <si>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</si>
  <si>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</si>
  <si>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</si>
  <si>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</si>
  <si>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</si>
  <si>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</si>
  <si>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</si>
  <si>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</si>
  <si>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</si>
  <si>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</si>
  <si>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</si>
  <si>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</si>
  <si>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</si>
  <si>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</si>
  <si>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</si>
  <si>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</si>
  <si>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</si>
  <si>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</si>
  <si>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</si>
  <si>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</si>
  <si>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</si>
  <si>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</si>
  <si>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</si>
  <si>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</si>
  <si>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</si>
  <si>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</si>
  <si>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</si>
  <si>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</si>
  <si>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</si>
  <si>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</si>
  <si>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</si>
  <si>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</si>
  <si>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</si>
  <si>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</si>
  <si>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</si>
  <si>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</si>
  <si>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</si>
  <si>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</si>
  <si>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</si>
  <si>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</si>
  <si>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</si>
  <si>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</si>
  <si>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</si>
  <si>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</si>
  <si>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</si>
  <si>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</si>
  <si>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</si>
  <si>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</si>
  <si>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</si>
  <si>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</si>
  <si>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</si>
  <si>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</si>
  <si>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</si>
  <si>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</si>
  <si>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</si>
  <si>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</si>
  <si>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</si>
  <si>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</si>
  <si>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</si>
  <si>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</si>
  <si>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</si>
  <si>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</si>
  <si>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</si>
  <si>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</si>
  <si>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</si>
  <si>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</si>
  <si>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</si>
  <si>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</si>
  <si>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</si>
  <si>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</si>
  <si>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</si>
  <si>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</si>
  <si>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</si>
  <si>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</si>
  <si>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</si>
  <si>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</si>
  <si>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</si>
  <si>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</si>
  <si>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</si>
  <si>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</si>
  <si>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</si>
  <si>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</si>
  <si>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</si>
  <si>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</si>
  <si>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</si>
  <si>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</si>
  <si>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</si>
  <si>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</si>
  <si>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</si>
  <si>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</si>
  <si>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</si>
  <si>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</si>
  <si>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</si>
  <si>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</si>
  <si>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</si>
  <si>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</si>
  <si>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</si>
  <si>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</si>
  <si>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</si>
  <si>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</si>
  <si>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</si>
  <si>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</si>
  <si>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</si>
  <si>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</si>
  <si>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</si>
  <si>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</si>
  <si>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</si>
  <si>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</si>
  <si>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</si>
  <si>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</si>
  <si>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</si>
  <si>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</si>
  <si>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</si>
  <si>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</si>
  <si>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</si>
  <si>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</si>
  <si>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</si>
  <si>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</si>
  <si>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</si>
  <si>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</si>
  <si>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</si>
  <si>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</si>
  <si>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</si>
  <si>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</si>
  <si>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</si>
  <si>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</si>
  <si>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</si>
  <si>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</si>
  <si>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</si>
  <si>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</si>
  <si>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</si>
  <si>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</si>
  <si>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</si>
  <si>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</si>
  <si>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</si>
  <si>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</si>
  <si>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</si>
  <si>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</si>
  <si>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</si>
  <si>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</si>
  <si>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</si>
  <si>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</si>
  <si>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</si>
  <si>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</si>
  <si>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</si>
  <si>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</si>
  <si>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</si>
  <si>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</si>
  <si>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</si>
  <si>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</si>
  <si>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</si>
  <si>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</si>
  <si>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</si>
  <si>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</si>
  <si>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</si>
  <si>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</si>
  <si>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</si>
  <si>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</si>
  <si>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</si>
  <si>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</si>
  <si>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</si>
  <si>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</si>
  <si>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</si>
  <si>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</si>
  <si>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</si>
  <si>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</si>
  <si>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</si>
  <si>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</si>
  <si>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</si>
  <si>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</si>
  <si>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</si>
  <si>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</si>
  <si>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</si>
  <si>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</si>
  <si>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</si>
  <si>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</si>
  <si>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</si>
  <si>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</si>
  <si>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</si>
  <si>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</si>
  <si>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</si>
  <si>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</si>
  <si>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</si>
  <si>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</si>
  <si>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</si>
  <si>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</si>
  <si>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</si>
  <si>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</si>
  <si>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</si>
  <si>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</si>
  <si>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</si>
  <si>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</si>
  <si>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</si>
  <si>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</si>
  <si>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</si>
  <si>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</si>
  <si>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</si>
  <si>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</si>
  <si>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</si>
  <si>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</si>
  <si>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</si>
  <si>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</si>
  <si>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</si>
  <si>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</si>
  <si>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</si>
  <si>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</si>
  <si>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</si>
  <si>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</si>
  <si>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</si>
  <si>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</si>
  <si>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</si>
  <si>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</si>
  <si>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</si>
  <si>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</si>
  <si>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</si>
  <si>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</si>
  <si>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</si>
  <si>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</si>
  <si>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</si>
  <si>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</si>
  <si>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</si>
  <si>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</si>
  <si>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</si>
  <si>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</si>
  <si>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</si>
  <si>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</si>
  <si>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</si>
  <si>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</si>
  <si>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</si>
  <si>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</si>
  <si>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</si>
  <si>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</si>
  <si>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</si>
  <si>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</si>
  <si>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</si>
  <si>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</si>
  <si>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</si>
  <si>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</si>
  <si>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</si>
  <si>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</si>
  <si>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</si>
  <si>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</si>
  <si>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</si>
  <si>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</si>
  <si>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</si>
  <si>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</si>
  <si>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</si>
  <si>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</si>
  <si>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</si>
  <si>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</si>
  <si>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</si>
  <si>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</si>
  <si>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</si>
  <si>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</si>
  <si>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</si>
  <si>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</si>
  <si>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</si>
  <si>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</si>
  <si>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</si>
  <si>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</si>
  <si>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</si>
  <si>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</si>
  <si>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</si>
  <si>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</si>
  <si>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</si>
  <si>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</si>
  <si>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</si>
  <si>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</si>
  <si>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</si>
  <si>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</si>
  <si>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</si>
  <si>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</si>
  <si>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</si>
  <si>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</si>
  <si>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</si>
  <si>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</si>
  <si>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</si>
  <si>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</si>
  <si>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</si>
  <si>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</si>
  <si>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</si>
  <si>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</si>
  <si>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</si>
  <si>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</si>
  <si>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</si>
  <si>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</si>
  <si>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</si>
  <si>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</si>
  <si>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</si>
  <si>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</si>
  <si>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</si>
  <si>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</si>
  <si>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</si>
  <si>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</si>
  <si>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</si>
  <si>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</si>
  <si>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</si>
  <si>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</si>
  <si>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</si>
  <si>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</si>
  <si>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</si>
  <si>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</si>
  <si>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</si>
  <si>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</si>
  <si>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</si>
  <si>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</si>
  <si>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</si>
  <si>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</si>
  <si>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</si>
  <si>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</si>
  <si>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</si>
  <si>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</si>
  <si>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</si>
  <si>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</si>
  <si>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</si>
  <si>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</si>
  <si>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</si>
  <si>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</si>
  <si>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</si>
  <si>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</si>
  <si>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</si>
  <si>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</si>
  <si>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</si>
  <si>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</si>
  <si>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</si>
  <si>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</si>
  <si>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</si>
  <si>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</si>
  <si>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</si>
  <si>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</si>
  <si>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</si>
  <si>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</si>
  <si>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</si>
  <si>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</si>
  <si>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</si>
  <si>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</si>
  <si>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</si>
  <si>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</si>
  <si>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Aegis Security Insurance Company</t>
  </si>
  <si>
    <t>Harrisburg</t>
  </si>
  <si>
    <t>4507 N Front Street</t>
  </si>
  <si>
    <t>W.J. Wollyung III</t>
  </si>
  <si>
    <t>717-657-9671 ext. 3060</t>
  </si>
  <si>
    <t>717-657-5425</t>
  </si>
  <si>
    <t>CEO/President</t>
  </si>
  <si>
    <t>wwollyung@aegisinsco.com</t>
  </si>
  <si>
    <t>N/A</t>
  </si>
  <si>
    <t>Motorcycle</t>
  </si>
  <si>
    <t>19-2828</t>
  </si>
  <si>
    <t>Aegis Security Insurance Company (ASIC) is pleased to provide the following details regarding a voluntary reduction of premiums for all current motorcycle insurance policyholders. ASIC's motorcycle program contains five mileage rating bands, with the lowest band being 0 to 5,000 annual miles driven. Moving all insureds that are currently rated in mileage bands above the lowest band down one mileage band produces an average premium reduction of 10.2%, which for purposes of a premium credit we are rounding to a 12.0% COVID-19 Premium Relief Credit. However, 81.5% of our current policies are already rated in the lowest allowable band with no lower mileage band available. Therefore, in the interest of providing all policyholders with premium relief, we are applying a 12% credit to all policies effective March 16, 2020 through May 31, 2020.</t>
  </si>
  <si>
    <t>The premium numbers listed above (columns 7, 8, 9, 10) are prorated for the refund period of 3/16/20 - 5/31/20 (0.208 Pro Rata Factor)</t>
  </si>
  <si>
    <t>William Wollyung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</si>
</sst>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9" fontId="40" fillId="0" borderId="15" xfId="8" applyNumberFormat="1"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checked="Checked"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wwollyung@aegisinsco.com" TargetMode="External"/><Relationship Id="rId1" Type="http://schemas.openxmlformats.org/officeDocument/2006/relationships/hyperlink" Target="mailto:wwollyung@aegisins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I21" sqref="I21"/>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4" t="s">
        <v>352</v>
      </c>
      <c r="C9" s="269"/>
      <c r="D9" s="269"/>
      <c r="E9" s="269"/>
      <c r="F9" s="269"/>
      <c r="G9" s="269"/>
      <c r="H9" s="269"/>
      <c r="I9" s="269"/>
      <c r="J9" s="14"/>
      <c r="K9" s="15"/>
      <c r="L9" s="285">
        <v>33898</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4"/>
      <c r="C13" s="269"/>
      <c r="D13" s="269"/>
      <c r="E13" s="269"/>
      <c r="F13" s="269"/>
      <c r="G13" s="269"/>
      <c r="H13" s="269"/>
      <c r="I13" s="269"/>
      <c r="J13" s="20"/>
      <c r="K13" s="21"/>
      <c r="L13" s="285"/>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4"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4" t="s">
        <v>353</v>
      </c>
      <c r="C20" s="269"/>
      <c r="D20" s="269"/>
      <c r="E20" s="269"/>
      <c r="F20" s="269"/>
      <c r="G20" s="269"/>
      <c r="H20" s="24"/>
      <c r="I20" s="295" t="s">
        <v>278</v>
      </c>
      <c r="J20" s="125"/>
      <c r="K20" s="25"/>
      <c r="L20" s="154">
        <v>17110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3">
        <v>44008</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5" t="s">
        <v>355</v>
      </c>
      <c r="C35" s="269"/>
      <c r="D35" s="269"/>
      <c r="E35" s="269"/>
      <c r="F35" s="269"/>
      <c r="G35" s="269"/>
      <c r="H35" s="35"/>
      <c r="I35" s="284" t="s">
        <v>356</v>
      </c>
      <c r="J35" s="273"/>
      <c r="K35" s="36"/>
      <c r="L35" s="284" t="s">
        <v>357</v>
      </c>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6" t="s">
        <v>358</v>
      </c>
      <c r="C38" s="272"/>
      <c r="D38" s="272"/>
      <c r="E38" s="272"/>
      <c r="F38" s="272"/>
      <c r="G38" s="272"/>
      <c r="H38" s="33"/>
      <c r="I38" s="342" t="s">
        <v>359</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5" t="s">
        <v>365</v>
      </c>
      <c r="C42" s="269"/>
      <c r="D42" s="269"/>
      <c r="E42" s="269"/>
      <c r="F42" s="269"/>
      <c r="G42" s="269"/>
      <c r="H42" s="36"/>
      <c r="I42" s="284" t="s">
        <v>356</v>
      </c>
      <c r="J42" s="273"/>
      <c r="K42" s="36"/>
      <c r="L42" s="284" t="s">
        <v>357</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4" t="s">
        <v>358</v>
      </c>
      <c r="C46" s="269"/>
      <c r="D46" s="269"/>
      <c r="E46" s="269"/>
      <c r="F46" s="269"/>
      <c r="G46" s="269"/>
      <c r="H46" s="22"/>
      <c r="I46" s="342" t="s">
        <v>359</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FEC8A6E6-A553-48C4-9814-8ED298FF34A5}"/>
    <hyperlink ref="I46" r:id="rId2" xr:uid="{580DCA48-A4BE-489C-82F9-6386AA4B361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69" sqref="G6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Aegis Security Insurance Company</v>
      </c>
      <c r="F4" s="341"/>
      <c r="G4" s="115"/>
      <c r="H4" s="115"/>
      <c r="I4" s="115"/>
      <c r="J4" s="116"/>
      <c r="L4" s="76" t="s">
        <v>55</v>
      </c>
      <c r="M4" s="164">
        <f>'Cover Page'!L9</f>
        <v>33898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1"/>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1</v>
      </c>
      <c r="O12" s="107"/>
      <c r="Q12" s="142"/>
      <c r="R12" s="142"/>
      <c r="S12" s="142"/>
      <c r="T12" s="142"/>
      <c r="U12" s="215">
        <f t="shared" ref="U12:U18" si="0">N12*1</f>
        <v>1</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1" t="s">
        <v>321</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0</v>
      </c>
      <c r="O26" s="142"/>
      <c r="Q26" s="142"/>
      <c r="R26" s="142"/>
      <c r="S26" s="142"/>
      <c r="T26" s="142"/>
      <c r="U26" s="215">
        <f>N26*1</f>
        <v>0</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1</v>
      </c>
      <c r="O28" s="142"/>
      <c r="Q28" s="142"/>
      <c r="R28" s="142"/>
      <c r="S28" s="142"/>
      <c r="T28" s="142"/>
      <c r="U28" s="215">
        <f>N28*1</f>
        <v>1</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1</v>
      </c>
      <c r="O44" s="146" t="b">
        <v>0</v>
      </c>
      <c r="P44" s="146" t="b">
        <v>0</v>
      </c>
      <c r="Q44" s="146" t="b">
        <v>0</v>
      </c>
      <c r="R44" s="146" t="b">
        <v>0</v>
      </c>
      <c r="S44" s="146" t="b">
        <v>0</v>
      </c>
      <c r="T44" s="146" t="b">
        <v>0</v>
      </c>
      <c r="U44" s="213">
        <f>N44*1</f>
        <v>1</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1</v>
      </c>
      <c r="O45" s="146" t="b">
        <v>0</v>
      </c>
      <c r="P45" s="146" t="b">
        <v>0</v>
      </c>
      <c r="Q45" s="146" t="b">
        <v>0</v>
      </c>
      <c r="R45" s="146" t="b">
        <v>0</v>
      </c>
      <c r="S45" s="146" t="b">
        <v>0</v>
      </c>
      <c r="T45" s="146" t="b">
        <v>0</v>
      </c>
      <c r="U45" s="213">
        <f t="shared" ref="U45:U47" si="2">N45*1</f>
        <v>1</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1</v>
      </c>
      <c r="O55" s="146" t="b">
        <v>0</v>
      </c>
      <c r="P55" s="146" t="b">
        <v>0</v>
      </c>
      <c r="Q55" s="146" t="b">
        <v>0</v>
      </c>
      <c r="R55" s="146" t="b">
        <v>0</v>
      </c>
      <c r="S55" s="146" t="b">
        <v>0</v>
      </c>
      <c r="T55" s="146" t="b">
        <v>0</v>
      </c>
      <c r="U55" s="213">
        <f t="shared" ref="U55" si="15">N55*1</f>
        <v>1</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1</v>
      </c>
      <c r="O58" s="146" t="b">
        <v>0</v>
      </c>
      <c r="P58" s="146" t="b">
        <v>0</v>
      </c>
      <c r="Q58" s="146" t="b">
        <v>0</v>
      </c>
      <c r="R58" s="146" t="b">
        <v>0</v>
      </c>
      <c r="S58" s="146" t="b">
        <v>0</v>
      </c>
      <c r="T58" s="146" t="b">
        <v>0</v>
      </c>
      <c r="U58" s="213">
        <f>N58*1</f>
        <v>1</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6">
        <v>0.12</v>
      </c>
      <c r="H69" s="336"/>
      <c r="I69" s="336"/>
      <c r="J69" s="336"/>
      <c r="K69" s="336"/>
      <c r="L69" s="337"/>
      <c r="M69" s="336"/>
      <c r="N69" s="149"/>
      <c r="O69" s="149"/>
      <c r="P69" s="149"/>
      <c r="Q69" s="149"/>
      <c r="R69" s="149"/>
      <c r="S69" s="149"/>
      <c r="T69" s="149"/>
      <c r="U69" s="221">
        <f>G69</f>
        <v>0.12</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3"/>
      <c r="H77" s="303"/>
      <c r="I77" s="303"/>
      <c r="J77" s="303"/>
      <c r="K77" s="303"/>
      <c r="L77" s="303"/>
      <c r="M77" s="303"/>
      <c r="R77" s="151"/>
      <c r="U77" s="216"/>
      <c r="V77" s="216"/>
      <c r="W77" s="216"/>
      <c r="X77" s="216"/>
      <c r="Y77" s="216"/>
      <c r="Z77" s="216"/>
      <c r="AA77" s="216"/>
    </row>
    <row r="78" spans="1:39" ht="12.95" customHeight="1" x14ac:dyDescent="0.25">
      <c r="B78" s="75" t="s">
        <v>344</v>
      </c>
      <c r="C78" s="75"/>
      <c r="D78" s="75"/>
      <c r="E78" s="91"/>
      <c r="F78" s="75"/>
      <c r="G78" s="303"/>
      <c r="H78" s="303"/>
      <c r="I78" s="303"/>
      <c r="J78" s="303"/>
      <c r="K78" s="303"/>
      <c r="L78" s="303"/>
      <c r="M78" s="303"/>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1</v>
      </c>
      <c r="O83" s="152" t="b">
        <v>0</v>
      </c>
      <c r="P83" s="152" t="b">
        <v>0</v>
      </c>
      <c r="Q83" s="152" t="b">
        <v>0</v>
      </c>
      <c r="R83" s="152" t="b">
        <v>0</v>
      </c>
      <c r="S83" s="152" t="b">
        <v>0</v>
      </c>
      <c r="T83" s="152" t="b">
        <v>0</v>
      </c>
      <c r="U83" s="213">
        <f t="shared" si="51"/>
        <v>1</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Aegis Security Insurance Company</v>
      </c>
      <c r="F4" s="114"/>
      <c r="G4" s="114"/>
      <c r="H4" s="115"/>
      <c r="I4" s="115"/>
      <c r="J4" s="115"/>
      <c r="K4" s="116"/>
      <c r="L4" s="63"/>
      <c r="M4" s="76" t="s">
        <v>55</v>
      </c>
      <c r="N4" s="164">
        <f>'Cover Page'!L9</f>
        <v>33898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360</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t="s">
        <v>363</v>
      </c>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18" sqref="F18"/>
    </sheetView>
  </sheetViews>
  <sheetFormatPr defaultColWidth="8.85546875" defaultRowHeight="15" x14ac:dyDescent="0.2"/>
  <cols>
    <col min="1" max="1" width="19" style="286"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299"/>
      <c r="E3" s="181"/>
      <c r="G3" s="202"/>
      <c r="H3" s="203"/>
      <c r="I3" s="203"/>
      <c r="J3" s="190"/>
      <c r="K3" s="193"/>
      <c r="L3" s="193"/>
      <c r="M3" s="71"/>
      <c r="N3" s="71"/>
      <c r="O3" s="71"/>
      <c r="P3" s="71"/>
      <c r="Q3" s="71"/>
      <c r="R3" s="71"/>
    </row>
    <row r="4" spans="1:21" s="8" customFormat="1" ht="12" customHeight="1" thickBot="1" x14ac:dyDescent="0.25">
      <c r="A4" s="287"/>
      <c r="B4" s="131"/>
      <c r="C4" s="131"/>
      <c r="E4" s="182"/>
      <c r="F4" s="204"/>
      <c r="G4" s="204"/>
      <c r="H4" s="204"/>
      <c r="I4" s="204"/>
      <c r="J4" s="191"/>
      <c r="K4" s="194"/>
      <c r="L4" s="194"/>
      <c r="M4" s="7"/>
      <c r="N4" s="5"/>
      <c r="O4" s="5"/>
      <c r="P4" s="6"/>
      <c r="Q4" s="6"/>
      <c r="R4" s="6"/>
      <c r="S4" s="6"/>
      <c r="T4" s="6"/>
    </row>
    <row r="5" spans="1:21" s="3" customFormat="1" ht="15" customHeight="1" x14ac:dyDescent="0.25">
      <c r="A5" s="288" t="s">
        <v>17</v>
      </c>
      <c r="B5" s="162" t="str">
        <f>'Cover Page'!B9</f>
        <v>Aegis Security Insurance Company</v>
      </c>
      <c r="C5" s="162"/>
      <c r="D5" s="279"/>
      <c r="E5" s="183"/>
      <c r="F5" s="226"/>
      <c r="G5" s="226"/>
      <c r="H5" s="226"/>
      <c r="I5" s="226"/>
      <c r="J5" s="226"/>
      <c r="K5" s="227"/>
      <c r="L5" s="195" t="s">
        <v>55</v>
      </c>
      <c r="M5" s="338">
        <f>'Cover Page'!L9</f>
        <v>33898</v>
      </c>
      <c r="N5" s="2"/>
      <c r="O5" s="2"/>
      <c r="P5" s="2"/>
      <c r="Q5" s="2"/>
      <c r="R5" s="2"/>
    </row>
    <row r="6" spans="1:21" s="3" customFormat="1" ht="14.25" x14ac:dyDescent="0.2">
      <c r="A6" s="289"/>
      <c r="B6" s="132"/>
      <c r="C6" s="132"/>
      <c r="D6" s="110"/>
      <c r="E6" s="184"/>
      <c r="F6" s="293"/>
      <c r="G6" s="205"/>
      <c r="H6" s="205"/>
      <c r="I6" s="205"/>
      <c r="J6" s="205"/>
      <c r="K6" s="184"/>
      <c r="L6" s="144"/>
      <c r="M6" s="339"/>
      <c r="N6" s="2"/>
      <c r="O6" s="2"/>
      <c r="P6" s="2"/>
      <c r="Q6" s="2"/>
      <c r="R6" s="2"/>
    </row>
    <row r="7" spans="1:21" s="3" customFormat="1" ht="15" customHeight="1" x14ac:dyDescent="0.25">
      <c r="A7" s="290" t="s">
        <v>20</v>
      </c>
      <c r="B7" s="163">
        <f>'Cover Page'!B13</f>
        <v>0</v>
      </c>
      <c r="C7" s="163"/>
      <c r="D7" s="163"/>
      <c r="E7" s="185"/>
      <c r="F7" s="228"/>
      <c r="G7" s="228"/>
      <c r="H7" s="228"/>
      <c r="I7" s="228"/>
      <c r="J7" s="228"/>
      <c r="K7" s="229"/>
      <c r="L7" s="145" t="s">
        <v>56</v>
      </c>
      <c r="M7" s="340">
        <f>'Cover Page'!L13</f>
        <v>0</v>
      </c>
      <c r="N7" s="2"/>
      <c r="O7" s="2"/>
      <c r="P7" s="2"/>
      <c r="Q7" s="2"/>
      <c r="R7" s="2"/>
    </row>
    <row r="8" spans="1:21" s="6" customFormat="1" ht="6.75" customHeight="1" thickBot="1" x14ac:dyDescent="0.3">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2"/>
      <c r="B9" s="134"/>
      <c r="C9" s="134"/>
      <c r="D9" s="277"/>
      <c r="E9" s="187"/>
      <c r="F9" s="207"/>
      <c r="G9" s="207"/>
      <c r="H9" s="207"/>
      <c r="I9" s="207"/>
      <c r="J9" s="187"/>
      <c r="K9" s="197"/>
      <c r="L9" s="197"/>
    </row>
    <row r="10" spans="1:21" s="72" customFormat="1" ht="15" customHeight="1" thickTop="1" x14ac:dyDescent="0.2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25">
      <c r="A11" s="324"/>
      <c r="B11" s="305"/>
      <c r="C11" s="305"/>
      <c r="D11" s="305"/>
      <c r="E11" s="305"/>
      <c r="F11" s="306"/>
      <c r="G11" s="307"/>
      <c r="H11" s="307"/>
      <c r="I11" s="307"/>
      <c r="J11" s="308"/>
      <c r="K11" s="309" t="s">
        <v>16</v>
      </c>
      <c r="L11" s="310" t="s">
        <v>12</v>
      </c>
      <c r="M11" s="311"/>
    </row>
    <row r="12" spans="1:21" s="72" customFormat="1" ht="15" customHeight="1" x14ac:dyDescent="0.25">
      <c r="A12" s="324"/>
      <c r="B12" s="305"/>
      <c r="C12" s="305"/>
      <c r="D12" s="305"/>
      <c r="E12" s="312"/>
      <c r="F12" s="306"/>
      <c r="G12" s="307" t="s">
        <v>79</v>
      </c>
      <c r="H12" s="313"/>
      <c r="I12" s="308" t="s">
        <v>16</v>
      </c>
      <c r="J12" s="308" t="s">
        <v>16</v>
      </c>
      <c r="K12" s="309" t="s">
        <v>15</v>
      </c>
      <c r="L12" s="310" t="s">
        <v>91</v>
      </c>
      <c r="M12" s="314"/>
    </row>
    <row r="13" spans="1:21" s="72" customFormat="1" ht="15" customHeight="1" x14ac:dyDescent="0.25">
      <c r="A13" s="324"/>
      <c r="B13" s="305" t="s">
        <v>217</v>
      </c>
      <c r="C13" s="305"/>
      <c r="D13" s="305"/>
      <c r="E13" s="305"/>
      <c r="F13" s="306" t="s">
        <v>14</v>
      </c>
      <c r="G13" s="307" t="s">
        <v>322</v>
      </c>
      <c r="H13" s="313"/>
      <c r="I13" s="308" t="s">
        <v>9</v>
      </c>
      <c r="J13" s="308" t="s">
        <v>9</v>
      </c>
      <c r="K13" s="309" t="s">
        <v>13</v>
      </c>
      <c r="L13" s="310" t="s">
        <v>323</v>
      </c>
      <c r="M13" s="315" t="s">
        <v>12</v>
      </c>
    </row>
    <row r="14" spans="1:21" s="72" customFormat="1" ht="15" customHeight="1" x14ac:dyDescent="0.25">
      <c r="A14" s="324"/>
      <c r="B14" s="305" t="s">
        <v>11</v>
      </c>
      <c r="C14" s="305"/>
      <c r="D14" s="305" t="s">
        <v>213</v>
      </c>
      <c r="E14" s="305" t="s">
        <v>218</v>
      </c>
      <c r="F14" s="306" t="s">
        <v>4</v>
      </c>
      <c r="G14" s="307" t="s">
        <v>10</v>
      </c>
      <c r="H14" s="307" t="s">
        <v>80</v>
      </c>
      <c r="I14" s="308" t="s">
        <v>174</v>
      </c>
      <c r="J14" s="308" t="s">
        <v>174</v>
      </c>
      <c r="K14" s="309" t="s">
        <v>8</v>
      </c>
      <c r="L14" s="310" t="s">
        <v>175</v>
      </c>
      <c r="M14" s="315" t="s">
        <v>7</v>
      </c>
    </row>
    <row r="15" spans="1:21" s="72" customFormat="1" ht="15" customHeight="1" thickBot="1" x14ac:dyDescent="0.3">
      <c r="A15" s="325" t="s">
        <v>177</v>
      </c>
      <c r="B15" s="316" t="s">
        <v>6</v>
      </c>
      <c r="C15" s="316" t="s">
        <v>210</v>
      </c>
      <c r="D15" s="316" t="s">
        <v>214</v>
      </c>
      <c r="E15" s="316" t="s">
        <v>211</v>
      </c>
      <c r="F15" s="317" t="s">
        <v>5</v>
      </c>
      <c r="G15" s="318" t="s">
        <v>4</v>
      </c>
      <c r="H15" s="318" t="s">
        <v>3</v>
      </c>
      <c r="I15" s="319" t="s">
        <v>2</v>
      </c>
      <c r="J15" s="319" t="s">
        <v>1</v>
      </c>
      <c r="K15" s="320" t="s">
        <v>0</v>
      </c>
      <c r="L15" s="321" t="s">
        <v>78</v>
      </c>
      <c r="M15" s="322" t="s">
        <v>68</v>
      </c>
    </row>
    <row r="16" spans="1:21" ht="15" customHeight="1" thickTop="1" x14ac:dyDescent="0.25">
      <c r="A16" s="199"/>
      <c r="B16" s="278"/>
      <c r="D16" s="135"/>
      <c r="E16" s="278"/>
      <c r="F16" s="188"/>
      <c r="G16" s="208"/>
      <c r="H16" s="208"/>
      <c r="I16" s="209"/>
      <c r="J16" s="209"/>
      <c r="K16" s="192"/>
      <c r="L16" s="198"/>
      <c r="M16" s="198"/>
    </row>
    <row r="17" spans="1:15" s="300" customFormat="1" ht="16.5" customHeight="1" x14ac:dyDescent="0.25">
      <c r="A17" s="326">
        <f t="shared" ref="A17:A62" si="0">$M$5</f>
        <v>33898</v>
      </c>
      <c r="B17" s="323" t="s">
        <v>81</v>
      </c>
      <c r="C17" s="323" t="s">
        <v>361</v>
      </c>
      <c r="D17" s="323" t="s">
        <v>362</v>
      </c>
      <c r="E17" s="323" t="s">
        <v>236</v>
      </c>
      <c r="F17" s="328">
        <v>0.12</v>
      </c>
      <c r="G17" s="329">
        <f>0.208*1159011</f>
        <v>241074.288</v>
      </c>
      <c r="H17" s="330">
        <v>28932</v>
      </c>
      <c r="I17" s="330">
        <f>G17/L17</f>
        <v>77.391424719101124</v>
      </c>
      <c r="J17" s="330">
        <f>(G17-H17)/L17</f>
        <v>68.103463242375597</v>
      </c>
      <c r="K17" s="328">
        <f>H17/G17</f>
        <v>0.12001279871041245</v>
      </c>
      <c r="L17" s="327">
        <v>3115</v>
      </c>
      <c r="M17" s="327">
        <v>3115</v>
      </c>
      <c r="O17" s="300" t="str">
        <f>IF(OR(B17="PPA", B17="CMP",B17="CML",B17="CMA",B17="WC",B17="MED"),B17,"ASLine")</f>
        <v>PPA</v>
      </c>
    </row>
    <row r="18" spans="1:15" s="300" customFormat="1" ht="16.5" customHeight="1" x14ac:dyDescent="0.25">
      <c r="A18" s="326">
        <f t="shared" si="0"/>
        <v>33898</v>
      </c>
      <c r="B18" s="323"/>
      <c r="C18" s="323"/>
      <c r="D18" s="323"/>
      <c r="E18" s="323"/>
      <c r="F18" s="343" t="s">
        <v>364</v>
      </c>
      <c r="G18" s="329"/>
      <c r="H18" s="330"/>
      <c r="I18" s="330"/>
      <c r="J18" s="330"/>
      <c r="K18" s="328"/>
      <c r="L18" s="327"/>
      <c r="M18" s="327"/>
      <c r="O18" s="300" t="str">
        <f t="shared" ref="O18:O62" si="1">IF(OR(B18="PPA", B18="CMP",B18="CML",B18="CMA",B18="WC",B18="MED"),B18,"ASLine")</f>
        <v>ASLine</v>
      </c>
    </row>
    <row r="19" spans="1:15" s="300" customFormat="1" ht="16.5" customHeight="1" x14ac:dyDescent="0.25">
      <c r="A19" s="326">
        <f t="shared" si="0"/>
        <v>33898</v>
      </c>
      <c r="B19" s="323"/>
      <c r="C19" s="323"/>
      <c r="D19" s="323"/>
      <c r="E19" s="323"/>
      <c r="F19" s="328"/>
      <c r="G19" s="329"/>
      <c r="H19" s="330"/>
      <c r="I19" s="330"/>
      <c r="J19" s="330"/>
      <c r="K19" s="328"/>
      <c r="L19" s="327"/>
      <c r="M19" s="327"/>
      <c r="O19" s="300" t="str">
        <f t="shared" si="1"/>
        <v>ASLine</v>
      </c>
    </row>
    <row r="20" spans="1:15" s="300" customFormat="1" ht="16.5" customHeight="1" x14ac:dyDescent="0.25">
      <c r="A20" s="326">
        <f t="shared" si="0"/>
        <v>33898</v>
      </c>
      <c r="B20" s="323"/>
      <c r="C20" s="323"/>
      <c r="D20" s="323"/>
      <c r="E20" s="323"/>
      <c r="F20" s="328"/>
      <c r="G20" s="329"/>
      <c r="H20" s="330"/>
      <c r="I20" s="330"/>
      <c r="J20" s="330"/>
      <c r="K20" s="328"/>
      <c r="L20" s="327"/>
      <c r="M20" s="327"/>
      <c r="O20" s="300" t="str">
        <f t="shared" si="1"/>
        <v>ASLine</v>
      </c>
    </row>
    <row r="21" spans="1:15" s="300" customFormat="1" ht="16.5" customHeight="1" x14ac:dyDescent="0.25">
      <c r="A21" s="326">
        <f t="shared" si="0"/>
        <v>33898</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33898</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33898</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33898</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33898</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33898</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33898</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33898</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33898</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33898</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33898</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33898</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33898</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33898</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33898</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33898</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33898</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33898</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33898</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33898</v>
      </c>
      <c r="B40" s="323"/>
      <c r="C40" s="323"/>
      <c r="D40" s="323"/>
      <c r="E40" s="323"/>
      <c r="F40" s="328"/>
      <c r="G40" s="329"/>
      <c r="H40" s="330"/>
      <c r="I40" s="330"/>
      <c r="J40" s="330"/>
      <c r="K40" s="328"/>
      <c r="L40" s="327"/>
      <c r="M40" s="327"/>
      <c r="O40" s="300" t="str">
        <f t="shared" si="1"/>
        <v>ASLine</v>
      </c>
    </row>
    <row r="41" spans="1:15" s="300" customFormat="1" x14ac:dyDescent="0.25">
      <c r="A41" s="326">
        <f t="shared" si="0"/>
        <v>33898</v>
      </c>
      <c r="B41" s="323"/>
      <c r="C41" s="323"/>
      <c r="D41" s="323"/>
      <c r="E41" s="323"/>
      <c r="F41" s="328"/>
      <c r="G41" s="329"/>
      <c r="H41" s="330"/>
      <c r="I41" s="330"/>
      <c r="J41" s="330"/>
      <c r="K41" s="328"/>
      <c r="L41" s="327"/>
      <c r="M41" s="327"/>
      <c r="O41" s="300" t="str">
        <f t="shared" si="1"/>
        <v>ASLine</v>
      </c>
    </row>
    <row r="42" spans="1:15" s="300" customFormat="1" x14ac:dyDescent="0.25">
      <c r="A42" s="326">
        <f t="shared" si="0"/>
        <v>33898</v>
      </c>
      <c r="B42" s="323"/>
      <c r="C42" s="323"/>
      <c r="D42" s="323"/>
      <c r="E42" s="323"/>
      <c r="F42" s="328"/>
      <c r="G42" s="329"/>
      <c r="H42" s="330"/>
      <c r="I42" s="330"/>
      <c r="J42" s="330"/>
      <c r="K42" s="328"/>
      <c r="L42" s="327"/>
      <c r="M42" s="327"/>
      <c r="O42" s="300" t="str">
        <f t="shared" si="1"/>
        <v>ASLine</v>
      </c>
    </row>
    <row r="43" spans="1:15" s="300" customFormat="1" x14ac:dyDescent="0.25">
      <c r="A43" s="326">
        <f t="shared" si="0"/>
        <v>33898</v>
      </c>
      <c r="B43" s="323"/>
      <c r="C43" s="323"/>
      <c r="D43" s="323"/>
      <c r="E43" s="323"/>
      <c r="F43" s="328"/>
      <c r="G43" s="329"/>
      <c r="H43" s="330"/>
      <c r="I43" s="330"/>
      <c r="J43" s="330"/>
      <c r="K43" s="328"/>
      <c r="L43" s="327"/>
      <c r="M43" s="327"/>
      <c r="O43" s="300" t="str">
        <f t="shared" si="1"/>
        <v>ASLine</v>
      </c>
    </row>
    <row r="44" spans="1:15" s="300" customFormat="1" x14ac:dyDescent="0.25">
      <c r="A44" s="326">
        <f t="shared" si="0"/>
        <v>33898</v>
      </c>
      <c r="B44" s="323"/>
      <c r="C44" s="323"/>
      <c r="D44" s="323"/>
      <c r="E44" s="323"/>
      <c r="F44" s="328"/>
      <c r="G44" s="329"/>
      <c r="H44" s="330"/>
      <c r="I44" s="330"/>
      <c r="J44" s="330"/>
      <c r="K44" s="328"/>
      <c r="L44" s="327"/>
      <c r="M44" s="327"/>
      <c r="O44" s="300" t="str">
        <f t="shared" si="1"/>
        <v>ASLine</v>
      </c>
    </row>
    <row r="45" spans="1:15" s="300" customFormat="1" x14ac:dyDescent="0.25">
      <c r="A45" s="326">
        <f t="shared" si="0"/>
        <v>33898</v>
      </c>
      <c r="B45" s="323"/>
      <c r="C45" s="323"/>
      <c r="D45" s="323"/>
      <c r="E45" s="323"/>
      <c r="F45" s="328"/>
      <c r="G45" s="329"/>
      <c r="H45" s="330"/>
      <c r="I45" s="330"/>
      <c r="J45" s="330"/>
      <c r="K45" s="328"/>
      <c r="L45" s="327"/>
      <c r="M45" s="327"/>
      <c r="O45" s="300" t="str">
        <f t="shared" si="1"/>
        <v>ASLine</v>
      </c>
    </row>
    <row r="46" spans="1:15" s="300" customFormat="1" x14ac:dyDescent="0.25">
      <c r="A46" s="326">
        <f t="shared" si="0"/>
        <v>33898</v>
      </c>
      <c r="B46" s="323"/>
      <c r="C46" s="323"/>
      <c r="D46" s="323"/>
      <c r="E46" s="323"/>
      <c r="F46" s="328"/>
      <c r="G46" s="329"/>
      <c r="H46" s="330"/>
      <c r="I46" s="330"/>
      <c r="J46" s="330"/>
      <c r="K46" s="328"/>
      <c r="L46" s="327"/>
      <c r="M46" s="327"/>
      <c r="O46" s="300" t="str">
        <f t="shared" si="1"/>
        <v>ASLine</v>
      </c>
    </row>
    <row r="47" spans="1:15" s="300" customFormat="1" x14ac:dyDescent="0.25">
      <c r="A47" s="326">
        <f t="shared" si="0"/>
        <v>33898</v>
      </c>
      <c r="B47" s="323"/>
      <c r="C47" s="323"/>
      <c r="D47" s="323"/>
      <c r="E47" s="323"/>
      <c r="F47" s="328"/>
      <c r="G47" s="329"/>
      <c r="H47" s="330"/>
      <c r="I47" s="330"/>
      <c r="J47" s="330"/>
      <c r="K47" s="328"/>
      <c r="L47" s="327"/>
      <c r="M47" s="327"/>
      <c r="O47" s="300" t="str">
        <f t="shared" si="1"/>
        <v>ASLine</v>
      </c>
    </row>
    <row r="48" spans="1:15" s="300" customFormat="1" x14ac:dyDescent="0.25">
      <c r="A48" s="326">
        <f t="shared" si="0"/>
        <v>33898</v>
      </c>
      <c r="B48" s="323"/>
      <c r="C48" s="323"/>
      <c r="D48" s="323"/>
      <c r="E48" s="323"/>
      <c r="F48" s="328"/>
      <c r="G48" s="329"/>
      <c r="H48" s="330"/>
      <c r="I48" s="330"/>
      <c r="J48" s="330"/>
      <c r="K48" s="328"/>
      <c r="L48" s="327"/>
      <c r="M48" s="327"/>
      <c r="O48" s="300" t="str">
        <f t="shared" si="1"/>
        <v>ASLine</v>
      </c>
    </row>
    <row r="49" spans="1:15" s="300" customFormat="1" x14ac:dyDescent="0.25">
      <c r="A49" s="326">
        <f t="shared" si="0"/>
        <v>33898</v>
      </c>
      <c r="B49" s="323"/>
      <c r="C49" s="323"/>
      <c r="D49" s="323"/>
      <c r="E49" s="323"/>
      <c r="F49" s="328"/>
      <c r="G49" s="329"/>
      <c r="H49" s="330"/>
      <c r="I49" s="330"/>
      <c r="J49" s="330"/>
      <c r="K49" s="328"/>
      <c r="L49" s="327"/>
      <c r="M49" s="327"/>
      <c r="O49" s="300" t="str">
        <f t="shared" si="1"/>
        <v>ASLine</v>
      </c>
    </row>
    <row r="50" spans="1:15" s="300" customFormat="1" x14ac:dyDescent="0.25">
      <c r="A50" s="326">
        <f t="shared" si="0"/>
        <v>33898</v>
      </c>
      <c r="B50" s="323"/>
      <c r="C50" s="323"/>
      <c r="D50" s="323"/>
      <c r="E50" s="323"/>
      <c r="F50" s="328"/>
      <c r="G50" s="329"/>
      <c r="H50" s="330"/>
      <c r="I50" s="330"/>
      <c r="J50" s="330"/>
      <c r="K50" s="328"/>
      <c r="L50" s="327"/>
      <c r="M50" s="327"/>
      <c r="O50" s="300" t="str">
        <f t="shared" si="1"/>
        <v>ASLine</v>
      </c>
    </row>
    <row r="51" spans="1:15" s="300" customFormat="1" x14ac:dyDescent="0.25">
      <c r="A51" s="326">
        <f t="shared" si="0"/>
        <v>33898</v>
      </c>
      <c r="B51" s="323"/>
      <c r="C51" s="323"/>
      <c r="D51" s="323"/>
      <c r="E51" s="323"/>
      <c r="F51" s="328"/>
      <c r="G51" s="329"/>
      <c r="H51" s="330"/>
      <c r="I51" s="330"/>
      <c r="J51" s="330"/>
      <c r="K51" s="328"/>
      <c r="L51" s="327"/>
      <c r="M51" s="327"/>
      <c r="O51" s="300" t="str">
        <f t="shared" si="1"/>
        <v>ASLine</v>
      </c>
    </row>
    <row r="52" spans="1:15" s="300" customFormat="1" x14ac:dyDescent="0.25">
      <c r="A52" s="326">
        <f t="shared" si="0"/>
        <v>33898</v>
      </c>
      <c r="B52" s="323"/>
      <c r="C52" s="323"/>
      <c r="D52" s="323"/>
      <c r="E52" s="323"/>
      <c r="F52" s="328"/>
      <c r="G52" s="329"/>
      <c r="H52" s="330"/>
      <c r="I52" s="330"/>
      <c r="J52" s="330"/>
      <c r="K52" s="328"/>
      <c r="L52" s="327"/>
      <c r="M52" s="327"/>
      <c r="O52" s="300" t="str">
        <f t="shared" si="1"/>
        <v>ASLine</v>
      </c>
    </row>
    <row r="53" spans="1:15" s="300" customFormat="1" x14ac:dyDescent="0.25">
      <c r="A53" s="326">
        <f t="shared" si="0"/>
        <v>33898</v>
      </c>
      <c r="B53" s="323"/>
      <c r="C53" s="323"/>
      <c r="D53" s="323"/>
      <c r="E53" s="323"/>
      <c r="F53" s="328"/>
      <c r="G53" s="329"/>
      <c r="H53" s="330"/>
      <c r="I53" s="330"/>
      <c r="J53" s="330"/>
      <c r="K53" s="328"/>
      <c r="L53" s="327"/>
      <c r="M53" s="327"/>
      <c r="O53" s="300" t="str">
        <f t="shared" si="1"/>
        <v>ASLine</v>
      </c>
    </row>
    <row r="54" spans="1:15" s="300" customFormat="1" x14ac:dyDescent="0.25">
      <c r="A54" s="326">
        <f t="shared" si="0"/>
        <v>33898</v>
      </c>
      <c r="B54" s="323"/>
      <c r="C54" s="323"/>
      <c r="D54" s="323"/>
      <c r="E54" s="323"/>
      <c r="F54" s="328"/>
      <c r="G54" s="329"/>
      <c r="H54" s="330"/>
      <c r="I54" s="330"/>
      <c r="J54" s="330"/>
      <c r="K54" s="328"/>
      <c r="L54" s="327"/>
      <c r="M54" s="327"/>
      <c r="O54" s="300" t="str">
        <f t="shared" si="1"/>
        <v>ASLine</v>
      </c>
    </row>
    <row r="55" spans="1:15" s="300" customFormat="1" x14ac:dyDescent="0.25">
      <c r="A55" s="326">
        <f t="shared" si="0"/>
        <v>33898</v>
      </c>
      <c r="B55" s="323"/>
      <c r="C55" s="323"/>
      <c r="D55" s="323"/>
      <c r="E55" s="323"/>
      <c r="F55" s="328"/>
      <c r="G55" s="329"/>
      <c r="H55" s="330"/>
      <c r="I55" s="330"/>
      <c r="J55" s="330"/>
      <c r="K55" s="328"/>
      <c r="L55" s="327"/>
      <c r="M55" s="327"/>
      <c r="O55" s="300" t="str">
        <f t="shared" si="1"/>
        <v>ASLine</v>
      </c>
    </row>
    <row r="56" spans="1:15" ht="15.75" x14ac:dyDescent="0.25">
      <c r="A56" s="326">
        <f t="shared" si="0"/>
        <v>33898</v>
      </c>
      <c r="B56" s="323"/>
      <c r="C56" s="323"/>
      <c r="D56" s="323"/>
      <c r="E56" s="323"/>
      <c r="F56" s="328"/>
      <c r="G56" s="329"/>
      <c r="H56" s="330"/>
      <c r="I56" s="330"/>
      <c r="J56" s="330"/>
      <c r="K56" s="328"/>
      <c r="L56" s="327"/>
      <c r="M56" s="327"/>
      <c r="O56" s="300" t="str">
        <f t="shared" si="1"/>
        <v>ASLine</v>
      </c>
    </row>
    <row r="57" spans="1:15" ht="15.75" x14ac:dyDescent="0.25">
      <c r="A57" s="326">
        <f t="shared" si="0"/>
        <v>33898</v>
      </c>
      <c r="B57" s="323"/>
      <c r="C57" s="323"/>
      <c r="D57" s="323"/>
      <c r="E57" s="323"/>
      <c r="F57" s="328"/>
      <c r="G57" s="329"/>
      <c r="H57" s="330"/>
      <c r="I57" s="330"/>
      <c r="J57" s="330"/>
      <c r="K57" s="328"/>
      <c r="L57" s="327"/>
      <c r="M57" s="327"/>
      <c r="O57" s="300" t="str">
        <f t="shared" si="1"/>
        <v>ASLine</v>
      </c>
    </row>
    <row r="58" spans="1:15" ht="15.75" x14ac:dyDescent="0.25">
      <c r="A58" s="326">
        <f t="shared" si="0"/>
        <v>33898</v>
      </c>
      <c r="B58" s="323"/>
      <c r="C58" s="323"/>
      <c r="D58" s="323"/>
      <c r="E58" s="323"/>
      <c r="F58" s="328"/>
      <c r="G58" s="329"/>
      <c r="H58" s="330"/>
      <c r="I58" s="330"/>
      <c r="J58" s="330"/>
      <c r="K58" s="328"/>
      <c r="L58" s="327"/>
      <c r="M58" s="327"/>
      <c r="O58" s="300" t="str">
        <f t="shared" si="1"/>
        <v>ASLine</v>
      </c>
    </row>
    <row r="59" spans="1:15" ht="15.75" x14ac:dyDescent="0.25">
      <c r="A59" s="326">
        <f t="shared" si="0"/>
        <v>33898</v>
      </c>
      <c r="B59" s="323"/>
      <c r="C59" s="323"/>
      <c r="D59" s="323"/>
      <c r="E59" s="323"/>
      <c r="F59" s="328"/>
      <c r="G59" s="329"/>
      <c r="H59" s="330"/>
      <c r="I59" s="330"/>
      <c r="J59" s="330"/>
      <c r="K59" s="328"/>
      <c r="L59" s="327"/>
      <c r="M59" s="327"/>
      <c r="O59" s="300" t="str">
        <f t="shared" si="1"/>
        <v>ASLine</v>
      </c>
    </row>
    <row r="60" spans="1:15" ht="15.75" x14ac:dyDescent="0.25">
      <c r="A60" s="326">
        <f t="shared" si="0"/>
        <v>33898</v>
      </c>
      <c r="B60" s="323"/>
      <c r="C60" s="323"/>
      <c r="D60" s="323"/>
      <c r="E60" s="323"/>
      <c r="F60" s="328"/>
      <c r="G60" s="329"/>
      <c r="H60" s="330"/>
      <c r="I60" s="330"/>
      <c r="J60" s="330"/>
      <c r="K60" s="328"/>
      <c r="L60" s="327"/>
      <c r="M60" s="327"/>
      <c r="O60" s="300" t="str">
        <f t="shared" si="1"/>
        <v>ASLine</v>
      </c>
    </row>
    <row r="61" spans="1:15" ht="15.75" x14ac:dyDescent="0.25">
      <c r="A61" s="326">
        <f t="shared" si="0"/>
        <v>33898</v>
      </c>
      <c r="B61" s="323"/>
      <c r="C61" s="323"/>
      <c r="D61" s="323"/>
      <c r="E61" s="323"/>
      <c r="F61" s="328"/>
      <c r="G61" s="329"/>
      <c r="H61" s="330"/>
      <c r="I61" s="330"/>
      <c r="J61" s="330"/>
      <c r="K61" s="328"/>
      <c r="L61" s="327"/>
      <c r="M61" s="327"/>
      <c r="O61" s="300" t="str">
        <f t="shared" si="1"/>
        <v>ASLine</v>
      </c>
    </row>
    <row r="62" spans="1:15" ht="15.75" x14ac:dyDescent="0.25">
      <c r="A62" s="326">
        <f t="shared" si="0"/>
        <v>33898</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8" t="s">
        <v>239</v>
      </c>
      <c r="B1" s="298"/>
      <c r="D1" s="298"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2" t="s">
        <v>292</v>
      </c>
    </row>
    <row r="17" spans="2:2" x14ac:dyDescent="0.25">
      <c r="B17" s="155"/>
    </row>
    <row r="45" spans="2:2" x14ac:dyDescent="0.25">
      <c r="B45" s="297"/>
    </row>
    <row r="46" spans="2:2" x14ac:dyDescent="0.25">
      <c r="B46" s="297"/>
    </row>
    <row r="47" spans="2:2" x14ac:dyDescent="0.25">
      <c r="B47" s="297"/>
    </row>
    <row r="48" spans="2:2" x14ac:dyDescent="0.25">
      <c r="B48" s="297"/>
    </row>
    <row r="49" spans="2:2" x14ac:dyDescent="0.25">
      <c r="B49" s="297"/>
    </row>
    <row r="50" spans="2:2" x14ac:dyDescent="0.25">
      <c r="B50" s="297"/>
    </row>
    <row r="51" spans="2:2" x14ac:dyDescent="0.25">
      <c r="B51" s="297"/>
    </row>
    <row r="52" spans="2:2" x14ac:dyDescent="0.25">
      <c r="B52" s="297"/>
    </row>
    <row r="53" spans="2:2" x14ac:dyDescent="0.25">
      <c r="B53" s="297"/>
    </row>
    <row r="54" spans="2:2" x14ac:dyDescent="0.25">
      <c r="B54" s="297"/>
    </row>
    <row r="55" spans="2:2" x14ac:dyDescent="0.25">
      <c r="B55" s="297"/>
    </row>
    <row r="56" spans="2:2" x14ac:dyDescent="0.25">
      <c r="B56" s="297"/>
    </row>
    <row r="57" spans="2:2" x14ac:dyDescent="0.25">
      <c r="B57" s="297"/>
    </row>
    <row r="58" spans="2:2" x14ac:dyDescent="0.25">
      <c r="B58" s="297"/>
    </row>
    <row r="59" spans="2:2" x14ac:dyDescent="0.25">
      <c r="B59" s="297"/>
    </row>
    <row r="60" spans="2:2" x14ac:dyDescent="0.25">
      <c r="B60" s="297"/>
    </row>
    <row r="61" spans="2:2" x14ac:dyDescent="0.25">
      <c r="B61" s="297"/>
    </row>
    <row r="62" spans="2:2" x14ac:dyDescent="0.25">
      <c r="B62" s="297"/>
    </row>
    <row r="63" spans="2:2" x14ac:dyDescent="0.25">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Aegis Security Insurance Company</v>
      </c>
      <c r="B4" s="155">
        <f>'Cover Page'!L9</f>
        <v>33898</v>
      </c>
      <c r="C4" s="155">
        <f>'Cover Page'!B13</f>
        <v>0</v>
      </c>
      <c r="D4" s="156">
        <f>'Cover Page'!L13</f>
        <v>0</v>
      </c>
      <c r="E4" s="155" t="str">
        <f>'Cover Page'!B17</f>
        <v>4507 N Front Street</v>
      </c>
      <c r="F4" s="155" t="str">
        <f>'Cover Page'!B20</f>
        <v>Harrisburg</v>
      </c>
      <c r="G4" s="155" t="str">
        <f>'Cover Page'!I20</f>
        <v>PA</v>
      </c>
      <c r="H4" s="156">
        <f>'Cover Page'!L20</f>
        <v>17110</v>
      </c>
      <c r="I4" s="155" t="b">
        <v>1</v>
      </c>
      <c r="J4" s="155" t="b">
        <v>0</v>
      </c>
      <c r="K4" s="157">
        <f>'Cover Page'!B32</f>
        <v>44008</v>
      </c>
      <c r="L4" s="177" t="str">
        <f>'Cover Page'!B35</f>
        <v>W.J. Wollyung III</v>
      </c>
      <c r="M4" s="177" t="str">
        <f>'Cover Page'!B38</f>
        <v>CEO/President</v>
      </c>
      <c r="N4" s="225" t="str">
        <f>'Cover Page'!I35</f>
        <v>717-657-9671 ext. 3060</v>
      </c>
      <c r="O4" s="225" t="str">
        <f>'Cover Page'!L35</f>
        <v>717-657-5425</v>
      </c>
      <c r="P4" s="155" t="str">
        <f>'Cover Page'!I38</f>
        <v>wwollyung@aegisinsco.com</v>
      </c>
      <c r="Q4" s="155" t="str">
        <f>'Cover Page'!B42</f>
        <v>William Wollyung</v>
      </c>
      <c r="R4" s="155" t="str">
        <f>'Cover Page'!B46</f>
        <v>CEO/President</v>
      </c>
      <c r="S4" s="225" t="str">
        <f>'Cover Page'!I42</f>
        <v>717-657-9671 ext. 3060</v>
      </c>
      <c r="T4" s="225" t="str">
        <f>'Cover Page'!L42</f>
        <v>717-657-5425</v>
      </c>
      <c r="U4" s="155" t="str">
        <f>'Cover Page'!I46</f>
        <v>wwollyung@aegisinsco.com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N/A</v>
      </c>
      <c r="AL4" s="155" t="str">
        <f>'Explanatory Memorandum'!C33</f>
        <v>Aegis Security Insurance Company (ASIC) is pleased to provide the following details regarding a voluntary reduction of premiums for all current motorcycle insurance policyholders. ASIC's motorcycle program contains five mileage rating bands, with the lowest band being 0 to 5,000 annual miles driven. Moving all insureds that are currently rated in mileage bands above the lowest band down one mileage band produces an average premium reduction of 10.2%, which for purposes of a premium credit we are rounding to a 12.0% COVID-19 Premium Relief Credit. However, 81.5% of our current policies are already rated in the lowest allowable band with no lower mileage band available. Therefore, in the interest of providing all policyholders with premium relief, we are applying a 12% credit to all policies effective March 16, 2020 through May 31, 2020.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33898</v>
      </c>
      <c r="B3" s="155" t="s">
        <v>81</v>
      </c>
      <c r="C3" s="246">
        <f>Questionnaire!$U$44</f>
        <v>1</v>
      </c>
      <c r="D3" s="247">
        <f>Questionnaire!$U$45</f>
        <v>1</v>
      </c>
      <c r="E3" s="247">
        <f>Questionnaire!$U$46</f>
        <v>0</v>
      </c>
      <c r="F3" s="247">
        <f>Questionnaire!$U$47</f>
        <v>0</v>
      </c>
      <c r="G3" s="248">
        <f>Questionnaire!$U$48</f>
        <v>0</v>
      </c>
      <c r="H3" s="246">
        <f>Questionnaire!$U$55</f>
        <v>1</v>
      </c>
      <c r="I3" s="247">
        <f>Questionnaire!$U$58</f>
        <v>1</v>
      </c>
      <c r="J3" s="247">
        <f>Questionnaire!$U$59</f>
        <v>0</v>
      </c>
      <c r="K3" s="247">
        <f>Questionnaire!$U$60</f>
        <v>0</v>
      </c>
      <c r="L3" s="247">
        <f>Questionnaire!$U$61</f>
        <v>0</v>
      </c>
      <c r="M3" s="254">
        <f>Questionnaire!$U$68</f>
        <v>0</v>
      </c>
      <c r="N3" s="255">
        <f>Questionnaire!$U$69</f>
        <v>0.12</v>
      </c>
      <c r="O3" s="282">
        <f>Questionnaire!G70</f>
        <v>0</v>
      </c>
      <c r="P3" s="256">
        <f>Questionnaire!$U$73</f>
        <v>0</v>
      </c>
      <c r="Q3" s="242">
        <f>Questionnaire!$U$81</f>
        <v>1</v>
      </c>
      <c r="R3" s="242">
        <f>Questionnaire!$U$82</f>
        <v>1</v>
      </c>
      <c r="S3" s="242">
        <f>Questionnaire!$U$83</f>
        <v>1</v>
      </c>
      <c r="T3" s="242">
        <f>Questionnaire!$U$84</f>
        <v>0</v>
      </c>
      <c r="U3" s="248">
        <f>Questionnaire!$U$85</f>
        <v>0</v>
      </c>
    </row>
    <row r="4" spans="1:27" x14ac:dyDescent="0.25">
      <c r="A4" s="155">
        <f>'Cover Page'!$L$9</f>
        <v>33898</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33898</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33898</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33898</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33898</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33898</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1"/>
  </cols>
  <sheetData>
    <row r="1" spans="1:2" x14ac:dyDescent="0.25">
      <c r="A1" s="153" t="s">
        <v>101</v>
      </c>
      <c r="B1" s="301" t="s">
        <v>242</v>
      </c>
    </row>
    <row r="2" spans="1:2" x14ac:dyDescent="0.25">
      <c r="A2" s="153" t="s">
        <v>102</v>
      </c>
      <c r="B2" s="301" t="s">
        <v>243</v>
      </c>
    </row>
    <row r="3" spans="1:2" x14ac:dyDescent="0.25">
      <c r="A3" s="153" t="s">
        <v>103</v>
      </c>
      <c r="B3" s="301" t="s">
        <v>244</v>
      </c>
    </row>
    <row r="4" spans="1:2" x14ac:dyDescent="0.25">
      <c r="A4" s="153" t="s">
        <v>104</v>
      </c>
      <c r="B4" s="301" t="s">
        <v>245</v>
      </c>
    </row>
    <row r="5" spans="1:2" x14ac:dyDescent="0.25">
      <c r="A5" s="153" t="s">
        <v>105</v>
      </c>
      <c r="B5" s="301" t="s">
        <v>241</v>
      </c>
    </row>
    <row r="6" spans="1:2" x14ac:dyDescent="0.25">
      <c r="A6" s="153" t="s">
        <v>106</v>
      </c>
      <c r="B6" s="301" t="s">
        <v>246</v>
      </c>
    </row>
    <row r="7" spans="1:2" x14ac:dyDescent="0.25">
      <c r="A7" s="153" t="s">
        <v>107</v>
      </c>
      <c r="B7" s="301" t="s">
        <v>247</v>
      </c>
    </row>
    <row r="8" spans="1:2" x14ac:dyDescent="0.25">
      <c r="A8" s="153" t="s">
        <v>108</v>
      </c>
      <c r="B8" s="301" t="s">
        <v>248</v>
      </c>
    </row>
    <row r="9" spans="1:2" x14ac:dyDescent="0.25">
      <c r="A9" s="153" t="s">
        <v>109</v>
      </c>
      <c r="B9" s="301" t="s">
        <v>249</v>
      </c>
    </row>
    <row r="10" spans="1:2" x14ac:dyDescent="0.25">
      <c r="A10" s="153" t="s">
        <v>110</v>
      </c>
      <c r="B10" s="301" t="s">
        <v>250</v>
      </c>
    </row>
    <row r="11" spans="1:2" x14ac:dyDescent="0.25">
      <c r="A11" s="153" t="s">
        <v>111</v>
      </c>
      <c r="B11" s="301" t="s">
        <v>251</v>
      </c>
    </row>
    <row r="12" spans="1:2" x14ac:dyDescent="0.25">
      <c r="A12" s="153" t="s">
        <v>112</v>
      </c>
      <c r="B12" s="301" t="s">
        <v>252</v>
      </c>
    </row>
    <row r="13" spans="1:2" x14ac:dyDescent="0.25">
      <c r="A13" s="153" t="s">
        <v>113</v>
      </c>
      <c r="B13" s="301" t="s">
        <v>253</v>
      </c>
    </row>
    <row r="14" spans="1:2" x14ac:dyDescent="0.25">
      <c r="A14" s="153" t="s">
        <v>114</v>
      </c>
      <c r="B14" s="301" t="s">
        <v>254</v>
      </c>
    </row>
    <row r="15" spans="1:2" x14ac:dyDescent="0.25">
      <c r="A15" s="153" t="s">
        <v>115</v>
      </c>
      <c r="B15" s="301" t="s">
        <v>255</v>
      </c>
    </row>
    <row r="16" spans="1:2" x14ac:dyDescent="0.25">
      <c r="A16" s="153" t="s">
        <v>116</v>
      </c>
      <c r="B16" s="301" t="s">
        <v>256</v>
      </c>
    </row>
    <row r="17" spans="1:2" x14ac:dyDescent="0.25">
      <c r="A17" s="153" t="s">
        <v>117</v>
      </c>
      <c r="B17" s="301" t="s">
        <v>257</v>
      </c>
    </row>
    <row r="18" spans="1:2" x14ac:dyDescent="0.25">
      <c r="A18" s="153" t="s">
        <v>118</v>
      </c>
      <c r="B18" s="301" t="s">
        <v>258</v>
      </c>
    </row>
    <row r="19" spans="1:2" x14ac:dyDescent="0.25">
      <c r="A19" s="153" t="s">
        <v>119</v>
      </c>
      <c r="B19" s="301" t="s">
        <v>259</v>
      </c>
    </row>
    <row r="20" spans="1:2" x14ac:dyDescent="0.25">
      <c r="A20" s="153" t="s">
        <v>120</v>
      </c>
      <c r="B20" s="301" t="s">
        <v>260</v>
      </c>
    </row>
    <row r="21" spans="1:2" x14ac:dyDescent="0.25">
      <c r="A21" s="153" t="s">
        <v>121</v>
      </c>
      <c r="B21" s="301" t="s">
        <v>261</v>
      </c>
    </row>
    <row r="22" spans="1:2" x14ac:dyDescent="0.25">
      <c r="A22" s="153" t="s">
        <v>122</v>
      </c>
      <c r="B22" s="301" t="s">
        <v>262</v>
      </c>
    </row>
    <row r="23" spans="1:2" x14ac:dyDescent="0.25">
      <c r="A23" s="153" t="s">
        <v>123</v>
      </c>
      <c r="B23" s="301" t="s">
        <v>263</v>
      </c>
    </row>
    <row r="24" spans="1:2" x14ac:dyDescent="0.25">
      <c r="A24" s="153" t="s">
        <v>124</v>
      </c>
      <c r="B24" s="301" t="s">
        <v>264</v>
      </c>
    </row>
    <row r="25" spans="1:2" x14ac:dyDescent="0.25">
      <c r="A25" s="153" t="s">
        <v>125</v>
      </c>
      <c r="B25" s="301" t="s">
        <v>265</v>
      </c>
    </row>
    <row r="26" spans="1:2" x14ac:dyDescent="0.25">
      <c r="A26" s="153" t="s">
        <v>126</v>
      </c>
      <c r="B26" s="301" t="s">
        <v>266</v>
      </c>
    </row>
    <row r="27" spans="1:2" x14ac:dyDescent="0.25">
      <c r="A27" s="153" t="s">
        <v>127</v>
      </c>
      <c r="B27" s="301" t="s">
        <v>267</v>
      </c>
    </row>
    <row r="28" spans="1:2" x14ac:dyDescent="0.25">
      <c r="A28" s="153" t="s">
        <v>128</v>
      </c>
      <c r="B28" s="301" t="s">
        <v>268</v>
      </c>
    </row>
    <row r="29" spans="1:2" x14ac:dyDescent="0.25">
      <c r="A29" s="153" t="s">
        <v>129</v>
      </c>
      <c r="B29" s="301" t="s">
        <v>269</v>
      </c>
    </row>
    <row r="30" spans="1:2" x14ac:dyDescent="0.25">
      <c r="A30" s="153" t="s">
        <v>130</v>
      </c>
      <c r="B30" s="301" t="s">
        <v>270</v>
      </c>
    </row>
    <row r="31" spans="1:2" x14ac:dyDescent="0.25">
      <c r="A31" s="153" t="s">
        <v>131</v>
      </c>
      <c r="B31" s="301" t="s">
        <v>271</v>
      </c>
    </row>
    <row r="32" spans="1:2" x14ac:dyDescent="0.25">
      <c r="A32" s="153" t="s">
        <v>132</v>
      </c>
      <c r="B32" s="301" t="s">
        <v>272</v>
      </c>
    </row>
    <row r="33" spans="1:2" x14ac:dyDescent="0.25">
      <c r="A33" s="153" t="s">
        <v>133</v>
      </c>
      <c r="B33" s="301" t="s">
        <v>273</v>
      </c>
    </row>
    <row r="34" spans="1:2" x14ac:dyDescent="0.25">
      <c r="A34" s="153" t="s">
        <v>134</v>
      </c>
      <c r="B34" s="301" t="s">
        <v>274</v>
      </c>
    </row>
    <row r="35" spans="1:2" x14ac:dyDescent="0.25">
      <c r="A35" s="153" t="s">
        <v>135</v>
      </c>
      <c r="B35" s="301" t="s">
        <v>275</v>
      </c>
    </row>
    <row r="36" spans="1:2" x14ac:dyDescent="0.25">
      <c r="A36" s="153" t="s">
        <v>136</v>
      </c>
      <c r="B36" s="301" t="s">
        <v>276</v>
      </c>
    </row>
    <row r="37" spans="1:2" x14ac:dyDescent="0.25">
      <c r="A37" s="153" t="s">
        <v>137</v>
      </c>
      <c r="B37" s="301" t="s">
        <v>277</v>
      </c>
    </row>
    <row r="38" spans="1:2" x14ac:dyDescent="0.25">
      <c r="A38" s="153" t="s">
        <v>138</v>
      </c>
      <c r="B38" s="301" t="s">
        <v>278</v>
      </c>
    </row>
    <row r="39" spans="1:2" x14ac:dyDescent="0.25">
      <c r="A39" s="153" t="s">
        <v>139</v>
      </c>
      <c r="B39" s="301" t="s">
        <v>279</v>
      </c>
    </row>
    <row r="40" spans="1:2" x14ac:dyDescent="0.25">
      <c r="A40" s="153" t="s">
        <v>140</v>
      </c>
      <c r="B40" s="301" t="s">
        <v>280</v>
      </c>
    </row>
    <row r="41" spans="1:2" x14ac:dyDescent="0.25">
      <c r="A41" s="153" t="s">
        <v>141</v>
      </c>
      <c r="B41" s="301" t="s">
        <v>281</v>
      </c>
    </row>
    <row r="42" spans="1:2" x14ac:dyDescent="0.25">
      <c r="A42" s="153" t="s">
        <v>142</v>
      </c>
      <c r="B42" s="301" t="s">
        <v>282</v>
      </c>
    </row>
    <row r="43" spans="1:2" x14ac:dyDescent="0.25">
      <c r="A43" s="153" t="s">
        <v>143</v>
      </c>
      <c r="B43" s="301" t="s">
        <v>283</v>
      </c>
    </row>
    <row r="44" spans="1:2" x14ac:dyDescent="0.25">
      <c r="A44" s="153" t="s">
        <v>144</v>
      </c>
      <c r="B44" s="301" t="s">
        <v>284</v>
      </c>
    </row>
    <row r="45" spans="1:2" x14ac:dyDescent="0.25">
      <c r="A45" s="153" t="s">
        <v>145</v>
      </c>
      <c r="B45" s="301" t="s">
        <v>285</v>
      </c>
    </row>
    <row r="46" spans="1:2" x14ac:dyDescent="0.25">
      <c r="A46" s="153" t="s">
        <v>146</v>
      </c>
      <c r="B46" s="301" t="s">
        <v>286</v>
      </c>
    </row>
    <row r="47" spans="1:2" x14ac:dyDescent="0.25">
      <c r="A47" s="153" t="s">
        <v>147</v>
      </c>
      <c r="B47" s="301" t="s">
        <v>287</v>
      </c>
    </row>
    <row r="48" spans="1:2" x14ac:dyDescent="0.25">
      <c r="A48" s="153" t="s">
        <v>148</v>
      </c>
      <c r="B48" s="301" t="s">
        <v>288</v>
      </c>
    </row>
    <row r="49" spans="1:2" x14ac:dyDescent="0.25">
      <c r="A49" s="153" t="s">
        <v>149</v>
      </c>
      <c r="B49" s="301" t="s">
        <v>289</v>
      </c>
    </row>
    <row r="50" spans="1:2" x14ac:dyDescent="0.25">
      <c r="A50" s="153" t="s">
        <v>150</v>
      </c>
      <c r="B50" s="301"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William Wollyung</cp:lastModifiedBy>
  <cp:lastPrinted>2020-05-12T15:41:53Z</cp:lastPrinted>
  <dcterms:created xsi:type="dcterms:W3CDTF">2020-04-14T23:06:16Z</dcterms:created>
  <dcterms:modified xsi:type="dcterms:W3CDTF">2020-06-29T15:48:52Z</dcterms:modified>
</cp:coreProperties>
</file>