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DE07A459-C5C5-4DEA-B1A8-8055A769D3D6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Exhibit A" sheetId="24" r:id="rId4"/>
    <sheet name="Worksheet" sheetId="8" r:id="rId5"/>
    <sheet name="LineInfo" sheetId="23" state="hidden" r:id="rId6"/>
    <sheet name="Company" sheetId="7" state="hidden" r:id="rId7"/>
    <sheet name="QuestData" sheetId="17" state="hidden" r:id="rId8"/>
    <sheet name="State Code" sheetId="9" state="hidden" r:id="rId9"/>
  </sheets>
  <externalReferences>
    <externalReference r:id="rId10"/>
  </externalReferences>
  <definedNames>
    <definedName name="_xlnm._FilterDatabase" localSheetId="4" hidden="1">#REF!</definedName>
    <definedName name="BulletinLine" localSheetId="3">[1]LineInfo!$A$2:$A$7</definedName>
    <definedName name="BulletinLine">LineInfo!$A$2:$A$7</definedName>
    <definedName name="Company">Company!$A$4:$AL$4</definedName>
    <definedName name="Period" localSheetId="3">[1]LineInfo!$D$2:$D$5</definedName>
    <definedName name="Period">LineInfo!$D$2:$D$5</definedName>
    <definedName name="QuestData">QuestData!$A$3:$U$9</definedName>
    <definedName name="StateCode" localSheetId="3">'[1]State Code'!$B$1:$B$50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4" l="1"/>
  <c r="E10" i="24"/>
  <c r="F10" i="24"/>
  <c r="G10" i="24"/>
  <c r="H10" i="24"/>
  <c r="I10" i="24"/>
  <c r="C10" i="24"/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<sst xmlns="http://schemas.openxmlformats.org/spreadsheetml/2006/main" count="540" uniqueCount="381">
  <si>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</si>
  <si>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</si>
  <si>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</si>
  <si>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</si>
  <si>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</si>
  <si>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</si>
  <si>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</si>
  <si>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</si>
  <si>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</si>
  <si>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</si>
  <si>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</si>
  <si>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</si>
  <si>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</si>
  <si>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</si>
  <si>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</si>
  <si>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</si>
  <si>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</si>
  <si>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</si>
  <si>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</si>
  <si>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</si>
  <si>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</si>
  <si>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</si>
  <si>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</si>
  <si>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</si>
  <si>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</si>
  <si>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</si>
  <si>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</si>
  <si>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</si>
  <si>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</si>
  <si>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</si>
  <si>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</si>
  <si>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</si>
  <si>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</si>
  <si>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</si>
  <si>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</si>
  <si>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</si>
  <si>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</si>
  <si>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</si>
  <si>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</si>
  <si>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</si>
  <si>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</si>
  <si>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</si>
  <si>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</si>
  <si>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</si>
  <si>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</si>
  <si>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</si>
  <si>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</si>
  <si>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</si>
  <si>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</si>
  <si>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</si>
  <si>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</si>
  <si>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</si>
  <si>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</si>
  <si>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</si>
  <si>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</si>
  <si>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</si>
  <si>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</si>
  <si>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</si>
  <si>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</si>
  <si>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</si>
  <si>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</si>
  <si>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</si>
  <si>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</si>
  <si>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</si>
  <si>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</si>
  <si>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</si>
  <si>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</si>
  <si>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</si>
  <si>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</si>
  <si>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</si>
  <si>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</si>
  <si>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</si>
  <si>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</si>
  <si>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</si>
  <si>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</si>
  <si>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</si>
  <si>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</si>
  <si>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</si>
  <si>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</si>
  <si>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</si>
  <si>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</si>
  <si>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</si>
  <si>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</si>
  <si>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</si>
  <si>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</si>
  <si>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</si>
  <si>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</si>
  <si>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</si>
  <si>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</si>
  <si>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</si>
  <si>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</si>
  <si>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</si>
  <si>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</si>
  <si>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</si>
  <si>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</si>
  <si>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</si>
  <si>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</si>
  <si>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</si>
  <si>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</si>
  <si>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</si>
  <si>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</si>
  <si>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</si>
  <si>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</si>
  <si>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</si>
  <si>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</si>
  <si>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</si>
  <si>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</si>
  <si>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</si>
  <si>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</si>
  <si>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</si>
  <si>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</si>
  <si>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</si>
  <si>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</si>
  <si>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</si>
  <si>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</si>
  <si>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</si>
  <si>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</si>
  <si>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</si>
  <si>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</si>
  <si>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</si>
  <si>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</si>
  <si>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</si>
  <si>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</si>
  <si>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</si>
  <si>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</si>
  <si>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</si>
  <si>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</si>
  <si>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</si>
  <si>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</si>
  <si>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</si>
  <si>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</si>
  <si>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</si>
  <si>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</si>
  <si>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</si>
  <si>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</si>
  <si>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</si>
  <si>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</si>
  <si>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</si>
  <si>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</si>
  <si>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</si>
  <si>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</si>
  <si>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</si>
  <si>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</si>
  <si>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</si>
  <si>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</si>
  <si>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</si>
  <si>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</si>
  <si>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</si>
  <si>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</si>
  <si>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</si>
  <si>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</si>
  <si>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</si>
  <si>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</si>
  <si>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</si>
  <si>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</si>
  <si>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</si>
  <si>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</si>
  <si>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</si>
  <si>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</si>
  <si>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</si>
  <si>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</si>
  <si>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</si>
  <si>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</si>
  <si>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</si>
  <si>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</si>
  <si>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</si>
  <si>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</si>
  <si>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</si>
  <si>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</si>
  <si>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</si>
  <si>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</si>
  <si>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</si>
  <si>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</si>
  <si>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</si>
  <si>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</si>
  <si>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</si>
  <si>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</si>
  <si>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</si>
  <si>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</si>
  <si>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</si>
  <si>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</si>
  <si>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</si>
  <si>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</si>
  <si>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</si>
  <si>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</si>
  <si>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</si>
  <si>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</si>
  <si>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</si>
  <si>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</si>
  <si>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</si>
  <si>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</si>
  <si>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</si>
  <si>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</si>
  <si>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</si>
  <si>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</si>
  <si>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</si>
  <si>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</si>
  <si>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</si>
  <si>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</si>
  <si>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</si>
  <si>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</si>
  <si>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</si>
  <si>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</si>
  <si>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</si>
  <si>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</si>
  <si>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</si>
  <si>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</si>
  <si>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</si>
  <si>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</si>
  <si>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</si>
  <si>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</si>
  <si>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</si>
  <si>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</si>
  <si>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</si>
  <si>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</si>
  <si>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</si>
  <si>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</si>
  <si>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</si>
  <si>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</si>
  <si>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</si>
  <si>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</si>
  <si>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</si>
  <si>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</si>
  <si>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</si>
  <si>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</si>
  <si>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</si>
  <si>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</si>
  <si>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</si>
  <si>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</si>
  <si>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</si>
  <si>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</si>
  <si>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</si>
  <si>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</si>
  <si>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</si>
  <si>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</si>
  <si>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</si>
  <si>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</si>
  <si>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</si>
  <si>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</si>
  <si>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</si>
  <si>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</si>
  <si>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</si>
  <si>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</si>
  <si>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</si>
  <si>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</si>
  <si>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</si>
  <si>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</si>
  <si>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</si>
  <si>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</si>
  <si>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</si>
  <si>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</si>
  <si>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</si>
  <si>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</si>
  <si>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</si>
  <si>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</si>
  <si>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</si>
  <si>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</si>
  <si>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</si>
  <si>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</si>
  <si>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</si>
  <si>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</si>
  <si>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</si>
  <si>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</si>
  <si>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</si>
  <si>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</si>
  <si>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</si>
  <si>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</si>
  <si>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</si>
  <si>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</si>
  <si>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</si>
  <si>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</si>
  <si>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</si>
  <si>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</si>
  <si>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</si>
  <si>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</si>
  <si>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</si>
  <si>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</si>
  <si>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</si>
  <si>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</si>
  <si>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</si>
  <si>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</si>
  <si>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</si>
  <si>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</si>
  <si>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</si>
  <si>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</si>
  <si>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</si>
  <si>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</si>
  <si>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</si>
  <si>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</si>
  <si>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</si>
  <si>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</si>
  <si>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</si>
  <si>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</si>
  <si>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</si>
  <si>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</si>
  <si>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</si>
  <si>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</si>
  <si>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</si>
  <si>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</si>
  <si>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</si>
  <si>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</si>
  <si>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</si>
  <si>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</si>
  <si>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</si>
  <si>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</si>
  <si>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</si>
  <si>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</si>
  <si>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</si>
  <si>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</si>
  <si>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</si>
  <si>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</si>
  <si>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</si>
  <si>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</si>
  <si>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</si>
  <si>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</si>
  <si>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</si>
  <si>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</si>
  <si>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</si>
  <si>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</si>
  <si>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</si>
  <si>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</si>
  <si>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</si>
  <si>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</si>
  <si>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</si>
  <si>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</si>
  <si>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</si>
  <si>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</si>
  <si>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</si>
  <si>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</si>
  <si>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</si>
  <si>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</si>
  <si>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</si>
  <si>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</si>
  <si>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</si>
  <si>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</si>
  <si>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</si>
  <si>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</si>
  <si>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</si>
  <si>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</si>
  <si>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</si>
  <si>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</si>
  <si>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</si>
  <si>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</si>
  <si>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</si>
  <si>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</si>
  <si>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</si>
  <si>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</si>
  <si>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</si>
  <si>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</si>
  <si>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</si>
  <si>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</si>
  <si>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</si>
  <si>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</si>
  <si>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Farmers Insurance Group</t>
  </si>
  <si>
    <t>3 Beaver Valley Road</t>
  </si>
  <si>
    <t>Wilmington</t>
  </si>
  <si>
    <t>Kris Bidlingmaier</t>
  </si>
  <si>
    <t>President</t>
  </si>
  <si>
    <t>Kris.bidlingmaier@farmersinsurance.com</t>
  </si>
  <si>
    <t>Saeeda Behbahany</t>
  </si>
  <si>
    <t>818 535 2610</t>
  </si>
  <si>
    <t>Actuary</t>
  </si>
  <si>
    <t>saeeda.behbahany@farmersinsurance.com</t>
  </si>
  <si>
    <t>Recognizing the change in loss exposure resulting from the Covid-19 lock down 21st has taken the following actions:</t>
  </si>
  <si>
    <t xml:space="preserve"> - Impact $16,161,159. </t>
  </si>
  <si>
    <t xml:space="preserve"> A mileage change notice is sent at each renewal to customers  to confirm that the mileage that is used in rating  is consistent with their expected mileage.</t>
  </si>
  <si>
    <t xml:space="preserve"> We withdrew a filed  6% rate increase with an annualized premium impact of over $30M in May 2020 . </t>
  </si>
  <si>
    <t>21st Century Insurance Company</t>
  </si>
  <si>
    <t>21st issued refunds for policies in effect April 1 and May 1  2020</t>
  </si>
  <si>
    <t xml:space="preserve">  This has resulted in over 86,000 vehicles reducing their mileage from April 2020 through June 2021. </t>
  </si>
  <si>
    <t>Exhibit A</t>
  </si>
  <si>
    <t>&lt;4500</t>
  </si>
  <si>
    <t>4,500-11,499</t>
  </si>
  <si>
    <t>&gt;=11,500</t>
  </si>
  <si>
    <t>Total</t>
  </si>
  <si>
    <t xml:space="preserve">  At year end 2019 (pre Covid) about 37% of our book had annual mileage &lt;4500.  By year end 2020 this percentage had changed to 45% </t>
  </si>
  <si>
    <t xml:space="preserve"> and still remains at 45%in June 2021 reflecting the Covid related lockdown impact on driving patterns.</t>
  </si>
  <si>
    <t>Inforce Vehicle distribution</t>
  </si>
  <si>
    <t xml:space="preserve"> appears to be increasing, including the upward pressure on loss severity.</t>
  </si>
  <si>
    <t xml:space="preserve">  The result of our proactive policy regarding mileage change is apparent in our inforce distribution by mileage (attached Exhibit A).</t>
  </si>
  <si>
    <t xml:space="preserve">21st continues to  be mindful that our pricing appropriately reflects the current loss exposure. We continue to monitor loss frequency as traffic volume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</si>
</sst>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173" fontId="0" fillId="0" borderId="0" xfId="0" applyNumberFormat="1"/>
    <xf numFmtId="0" fontId="45" fillId="13" borderId="49" xfId="0" applyFont="1" applyFill="1" applyBorder="1"/>
    <xf numFmtId="173" fontId="0" fillId="0" borderId="0" xfId="8" applyNumberFormat="1" applyFont="1"/>
    <xf numFmtId="0" fontId="0" fillId="0" borderId="46" xfId="0" applyBorder="1"/>
    <xf numFmtId="173" fontId="0" fillId="0" borderId="46" xfId="0" applyNumberFormat="1" applyBorder="1"/>
    <xf numFmtId="0" fontId="0" fillId="0" borderId="43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XWHDC-HQS408D1\shared\Actuary\California\COVID\Covid%20Reporting\2021\Jan-Mar\Jan-Mar2021\Covid19RptFormsMarch2021_21st%20CenturyInsur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Exhibit A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PPA</v>
          </cell>
          <cell r="D2" t="str">
            <v>January</v>
          </cell>
        </row>
        <row r="3">
          <cell r="A3" t="str">
            <v>CMA</v>
          </cell>
          <cell r="D3" t="str">
            <v>February</v>
          </cell>
        </row>
        <row r="4">
          <cell r="A4" t="str">
            <v>WC</v>
          </cell>
          <cell r="D4" t="str">
            <v>March</v>
          </cell>
        </row>
        <row r="5">
          <cell r="A5" t="str">
            <v>CMP</v>
          </cell>
          <cell r="D5" t="str">
            <v>Overall Quarter Total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6" refreshError="1"/>
      <sheetData sheetId="7" refreshError="1"/>
      <sheetData sheetId="8">
        <row r="1">
          <cell r="B1" t="str">
            <v>AL</v>
          </cell>
        </row>
        <row r="2">
          <cell r="B2" t="str">
            <v>AK</v>
          </cell>
        </row>
        <row r="3">
          <cell r="B3" t="str">
            <v>AZ</v>
          </cell>
        </row>
        <row r="4">
          <cell r="B4" t="str">
            <v>AR</v>
          </cell>
        </row>
        <row r="5">
          <cell r="B5" t="str">
            <v>CA</v>
          </cell>
        </row>
        <row r="6">
          <cell r="B6" t="str">
            <v>CO</v>
          </cell>
        </row>
        <row r="7">
          <cell r="B7" t="str">
            <v>CT</v>
          </cell>
        </row>
        <row r="8">
          <cell r="B8" t="str">
            <v>DE</v>
          </cell>
        </row>
        <row r="9">
          <cell r="B9" t="str">
            <v>FL</v>
          </cell>
        </row>
        <row r="10">
          <cell r="B10" t="str">
            <v>GA</v>
          </cell>
        </row>
        <row r="11">
          <cell r="B11" t="str">
            <v>HI</v>
          </cell>
        </row>
        <row r="12">
          <cell r="B12" t="str">
            <v>ID</v>
          </cell>
        </row>
        <row r="13">
          <cell r="B13" t="str">
            <v>IL</v>
          </cell>
        </row>
        <row r="14">
          <cell r="B14" t="str">
            <v>IN</v>
          </cell>
        </row>
        <row r="15">
          <cell r="B15" t="str">
            <v>IA</v>
          </cell>
        </row>
        <row r="16">
          <cell r="B16" t="str">
            <v>KS</v>
          </cell>
        </row>
        <row r="17">
          <cell r="B17" t="str">
            <v>KY</v>
          </cell>
        </row>
        <row r="18">
          <cell r="B18" t="str">
            <v>LA</v>
          </cell>
        </row>
        <row r="19">
          <cell r="B19" t="str">
            <v>ME</v>
          </cell>
        </row>
        <row r="20">
          <cell r="B20" t="str">
            <v>MD</v>
          </cell>
        </row>
        <row r="21">
          <cell r="B21" t="str">
            <v>MA</v>
          </cell>
        </row>
        <row r="22">
          <cell r="B22" t="str">
            <v>MI</v>
          </cell>
        </row>
        <row r="23">
          <cell r="B23" t="str">
            <v>MN</v>
          </cell>
        </row>
        <row r="24">
          <cell r="B24" t="str">
            <v>MS</v>
          </cell>
        </row>
        <row r="25">
          <cell r="B25" t="str">
            <v>MO</v>
          </cell>
        </row>
        <row r="26">
          <cell r="B26" t="str">
            <v>MT</v>
          </cell>
        </row>
        <row r="27">
          <cell r="B27" t="str">
            <v>NE</v>
          </cell>
        </row>
        <row r="28">
          <cell r="B28" t="str">
            <v>NV</v>
          </cell>
        </row>
        <row r="29">
          <cell r="B29" t="str">
            <v>NH</v>
          </cell>
        </row>
        <row r="30">
          <cell r="B30" t="str">
            <v>NJ</v>
          </cell>
        </row>
        <row r="31">
          <cell r="B31" t="str">
            <v>NM</v>
          </cell>
        </row>
        <row r="32">
          <cell r="B32" t="str">
            <v>NY</v>
          </cell>
        </row>
        <row r="33">
          <cell r="B33" t="str">
            <v>NC</v>
          </cell>
        </row>
        <row r="34">
          <cell r="B34" t="str">
            <v>ND</v>
          </cell>
        </row>
        <row r="35">
          <cell r="B35" t="str">
            <v>OH</v>
          </cell>
        </row>
        <row r="36">
          <cell r="B36" t="str">
            <v>OK</v>
          </cell>
        </row>
        <row r="37">
          <cell r="B37" t="str">
            <v>OR</v>
          </cell>
        </row>
        <row r="38">
          <cell r="B38" t="str">
            <v>PA</v>
          </cell>
        </row>
        <row r="39">
          <cell r="B39" t="str">
            <v>RI</v>
          </cell>
        </row>
        <row r="40">
          <cell r="B40" t="str">
            <v>SC</v>
          </cell>
        </row>
        <row r="41">
          <cell r="B41" t="str">
            <v>SD</v>
          </cell>
        </row>
        <row r="42">
          <cell r="B42" t="str">
            <v>TN</v>
          </cell>
        </row>
        <row r="43">
          <cell r="B43" t="str">
            <v>TX</v>
          </cell>
        </row>
        <row r="44">
          <cell r="B44" t="str">
            <v>UT</v>
          </cell>
        </row>
        <row r="45">
          <cell r="B45" t="str">
            <v>VT</v>
          </cell>
        </row>
        <row r="46">
          <cell r="B46" t="str">
            <v>VA</v>
          </cell>
        </row>
        <row r="47">
          <cell r="B47" t="str">
            <v>WA</v>
          </cell>
        </row>
        <row r="48">
          <cell r="B48" t="str">
            <v>WV</v>
          </cell>
        </row>
        <row r="49">
          <cell r="B49" t="str">
            <v>WI</v>
          </cell>
        </row>
        <row r="50">
          <cell r="B50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Kris.bidlingmaier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21875" defaultRowHeight="13.2" x14ac:dyDescent="0.25"/>
  <cols>
    <col min="1" max="1" width="7.554687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7.5546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21" s="9" customFormat="1" ht="20.399999999999999" x14ac:dyDescent="0.3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60" t="s">
        <v>347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12963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69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242</v>
      </c>
      <c r="J20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2" t="s">
        <v>356</v>
      </c>
      <c r="C35" s="264"/>
      <c r="D35" s="264"/>
      <c r="E35" s="264"/>
      <c r="F35" s="264"/>
      <c r="G35" s="264"/>
      <c r="H35" s="35"/>
      <c r="I35" s="268">
        <v>6163406052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357</v>
      </c>
      <c r="C38" s="267"/>
      <c r="D38" s="267"/>
      <c r="E38" s="267"/>
      <c r="F38" s="267"/>
      <c r="G38" s="267"/>
      <c r="H38" s="33"/>
      <c r="I38" s="269" t="s">
        <v>358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6" t="s">
        <v>352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5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1DFC761A-D52F-44C9-B98D-E93D9A7401A9}">
      <formula1>StateCode</formula1>
    </dataValidation>
  </dataValidations>
  <hyperlinks>
    <hyperlink ref="I38" r:id="rId1" display="mailto:Kris.bidlingmaier@farmersinsurance.com" xr:uid="{9D9E7E7A-4BBC-4B0D-8C36-9324854CC368}"/>
    <hyperlink ref="I46" r:id="rId2" xr:uid="{44C193B8-C9CA-47FE-AA74-42995466FD1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15240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5" zoomScale="120" zoomScaleNormal="120" workbookViewId="0">
      <selection sqref="A1:M1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06" hidden="1" customWidth="1"/>
    <col min="22" max="22" width="8.77734375" style="206" hidden="1" customWidth="1"/>
    <col min="23" max="23" width="4" style="206" hidden="1" customWidth="1"/>
    <col min="24" max="24" width="4.7773437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314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21st Century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12963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72"/>
      <c r="F19" s="373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74"/>
      <c r="F20" s="375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71" t="s">
        <v>345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.05" customHeight="1" x14ac:dyDescent="0.25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.0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76"/>
      <c r="F37" s="377"/>
      <c r="G37" s="226"/>
      <c r="H37" s="226"/>
      <c r="I37" s="226"/>
      <c r="J37" s="226"/>
      <c r="K37" s="226"/>
      <c r="L37" s="101"/>
    </row>
    <row r="38" spans="1:39" ht="13.05" customHeight="1" x14ac:dyDescent="0.25">
      <c r="A38" s="99"/>
      <c r="B38" s="68"/>
      <c r="C38" s="103"/>
      <c r="D38" s="102"/>
      <c r="E38" s="378"/>
      <c r="F38" s="379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184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64" t="s">
        <v>299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>N45*1</f>
        <v>0</v>
      </c>
      <c r="V45" s="208">
        <f t="shared" ref="V45:AA47" si="2">O45*1</f>
        <v>0</v>
      </c>
      <c r="W45" s="208">
        <f t="shared" si="2"/>
        <v>0</v>
      </c>
      <c r="X45" s="208">
        <f t="shared" si="2"/>
        <v>0</v>
      </c>
      <c r="Y45" s="208">
        <f t="shared" si="2"/>
        <v>0</v>
      </c>
      <c r="Z45" s="208">
        <f t="shared" si="2"/>
        <v>0</v>
      </c>
      <c r="AA45" s="208">
        <f t="shared" si="2"/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>N46*1</f>
        <v>0</v>
      </c>
      <c r="V46" s="208">
        <f t="shared" si="2"/>
        <v>0</v>
      </c>
      <c r="W46" s="208">
        <f t="shared" si="2"/>
        <v>0</v>
      </c>
      <c r="X46" s="208">
        <f t="shared" si="2"/>
        <v>0</v>
      </c>
      <c r="Y46" s="208">
        <f t="shared" si="2"/>
        <v>0</v>
      </c>
      <c r="Z46" s="208">
        <f t="shared" si="2"/>
        <v>0</v>
      </c>
      <c r="AA46" s="208">
        <f t="shared" si="2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>N47*1</f>
        <v>0</v>
      </c>
      <c r="V47" s="208">
        <f t="shared" si="2"/>
        <v>0</v>
      </c>
      <c r="W47" s="208">
        <f t="shared" si="2"/>
        <v>0</v>
      </c>
      <c r="X47" s="208">
        <f t="shared" si="2"/>
        <v>0</v>
      </c>
      <c r="Y47" s="208">
        <f t="shared" si="2"/>
        <v>0</v>
      </c>
      <c r="Z47" s="208">
        <f t="shared" si="2"/>
        <v>0</v>
      </c>
      <c r="AA47" s="208">
        <f t="shared" si="2"/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3">H48</f>
        <v>0</v>
      </c>
      <c r="W48" s="214">
        <f t="shared" si="3"/>
        <v>0</v>
      </c>
      <c r="X48" s="214">
        <f t="shared" si="3"/>
        <v>0</v>
      </c>
      <c r="Y48" s="214">
        <f t="shared" si="3"/>
        <v>0</v>
      </c>
      <c r="Z48" s="214">
        <f t="shared" si="3"/>
        <v>0</v>
      </c>
      <c r="AA48" s="214">
        <f t="shared" si="3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184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64" t="s">
        <v>299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:AA55" si="4">N55*1</f>
        <v>0</v>
      </c>
      <c r="V55" s="208">
        <f t="shared" si="4"/>
        <v>0</v>
      </c>
      <c r="W55" s="208">
        <f t="shared" si="4"/>
        <v>0</v>
      </c>
      <c r="X55" s="208">
        <f t="shared" si="4"/>
        <v>0</v>
      </c>
      <c r="Y55" s="208">
        <f t="shared" si="4"/>
        <v>0</v>
      </c>
      <c r="Z55" s="208">
        <f t="shared" si="4"/>
        <v>0</v>
      </c>
      <c r="AA55" s="208">
        <f t="shared" si="4"/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 t="shared" ref="U58:AA60" si="5">N58*1</f>
        <v>0</v>
      </c>
      <c r="V58" s="208">
        <f t="shared" si="5"/>
        <v>0</v>
      </c>
      <c r="W58" s="208">
        <f t="shared" si="5"/>
        <v>0</v>
      </c>
      <c r="X58" s="208">
        <f t="shared" si="5"/>
        <v>0</v>
      </c>
      <c r="Y58" s="208">
        <f t="shared" si="5"/>
        <v>0</v>
      </c>
      <c r="Z58" s="208">
        <f t="shared" si="5"/>
        <v>0</v>
      </c>
      <c r="AA58" s="208">
        <f t="shared" si="5"/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si="5"/>
        <v>0</v>
      </c>
      <c r="V59" s="208">
        <f t="shared" si="5"/>
        <v>0</v>
      </c>
      <c r="W59" s="208">
        <f t="shared" si="5"/>
        <v>0</v>
      </c>
      <c r="X59" s="208">
        <f t="shared" si="5"/>
        <v>0</v>
      </c>
      <c r="Y59" s="208">
        <f t="shared" si="5"/>
        <v>0</v>
      </c>
      <c r="Z59" s="208">
        <f t="shared" si="5"/>
        <v>0</v>
      </c>
      <c r="AA59" s="208">
        <f t="shared" si="5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5"/>
        <v>0</v>
      </c>
      <c r="V60" s="208">
        <f t="shared" si="5"/>
        <v>0</v>
      </c>
      <c r="W60" s="208">
        <f t="shared" si="5"/>
        <v>0</v>
      </c>
      <c r="X60" s="208">
        <f t="shared" si="5"/>
        <v>0</v>
      </c>
      <c r="Y60" s="208">
        <f t="shared" si="5"/>
        <v>0</v>
      </c>
      <c r="Z60" s="208">
        <f t="shared" si="5"/>
        <v>0</v>
      </c>
      <c r="AA60" s="208">
        <f t="shared" si="5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6">H61</f>
        <v>0</v>
      </c>
      <c r="W61" s="214">
        <f t="shared" si="6"/>
        <v>0</v>
      </c>
      <c r="X61" s="214">
        <f t="shared" si="6"/>
        <v>0</v>
      </c>
      <c r="Y61" s="214">
        <f t="shared" si="6"/>
        <v>0</v>
      </c>
      <c r="Z61" s="214">
        <f t="shared" si="6"/>
        <v>0</v>
      </c>
      <c r="AA61" s="214">
        <f t="shared" si="6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64" t="s">
        <v>299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184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7">H68</f>
        <v>0</v>
      </c>
      <c r="W68" s="215">
        <f t="shared" si="7"/>
        <v>0</v>
      </c>
      <c r="X68" s="215">
        <f t="shared" si="7"/>
        <v>0</v>
      </c>
      <c r="Y68" s="215">
        <f t="shared" si="7"/>
        <v>0</v>
      </c>
      <c r="Z68" s="215">
        <f t="shared" si="7"/>
        <v>0</v>
      </c>
      <c r="AA68" s="215">
        <f t="shared" si="7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:AA69" si="8">H69</f>
        <v>0</v>
      </c>
      <c r="W69" s="217">
        <f t="shared" si="8"/>
        <v>0</v>
      </c>
      <c r="X69" s="217">
        <f t="shared" si="8"/>
        <v>0</v>
      </c>
      <c r="Y69" s="217">
        <f t="shared" si="8"/>
        <v>0</v>
      </c>
      <c r="Z69" s="217">
        <f t="shared" si="8"/>
        <v>0</v>
      </c>
      <c r="AA69" s="217">
        <f t="shared" si="8"/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:AA73" si="9">N73*1</f>
        <v>0</v>
      </c>
      <c r="V73" s="208">
        <f t="shared" si="9"/>
        <v>0</v>
      </c>
      <c r="W73" s="208">
        <f t="shared" si="9"/>
        <v>0</v>
      </c>
      <c r="X73" s="208">
        <f t="shared" si="9"/>
        <v>0</v>
      </c>
      <c r="Y73" s="208">
        <f t="shared" si="9"/>
        <v>0</v>
      </c>
      <c r="Z73" s="208">
        <f t="shared" si="9"/>
        <v>0</v>
      </c>
      <c r="AA73" s="208">
        <f t="shared" si="9"/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184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.05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.05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.05" customHeight="1" x14ac:dyDescent="0.3">
      <c r="B79" s="73" t="s">
        <v>338</v>
      </c>
      <c r="C79" s="75"/>
      <c r="D79" s="75"/>
      <c r="E79" s="91"/>
      <c r="F79" s="75"/>
      <c r="G79" s="364" t="s">
        <v>299</v>
      </c>
      <c r="H79" s="364"/>
      <c r="I79" s="364"/>
      <c r="J79" s="364"/>
      <c r="K79" s="364"/>
      <c r="L79" s="364"/>
      <c r="M79" s="364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:AA84" si="10">N81*1</f>
        <v>0</v>
      </c>
      <c r="V81" s="208">
        <f t="shared" si="10"/>
        <v>0</v>
      </c>
      <c r="W81" s="208">
        <f t="shared" si="10"/>
        <v>0</v>
      </c>
      <c r="X81" s="208">
        <f t="shared" si="10"/>
        <v>0</v>
      </c>
      <c r="Y81" s="208">
        <f t="shared" si="10"/>
        <v>0</v>
      </c>
      <c r="Z81" s="208">
        <f t="shared" si="10"/>
        <v>0</v>
      </c>
      <c r="AA81" s="208">
        <f t="shared" si="10"/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si="10"/>
        <v>0</v>
      </c>
      <c r="V82" s="208">
        <f t="shared" si="10"/>
        <v>0</v>
      </c>
      <c r="W82" s="208">
        <f t="shared" si="10"/>
        <v>0</v>
      </c>
      <c r="X82" s="208">
        <f t="shared" si="10"/>
        <v>0</v>
      </c>
      <c r="Y82" s="208">
        <f t="shared" si="10"/>
        <v>0</v>
      </c>
      <c r="Z82" s="208">
        <f t="shared" si="10"/>
        <v>0</v>
      </c>
      <c r="AA82" s="208">
        <f t="shared" si="10"/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10"/>
        <v>0</v>
      </c>
      <c r="V83" s="208">
        <f t="shared" si="10"/>
        <v>0</v>
      </c>
      <c r="W83" s="208">
        <f t="shared" si="10"/>
        <v>0</v>
      </c>
      <c r="X83" s="208">
        <f t="shared" si="10"/>
        <v>0</v>
      </c>
      <c r="Y83" s="208">
        <f t="shared" si="10"/>
        <v>0</v>
      </c>
      <c r="Z83" s="208">
        <f t="shared" si="10"/>
        <v>0</v>
      </c>
      <c r="AA83" s="208">
        <f t="shared" si="10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10"/>
        <v>0</v>
      </c>
      <c r="V84" s="208">
        <f t="shared" si="10"/>
        <v>0</v>
      </c>
      <c r="W84" s="208">
        <f t="shared" si="10"/>
        <v>0</v>
      </c>
      <c r="X84" s="208">
        <f t="shared" si="10"/>
        <v>0</v>
      </c>
      <c r="Y84" s="208">
        <f t="shared" si="10"/>
        <v>0</v>
      </c>
      <c r="Z84" s="208">
        <f t="shared" si="10"/>
        <v>0</v>
      </c>
      <c r="AA84" s="208">
        <f t="shared" si="10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11">H85</f>
        <v>0</v>
      </c>
      <c r="W85" s="206">
        <f t="shared" si="11"/>
        <v>0</v>
      </c>
      <c r="X85" s="206">
        <f t="shared" si="11"/>
        <v>0</v>
      </c>
      <c r="Y85" s="206">
        <f t="shared" si="11"/>
        <v>0</v>
      </c>
      <c r="Z85" s="206">
        <f t="shared" si="11"/>
        <v>0</v>
      </c>
      <c r="AA85" s="206">
        <f t="shared" si="11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71"/>
  <sheetViews>
    <sheetView showGridLines="0" topLeftCell="A14" workbookViewId="0">
      <selection activeCell="D29" sqref="D29"/>
    </sheetView>
  </sheetViews>
  <sheetFormatPr defaultRowHeight="14.4" x14ac:dyDescent="0.3"/>
  <cols>
    <col min="1" max="4" width="3.44140625" customWidth="1"/>
    <col min="6" max="8" width="12.21875" customWidth="1"/>
    <col min="9" max="9" width="14.21875" customWidth="1"/>
    <col min="10" max="10" width="12.21875" customWidth="1"/>
    <col min="11" max="11" width="16.44140625" customWidth="1"/>
    <col min="12" max="12" width="17.21875" customWidth="1"/>
    <col min="13" max="13" width="24.88671875" customWidth="1"/>
    <col min="14" max="14" width="13" customWidth="1"/>
  </cols>
  <sheetData>
    <row r="1" spans="1:14" ht="30.75" customHeight="1" thickTop="1" x14ac:dyDescent="0.35">
      <c r="A1" s="368" t="s">
        <v>234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14" ht="23.25" customHeight="1" x14ac:dyDescent="0.3">
      <c r="A2" s="365" t="s">
        <v>314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21st Century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12963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9"/>
    </row>
    <row r="15" spans="1:14" x14ac:dyDescent="0.3">
      <c r="A15" s="257"/>
      <c r="B15" s="259"/>
      <c r="C15" s="340" t="s">
        <v>363</v>
      </c>
      <c r="D15" s="341"/>
      <c r="E15" s="341"/>
      <c r="F15" s="341"/>
      <c r="G15" s="341"/>
      <c r="H15" s="341"/>
      <c r="I15" s="341"/>
      <c r="J15" s="341"/>
      <c r="K15" s="341"/>
      <c r="L15" s="341"/>
      <c r="M15" s="342"/>
      <c r="N15" s="259"/>
    </row>
    <row r="16" spans="1:14" x14ac:dyDescent="0.3">
      <c r="A16" s="257"/>
      <c r="B16" s="259"/>
      <c r="C16" s="351"/>
      <c r="D16" s="352"/>
      <c r="E16" s="352"/>
      <c r="F16" s="352"/>
      <c r="G16" s="352"/>
      <c r="H16" s="352"/>
      <c r="I16" s="352"/>
      <c r="J16" s="352"/>
      <c r="K16" s="352"/>
      <c r="L16" s="352"/>
      <c r="M16" s="353"/>
      <c r="N16" s="259"/>
    </row>
    <row r="17" spans="1:14" x14ac:dyDescent="0.3">
      <c r="A17" s="257"/>
      <c r="B17" s="259"/>
      <c r="C17" s="167">
        <v>1</v>
      </c>
      <c r="D17" s="125" t="s">
        <v>368</v>
      </c>
      <c r="E17" s="125"/>
      <c r="F17" s="125"/>
      <c r="G17" s="125"/>
      <c r="H17" s="125"/>
      <c r="I17" s="125"/>
      <c r="J17" s="338"/>
      <c r="K17" s="338"/>
      <c r="L17" s="338"/>
      <c r="M17" s="339"/>
      <c r="N17" s="259"/>
    </row>
    <row r="18" spans="1:14" x14ac:dyDescent="0.3">
      <c r="A18" s="257"/>
      <c r="B18" s="259"/>
      <c r="C18" s="167"/>
      <c r="D18" s="125" t="s">
        <v>364</v>
      </c>
      <c r="E18" s="125"/>
      <c r="F18" s="125"/>
      <c r="G18" s="125"/>
      <c r="H18" s="125"/>
      <c r="I18" s="125"/>
      <c r="J18" s="338"/>
      <c r="K18" s="338"/>
      <c r="L18" s="338"/>
      <c r="M18" s="339"/>
      <c r="N18" s="259"/>
    </row>
    <row r="19" spans="1:14" x14ac:dyDescent="0.3">
      <c r="A19" s="257"/>
      <c r="B19" s="259"/>
      <c r="C19" s="167"/>
      <c r="D19" s="125"/>
      <c r="E19" s="125"/>
      <c r="F19" s="125"/>
      <c r="G19" s="125"/>
      <c r="H19" s="125"/>
      <c r="I19" s="125"/>
      <c r="J19" s="338"/>
      <c r="K19" s="338"/>
      <c r="L19" s="338"/>
      <c r="M19" s="339"/>
      <c r="N19" s="259"/>
    </row>
    <row r="20" spans="1:14" x14ac:dyDescent="0.3">
      <c r="A20" s="257"/>
      <c r="B20" s="259"/>
      <c r="C20" s="167">
        <v>2</v>
      </c>
      <c r="D20" s="125" t="s">
        <v>365</v>
      </c>
      <c r="E20" s="125"/>
      <c r="F20" s="125"/>
      <c r="G20" s="125"/>
      <c r="H20" s="125"/>
      <c r="I20" s="125"/>
      <c r="J20" s="338"/>
      <c r="K20" s="338"/>
      <c r="L20" s="338"/>
      <c r="M20" s="339"/>
      <c r="N20" s="259"/>
    </row>
    <row r="21" spans="1:14" x14ac:dyDescent="0.3">
      <c r="A21" s="257"/>
      <c r="B21" s="259"/>
      <c r="C21" s="167"/>
      <c r="D21" s="125" t="s">
        <v>369</v>
      </c>
      <c r="E21" s="125"/>
      <c r="F21" s="125"/>
      <c r="G21" s="125"/>
      <c r="H21" s="125"/>
      <c r="I21" s="125"/>
      <c r="J21" s="338"/>
      <c r="K21" s="338"/>
      <c r="L21" s="338"/>
      <c r="M21" s="339"/>
      <c r="N21" s="259"/>
    </row>
    <row r="22" spans="1:14" x14ac:dyDescent="0.3">
      <c r="A22" s="257"/>
      <c r="B22" s="259"/>
      <c r="C22" s="167"/>
      <c r="D22" s="125" t="s">
        <v>379</v>
      </c>
      <c r="E22" s="125"/>
      <c r="F22" s="125"/>
      <c r="G22" s="125"/>
      <c r="H22" s="125"/>
      <c r="I22" s="125"/>
      <c r="J22" s="338"/>
      <c r="K22" s="338"/>
      <c r="L22" s="338"/>
      <c r="M22" s="339"/>
      <c r="N22" s="259"/>
    </row>
    <row r="23" spans="1:14" x14ac:dyDescent="0.3">
      <c r="A23" s="257"/>
      <c r="B23" s="259"/>
      <c r="C23" s="167"/>
      <c r="D23" s="125" t="s">
        <v>375</v>
      </c>
      <c r="E23" s="125"/>
      <c r="F23" s="125"/>
      <c r="G23" s="125"/>
      <c r="H23" s="125"/>
      <c r="I23" s="125"/>
      <c r="J23" s="338"/>
      <c r="K23" s="338"/>
      <c r="L23" s="338"/>
      <c r="M23" s="339"/>
      <c r="N23" s="259"/>
    </row>
    <row r="24" spans="1:14" x14ac:dyDescent="0.3">
      <c r="A24" s="257"/>
      <c r="B24" s="259"/>
      <c r="C24" s="167"/>
      <c r="D24" s="125" t="s">
        <v>376</v>
      </c>
      <c r="E24" s="125"/>
      <c r="F24" s="125"/>
      <c r="G24" s="125"/>
      <c r="H24" s="125"/>
      <c r="I24" s="125"/>
      <c r="J24" s="338"/>
      <c r="K24" s="338"/>
      <c r="L24" s="338"/>
      <c r="M24" s="339"/>
      <c r="N24" s="259"/>
    </row>
    <row r="25" spans="1:14" x14ac:dyDescent="0.3">
      <c r="A25" s="257"/>
      <c r="B25" s="259"/>
      <c r="C25" s="167"/>
      <c r="D25" s="125"/>
      <c r="E25" s="125"/>
      <c r="F25" s="125"/>
      <c r="G25" s="125"/>
      <c r="H25" s="125"/>
      <c r="I25" s="125"/>
      <c r="J25" s="338"/>
      <c r="K25" s="338"/>
      <c r="L25" s="338"/>
      <c r="M25" s="339"/>
      <c r="N25" s="259"/>
    </row>
    <row r="26" spans="1:14" x14ac:dyDescent="0.3">
      <c r="A26" s="257"/>
      <c r="B26" s="259"/>
      <c r="C26" s="167">
        <v>3</v>
      </c>
      <c r="D26" s="125" t="s">
        <v>366</v>
      </c>
      <c r="E26" s="125"/>
      <c r="F26" s="125"/>
      <c r="G26" s="125"/>
      <c r="H26" s="125"/>
      <c r="I26" s="125"/>
      <c r="J26" s="338"/>
      <c r="K26" s="338"/>
      <c r="L26" s="338"/>
      <c r="M26" s="339"/>
      <c r="N26" s="259"/>
    </row>
    <row r="27" spans="1:14" x14ac:dyDescent="0.3">
      <c r="A27" s="257"/>
      <c r="B27" s="259"/>
      <c r="C27" s="167"/>
      <c r="D27" s="125"/>
      <c r="E27" s="125"/>
      <c r="F27" s="125"/>
      <c r="G27" s="125"/>
      <c r="H27" s="125"/>
      <c r="I27" s="125"/>
      <c r="J27" s="338"/>
      <c r="K27" s="338"/>
      <c r="L27" s="338"/>
      <c r="M27" s="339"/>
      <c r="N27" s="259"/>
    </row>
    <row r="28" spans="1:14" x14ac:dyDescent="0.3">
      <c r="A28" s="257"/>
      <c r="B28" s="259"/>
      <c r="C28" s="167"/>
      <c r="D28" s="125" t="s">
        <v>380</v>
      </c>
      <c r="E28" s="125"/>
      <c r="F28" s="125"/>
      <c r="G28" s="125"/>
      <c r="H28" s="125"/>
      <c r="I28" s="125"/>
      <c r="J28" s="338"/>
      <c r="K28" s="338"/>
      <c r="L28" s="338"/>
      <c r="M28" s="339"/>
      <c r="N28" s="259"/>
    </row>
    <row r="29" spans="1:14" x14ac:dyDescent="0.3">
      <c r="A29" s="257"/>
      <c r="B29" s="259"/>
      <c r="C29" s="167"/>
      <c r="D29" s="125" t="s">
        <v>378</v>
      </c>
      <c r="E29" s="125"/>
      <c r="F29" s="125"/>
      <c r="G29" s="125"/>
      <c r="H29" s="125"/>
      <c r="I29" s="125"/>
      <c r="J29" s="338"/>
      <c r="K29" s="338"/>
      <c r="L29" s="338"/>
      <c r="M29" s="339"/>
      <c r="N29" s="259"/>
    </row>
    <row r="30" spans="1:14" x14ac:dyDescent="0.3">
      <c r="A30" s="257"/>
      <c r="B30" s="259"/>
      <c r="C30" s="167"/>
      <c r="D30" s="125"/>
      <c r="E30" s="125"/>
      <c r="F30" s="125"/>
      <c r="G30" s="125"/>
      <c r="H30" s="125"/>
      <c r="I30" s="125"/>
      <c r="J30" s="338"/>
      <c r="K30" s="338"/>
      <c r="L30" s="338"/>
      <c r="M30" s="339"/>
      <c r="N30" s="259"/>
    </row>
    <row r="31" spans="1:14" x14ac:dyDescent="0.3">
      <c r="A31" s="257"/>
      <c r="B31" s="259"/>
      <c r="C31" s="343"/>
      <c r="D31" s="344"/>
      <c r="E31" s="344"/>
      <c r="F31" s="344"/>
      <c r="G31" s="344"/>
      <c r="H31" s="344"/>
      <c r="I31" s="344"/>
      <c r="J31" s="344"/>
      <c r="K31" s="344"/>
      <c r="L31" s="344"/>
      <c r="M31" s="345"/>
      <c r="N31" s="259"/>
    </row>
    <row r="32" spans="1:14" x14ac:dyDescent="0.3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63" t="s">
        <v>206</v>
      </c>
      <c r="B33" s="258"/>
      <c r="C33" s="258" t="s">
        <v>340</v>
      </c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9"/>
    </row>
    <row r="34" spans="1:14" x14ac:dyDescent="0.3">
      <c r="A34" s="257"/>
      <c r="B34" s="258"/>
      <c r="C34" s="258" t="s">
        <v>341</v>
      </c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9"/>
    </row>
    <row r="35" spans="1:14" x14ac:dyDescent="0.3">
      <c r="A35" s="257"/>
      <c r="B35" s="258"/>
      <c r="C35" s="258" t="s">
        <v>342</v>
      </c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9"/>
    </row>
    <row r="36" spans="1:14" x14ac:dyDescent="0.3">
      <c r="A36" s="257"/>
      <c r="B36" s="258"/>
      <c r="C36" s="270" t="s">
        <v>343</v>
      </c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9"/>
    </row>
    <row r="37" spans="1:14" ht="6.75" customHeight="1" x14ac:dyDescent="0.3">
      <c r="A37" s="257"/>
      <c r="B37" s="258"/>
      <c r="C37" s="270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9"/>
    </row>
    <row r="38" spans="1:14" ht="21.75" customHeight="1" x14ac:dyDescent="0.3">
      <c r="A38" s="257"/>
      <c r="B38" s="258"/>
      <c r="C38" s="258" t="s">
        <v>325</v>
      </c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9"/>
    </row>
    <row r="39" spans="1:14" ht="16.5" customHeight="1" x14ac:dyDescent="0.3">
      <c r="A39" s="257"/>
      <c r="B39" s="258"/>
      <c r="C39" s="258" t="s">
        <v>326</v>
      </c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9"/>
    </row>
    <row r="40" spans="1:14" x14ac:dyDescent="0.3">
      <c r="A40" s="257"/>
      <c r="B40" s="258"/>
      <c r="C40" s="258" t="s">
        <v>324</v>
      </c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9"/>
    </row>
    <row r="41" spans="1:14" x14ac:dyDescent="0.3">
      <c r="A41" s="257"/>
      <c r="B41" s="258"/>
      <c r="C41" s="380"/>
      <c r="D41" s="381"/>
      <c r="E41" s="381"/>
      <c r="F41" s="381"/>
      <c r="G41" s="381"/>
      <c r="H41" s="381"/>
      <c r="I41" s="381"/>
      <c r="J41" s="381"/>
      <c r="K41" s="381"/>
      <c r="L41" s="381"/>
      <c r="M41" s="382"/>
      <c r="N41" s="259"/>
    </row>
    <row r="42" spans="1:14" x14ac:dyDescent="0.3">
      <c r="A42" s="257"/>
      <c r="B42" s="258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59"/>
    </row>
    <row r="43" spans="1:14" x14ac:dyDescent="0.3">
      <c r="A43" s="257"/>
      <c r="B43" s="258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59"/>
    </row>
    <row r="44" spans="1:14" x14ac:dyDescent="0.3">
      <c r="A44" s="257"/>
      <c r="B44" s="258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59"/>
    </row>
    <row r="45" spans="1:14" x14ac:dyDescent="0.3">
      <c r="A45" s="257"/>
      <c r="B45" s="258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59"/>
    </row>
    <row r="46" spans="1:14" x14ac:dyDescent="0.3">
      <c r="A46" s="257"/>
      <c r="B46" s="258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59"/>
    </row>
    <row r="47" spans="1:14" x14ac:dyDescent="0.3">
      <c r="A47" s="257"/>
      <c r="B47" s="258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59"/>
    </row>
    <row r="48" spans="1:14" x14ac:dyDescent="0.3">
      <c r="A48" s="257"/>
      <c r="B48" s="258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59"/>
    </row>
    <row r="49" spans="1:14" x14ac:dyDescent="0.3">
      <c r="A49" s="257"/>
      <c r="B49" s="258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59"/>
    </row>
    <row r="50" spans="1:14" x14ac:dyDescent="0.3">
      <c r="A50" s="257"/>
      <c r="B50" s="258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59"/>
    </row>
    <row r="51" spans="1:14" x14ac:dyDescent="0.3">
      <c r="A51" s="257"/>
      <c r="B51" s="258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59"/>
    </row>
    <row r="52" spans="1:14" x14ac:dyDescent="0.3">
      <c r="A52" s="257"/>
      <c r="B52" s="258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59"/>
    </row>
    <row r="53" spans="1:14" x14ac:dyDescent="0.3">
      <c r="A53" s="257"/>
      <c r="B53" s="258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59"/>
    </row>
    <row r="54" spans="1:14" x14ac:dyDescent="0.3">
      <c r="A54" s="257"/>
      <c r="B54" s="258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59"/>
    </row>
    <row r="55" spans="1:14" x14ac:dyDescent="0.3">
      <c r="A55" s="257"/>
      <c r="B55" s="258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59"/>
    </row>
    <row r="56" spans="1:14" x14ac:dyDescent="0.3">
      <c r="A56" s="257"/>
      <c r="B56" s="258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59"/>
    </row>
    <row r="57" spans="1:14" x14ac:dyDescent="0.3">
      <c r="A57" s="257"/>
      <c r="B57" s="258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59"/>
    </row>
    <row r="58" spans="1:14" x14ac:dyDescent="0.3">
      <c r="A58" s="257"/>
      <c r="B58" s="258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59"/>
    </row>
    <row r="59" spans="1:14" x14ac:dyDescent="0.3">
      <c r="A59" s="257"/>
      <c r="B59" s="258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59"/>
    </row>
    <row r="60" spans="1:14" x14ac:dyDescent="0.3">
      <c r="A60" s="257"/>
      <c r="B60" s="258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59"/>
    </row>
    <row r="61" spans="1:14" x14ac:dyDescent="0.3">
      <c r="A61" s="257"/>
      <c r="B61" s="258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59"/>
    </row>
    <row r="62" spans="1:14" x14ac:dyDescent="0.3">
      <c r="A62" s="257"/>
      <c r="B62" s="258"/>
      <c r="C62" s="383"/>
      <c r="D62" s="384"/>
      <c r="E62" s="384"/>
      <c r="F62" s="384"/>
      <c r="G62" s="384"/>
      <c r="H62" s="384"/>
      <c r="I62" s="384"/>
      <c r="J62" s="384"/>
      <c r="K62" s="384"/>
      <c r="L62" s="384"/>
      <c r="M62" s="385"/>
      <c r="N62" s="259"/>
    </row>
    <row r="63" spans="1:14" x14ac:dyDescent="0.3">
      <c r="A63" s="257"/>
      <c r="B63" s="258"/>
      <c r="C63" s="383"/>
      <c r="D63" s="384"/>
      <c r="E63" s="384"/>
      <c r="F63" s="384"/>
      <c r="G63" s="384"/>
      <c r="H63" s="384"/>
      <c r="I63" s="384"/>
      <c r="J63" s="384"/>
      <c r="K63" s="384"/>
      <c r="L63" s="384"/>
      <c r="M63" s="385"/>
      <c r="N63" s="259"/>
    </row>
    <row r="64" spans="1:14" x14ac:dyDescent="0.3">
      <c r="A64" s="257"/>
      <c r="B64" s="258"/>
      <c r="C64" s="383"/>
      <c r="D64" s="384"/>
      <c r="E64" s="384"/>
      <c r="F64" s="384"/>
      <c r="G64" s="384"/>
      <c r="H64" s="384"/>
      <c r="I64" s="384"/>
      <c r="J64" s="384"/>
      <c r="K64" s="384"/>
      <c r="L64" s="384"/>
      <c r="M64" s="385"/>
      <c r="N64" s="259"/>
    </row>
    <row r="65" spans="1:14" x14ac:dyDescent="0.3">
      <c r="A65" s="257"/>
      <c r="B65" s="258"/>
      <c r="C65" s="383"/>
      <c r="D65" s="384"/>
      <c r="E65" s="384"/>
      <c r="F65" s="384"/>
      <c r="G65" s="384"/>
      <c r="H65" s="384"/>
      <c r="I65" s="384"/>
      <c r="J65" s="384"/>
      <c r="K65" s="384"/>
      <c r="L65" s="384"/>
      <c r="M65" s="385"/>
      <c r="N65" s="259"/>
    </row>
    <row r="66" spans="1:14" x14ac:dyDescent="0.3">
      <c r="A66" s="257"/>
      <c r="B66" s="258"/>
      <c r="C66" s="383"/>
      <c r="D66" s="384"/>
      <c r="E66" s="384"/>
      <c r="F66" s="384"/>
      <c r="G66" s="384"/>
      <c r="H66" s="384"/>
      <c r="I66" s="384"/>
      <c r="J66" s="384"/>
      <c r="K66" s="384"/>
      <c r="L66" s="384"/>
      <c r="M66" s="385"/>
      <c r="N66" s="259"/>
    </row>
    <row r="67" spans="1:14" x14ac:dyDescent="0.3">
      <c r="A67" s="257"/>
      <c r="B67" s="258"/>
      <c r="C67" s="383"/>
      <c r="D67" s="384"/>
      <c r="E67" s="384"/>
      <c r="F67" s="384"/>
      <c r="G67" s="384"/>
      <c r="H67" s="384"/>
      <c r="I67" s="384"/>
      <c r="J67" s="384"/>
      <c r="K67" s="384"/>
      <c r="L67" s="384"/>
      <c r="M67" s="385"/>
      <c r="N67" s="259"/>
    </row>
    <row r="68" spans="1:14" x14ac:dyDescent="0.3">
      <c r="A68" s="257"/>
      <c r="B68" s="258"/>
      <c r="C68" s="383"/>
      <c r="D68" s="384"/>
      <c r="E68" s="384"/>
      <c r="F68" s="384"/>
      <c r="G68" s="384"/>
      <c r="H68" s="384"/>
      <c r="I68" s="384"/>
      <c r="J68" s="384"/>
      <c r="K68" s="384"/>
      <c r="L68" s="384"/>
      <c r="M68" s="385"/>
      <c r="N68" s="259"/>
    </row>
    <row r="69" spans="1:14" x14ac:dyDescent="0.3">
      <c r="A69" s="257"/>
      <c r="B69" s="258"/>
      <c r="C69" s="383"/>
      <c r="D69" s="384"/>
      <c r="E69" s="384"/>
      <c r="F69" s="384"/>
      <c r="G69" s="384"/>
      <c r="H69" s="384"/>
      <c r="I69" s="384"/>
      <c r="J69" s="384"/>
      <c r="K69" s="384"/>
      <c r="L69" s="384"/>
      <c r="M69" s="385"/>
      <c r="N69" s="259"/>
    </row>
    <row r="70" spans="1:14" x14ac:dyDescent="0.3">
      <c r="A70" s="257"/>
      <c r="B70" s="258"/>
      <c r="C70" s="386"/>
      <c r="D70" s="387"/>
      <c r="E70" s="387"/>
      <c r="F70" s="387"/>
      <c r="G70" s="387"/>
      <c r="H70" s="387"/>
      <c r="I70" s="387"/>
      <c r="J70" s="387"/>
      <c r="K70" s="387"/>
      <c r="L70" s="387"/>
      <c r="M70" s="388"/>
      <c r="N70" s="259"/>
    </row>
    <row r="71" spans="1:14" x14ac:dyDescent="0.3">
      <c r="A71" s="260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2"/>
    </row>
  </sheetData>
  <mergeCells count="3">
    <mergeCell ref="A1:N1"/>
    <mergeCell ref="A2:N2"/>
    <mergeCell ref="C41:M70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86F0-E645-495D-8CB7-4F0558C7C6BE}">
  <dimension ref="B5:I10"/>
  <sheetViews>
    <sheetView workbookViewId="0">
      <selection activeCell="C6" sqref="C6"/>
    </sheetView>
  </sheetViews>
  <sheetFormatPr defaultRowHeight="14.4" x14ac:dyDescent="0.3"/>
  <cols>
    <col min="2" max="2" width="14" customWidth="1"/>
  </cols>
  <sheetData>
    <row r="5" spans="2:9" x14ac:dyDescent="0.3">
      <c r="B5" t="s">
        <v>370</v>
      </c>
      <c r="C5" t="s">
        <v>377</v>
      </c>
    </row>
    <row r="6" spans="2:9" x14ac:dyDescent="0.3">
      <c r="C6" s="347">
        <v>201912</v>
      </c>
      <c r="D6" s="347">
        <v>202003</v>
      </c>
      <c r="E6" s="347">
        <v>202006</v>
      </c>
      <c r="F6" s="347">
        <v>202009</v>
      </c>
      <c r="G6" s="347">
        <v>202012</v>
      </c>
      <c r="H6" s="347">
        <v>202103</v>
      </c>
      <c r="I6" s="347">
        <v>202106</v>
      </c>
    </row>
    <row r="7" spans="2:9" x14ac:dyDescent="0.3">
      <c r="B7" t="s">
        <v>371</v>
      </c>
      <c r="C7" s="346">
        <v>0.37071846147556681</v>
      </c>
      <c r="D7" s="346">
        <v>0.37411307061984816</v>
      </c>
      <c r="E7" s="346">
        <v>0.42848983789786016</v>
      </c>
      <c r="F7" s="346">
        <v>0.44427570311479381</v>
      </c>
      <c r="G7" s="346">
        <v>0.45028174829530937</v>
      </c>
      <c r="H7" s="346">
        <v>0.45723586932347254</v>
      </c>
      <c r="I7" s="346">
        <v>0.45239437322292614</v>
      </c>
    </row>
    <row r="8" spans="2:9" x14ac:dyDescent="0.3">
      <c r="B8" t="s">
        <v>372</v>
      </c>
      <c r="C8" s="348">
        <v>0.45449772676904282</v>
      </c>
      <c r="D8" s="348">
        <v>0.45249514307170535</v>
      </c>
      <c r="E8" s="348">
        <v>0.41286441125340184</v>
      </c>
      <c r="F8" s="348">
        <v>0.40270234962581414</v>
      </c>
      <c r="G8" s="348">
        <v>0.39943817408965826</v>
      </c>
      <c r="H8" s="348">
        <v>0.39609642123065869</v>
      </c>
      <c r="I8" s="348">
        <v>0.40278096473287778</v>
      </c>
    </row>
    <row r="9" spans="2:9" ht="15" thickBot="1" x14ac:dyDescent="0.35">
      <c r="B9" s="349" t="s">
        <v>373</v>
      </c>
      <c r="C9" s="350">
        <v>0.17478381175539043</v>
      </c>
      <c r="D9" s="350">
        <v>0.17339178630844651</v>
      </c>
      <c r="E9" s="350">
        <v>0.15864575084873803</v>
      </c>
      <c r="F9" s="350">
        <v>0.15302194725939197</v>
      </c>
      <c r="G9" s="350">
        <v>0.15028007761503234</v>
      </c>
      <c r="H9" s="350">
        <v>0.14666770944586877</v>
      </c>
      <c r="I9" s="350">
        <v>0.14482466204419614</v>
      </c>
    </row>
    <row r="10" spans="2:9" ht="15" thickTop="1" x14ac:dyDescent="0.3">
      <c r="B10" t="s">
        <v>374</v>
      </c>
      <c r="C10" s="346">
        <f>SUM(C7:C9)</f>
        <v>1</v>
      </c>
      <c r="D10" s="346">
        <f t="shared" ref="D10:I10" si="0">SUM(D7:D9)</f>
        <v>1</v>
      </c>
      <c r="E10" s="346">
        <f t="shared" si="0"/>
        <v>1</v>
      </c>
      <c r="F10" s="346">
        <f t="shared" si="0"/>
        <v>0.99999999999999989</v>
      </c>
      <c r="G10" s="346">
        <f t="shared" si="0"/>
        <v>1</v>
      </c>
      <c r="H10" s="346">
        <f t="shared" si="0"/>
        <v>1</v>
      </c>
      <c r="I10" s="346">
        <f t="shared" si="0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77734375" defaultRowHeight="15" x14ac:dyDescent="0.25"/>
  <cols>
    <col min="1" max="1" width="19" style="282" customWidth="1"/>
    <col min="2" max="2" width="14.21875" style="130" bestFit="1" customWidth="1"/>
    <col min="3" max="3" width="14.21875" style="130" customWidth="1"/>
    <col min="4" max="4" width="14.21875" style="271" customWidth="1"/>
    <col min="5" max="5" width="17.5546875" style="188" bestFit="1" customWidth="1"/>
    <col min="6" max="6" width="23" style="198" bestFit="1" customWidth="1"/>
    <col min="7" max="7" width="27.21875" style="198" customWidth="1"/>
    <col min="8" max="8" width="23.77734375" style="198" customWidth="1"/>
    <col min="9" max="9" width="20.77734375" style="198" customWidth="1"/>
    <col min="10" max="10" width="23.21875" style="188" bestFit="1" customWidth="1"/>
    <col min="11" max="11" width="18.21875" style="196" customWidth="1"/>
    <col min="12" max="12" width="17.77734375" style="196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4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7.399999999999999" x14ac:dyDescent="0.3">
      <c r="A3" s="360" t="str">
        <f>'Cover Page'!A5:N5</f>
        <v>For Reporting Period: April, May, and June 2021 and Overall Quarter Total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21st Century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12963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12963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12963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12963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12963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12963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12963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12963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12963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12963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12963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12963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12963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12963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12963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12963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12963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12963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12963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12963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12963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12963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12963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12963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12963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12963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12963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12963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12963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12963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12963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12963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12963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12963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12963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12963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12963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12963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12963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12963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12963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12963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12963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12963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12963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12963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12963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349</v>
      </c>
    </row>
    <row r="3" spans="1:4" x14ac:dyDescent="0.3">
      <c r="A3" t="s">
        <v>228</v>
      </c>
      <c r="B3" t="s">
        <v>227</v>
      </c>
      <c r="D3" t="s">
        <v>350</v>
      </c>
    </row>
    <row r="4" spans="1:4" x14ac:dyDescent="0.3">
      <c r="A4" t="s">
        <v>81</v>
      </c>
      <c r="B4" t="s">
        <v>225</v>
      </c>
      <c r="D4" t="s">
        <v>351</v>
      </c>
    </row>
    <row r="5" spans="1:4" x14ac:dyDescent="0.3">
      <c r="A5" t="s">
        <v>82</v>
      </c>
      <c r="B5" t="s">
        <v>229</v>
      </c>
      <c r="D5" t="s">
        <v>344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21st Century Insurance Company</v>
      </c>
      <c r="B4" s="155">
        <f>'Cover Page'!L9</f>
        <v>12963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3 Beaver Valley Road</v>
      </c>
      <c r="F4" s="155" t="str">
        <f>'Cover Page'!B20</f>
        <v>Wilmington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44406</v>
      </c>
      <c r="L4" s="177" t="str">
        <f>'Cover Page'!B35</f>
        <v>Kris Bidlingmaier</v>
      </c>
      <c r="M4" s="177" t="str">
        <f>'Cover Page'!B38</f>
        <v>President</v>
      </c>
      <c r="N4" s="220">
        <f>'Cover Page'!I35</f>
        <v>6163406052</v>
      </c>
      <c r="O4" s="220">
        <f>'Cover Page'!L35</f>
        <v>0</v>
      </c>
      <c r="P4" s="155" t="str">
        <f>'Cover Page'!I38</f>
        <v>Kris.bidlingmaier@farmersinsurance.com</v>
      </c>
      <c r="Q4" s="155" t="str">
        <f>'Cover Page'!B42</f>
        <v>Saeeda Behbahany</v>
      </c>
      <c r="R4" s="155" t="str">
        <f>'Cover Page'!B46</f>
        <v>Actuary</v>
      </c>
      <c r="S4" s="220" t="str">
        <f>'Cover Page'!I42</f>
        <v>818 535 2610</v>
      </c>
      <c r="T4" s="220">
        <f>'Cover Page'!L42</f>
        <v>0</v>
      </c>
      <c r="U4" s="155" t="str">
        <f>'Cover Page'!I46</f>
        <v>saeeda.behbahany@farmersinsurance.com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Memorandum'!C15</f>
        <v>Recognizing the change in loss exposure resulting from the Covid-19 lock down 21st has taken the following actions:</v>
      </c>
      <c r="AL4" s="155">
        <f>'Explanatory Memorandum'!C41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4" customWidth="1"/>
    <col min="4" max="4" width="7.5546875" style="245" customWidth="1"/>
    <col min="5" max="6" width="6.44140625" style="245" customWidth="1"/>
    <col min="7" max="7" width="9.21875" style="246" customWidth="1"/>
    <col min="8" max="8" width="7.44140625" style="244" customWidth="1"/>
    <col min="9" max="9" width="6" style="245" customWidth="1"/>
    <col min="10" max="10" width="4" style="245" customWidth="1"/>
    <col min="11" max="11" width="5.77734375" style="245" customWidth="1"/>
    <col min="12" max="12" width="9" style="245" bestFit="1" customWidth="1"/>
    <col min="13" max="13" width="9.5546875" style="245" customWidth="1"/>
    <col min="14" max="14" width="11.77734375" style="245" customWidth="1"/>
    <col min="15" max="15" width="12.44140625" style="245" customWidth="1"/>
    <col min="16" max="16" width="8.21875" style="246" customWidth="1"/>
    <col min="17" max="17" width="6.44140625" style="238" customWidth="1"/>
    <col min="18" max="18" width="5.21875" style="238" customWidth="1"/>
    <col min="19" max="19" width="7.21875" style="238" customWidth="1"/>
    <col min="20" max="20" width="6.44140625" style="238" customWidth="1"/>
    <col min="21" max="21" width="6.21875" style="246" bestFit="1" customWidth="1"/>
  </cols>
  <sheetData>
    <row r="1" spans="1:27" x14ac:dyDescent="0.3">
      <c r="A1" s="232"/>
      <c r="B1" s="232"/>
      <c r="C1" s="393" t="s">
        <v>185</v>
      </c>
      <c r="D1" s="394"/>
      <c r="E1" s="394"/>
      <c r="F1" s="394"/>
      <c r="G1" s="395"/>
      <c r="H1" s="396" t="s">
        <v>186</v>
      </c>
      <c r="I1" s="397"/>
      <c r="J1" s="397"/>
      <c r="K1" s="397"/>
      <c r="L1" s="397"/>
      <c r="M1" s="397"/>
      <c r="N1" s="397"/>
      <c r="O1" s="397"/>
      <c r="P1" s="398"/>
      <c r="Q1" s="393" t="s">
        <v>187</v>
      </c>
      <c r="R1" s="394"/>
      <c r="S1" s="394"/>
      <c r="T1" s="394"/>
      <c r="U1" s="395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12963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12963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12963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12963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12963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12963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12963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Cover Page</vt:lpstr>
      <vt:lpstr>Questionnaire</vt:lpstr>
      <vt:lpstr>Explanatory Memorandum</vt:lpstr>
      <vt:lpstr>Exhibit A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2021-07-29T16:48:00Z</dcterms:modified>
</cp:coreProperties>
</file>