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codeName="ThisWorkbook" defaultThemeVersion="124226"/>
  <mc:AlternateContent xmlns:mc="http://schemas.openxmlformats.org/markup-compatibility/2006">
    <mc:Choice Requires="x15">
      <x15ac:absPath xmlns:x15ac="http://schemas.microsoft.com/office/spreadsheetml/2010/11/ac" url="C:\Users\jstout\Documents\"/>
    </mc:Choice>
  </mc:AlternateContent>
  <xr:revisionPtr revIDLastSave="0" documentId="8_{F735B65A-B49E-4C54-A80E-4D64DFB9E7C0}" xr6:coauthVersionLast="47" xr6:coauthVersionMax="47" xr10:uidLastSave="{00000000-0000-0000-0000-000000000000}"/>
  <bookViews>
    <workbookView xWindow="-108" yWindow="-108" windowWidth="23256" windowHeight="14016" xr2:uid="{00000000-000D-0000-FFFF-FFFF00000000}"/>
  </bookViews>
  <sheets>
    <sheet name="Cover Page" sheetId="15" r:id="rId1"/>
    <sheet name="25MostFrequent" sheetId="24" r:id="rId2"/>
    <sheet name="25MostCostly" sheetId="25" r:id="rId3"/>
    <sheet name="25HighestIncrease" sheetId="26" r:id="rId4"/>
    <sheet name="ImpactonPremium" sheetId="37" r:id="rId5"/>
    <sheet name="Glossary" sheetId="38" r:id="rId6"/>
  </sheets>
  <definedNames>
    <definedName name="_xlnm.Print_Area" localSheetId="0">'Cover Page'!$A$1:$C$24</definedName>
    <definedName name="_xlnm.Print_Area" localSheetId="5">Glossary!$A$1:$B$22</definedName>
    <definedName name="_xlnm.Print_Titles" localSheetId="5">Glossary!$1:$1</definedName>
    <definedName name="Z_1F39768E_B2A4_4CE3_B044_C39A38A49440_.wvu.PrintArea" localSheetId="5" hidden="1">Glossary!$A$1:$B$22</definedName>
    <definedName name="Z_1F39768E_B2A4_4CE3_B044_C39A38A49440_.wvu.PrintTitles" localSheetId="5" hidden="1">Glossary!$1:$1</definedName>
    <definedName name="Z_4E36B9BD_0873_479E_AB71_44BD3041BBEE_.wvu.PrintArea" localSheetId="5" hidden="1">Glossary!$A$1:$B$22</definedName>
    <definedName name="Z_4E36B9BD_0873_479E_AB71_44BD3041BBEE_.wvu.PrintTitles" localSheetId="5" hidden="1">Glossary!$1:$1</definedName>
    <definedName name="Z_834F2425_4EDE_4590_A794_E1B115A59CE5_.wvu.PrintArea" localSheetId="5" hidden="1">Glossary!$A$1:$B$22</definedName>
    <definedName name="Z_834F2425_4EDE_4590_A794_E1B115A59CE5_.wvu.PrintTitles" localSheetId="5" hidden="1">Glossary!$1:$1</definedName>
    <definedName name="Z_C28E6C0E_2F37_49DC_880D_884DDAC74EE3_.wvu.PrintArea" localSheetId="5" hidden="1">Glossary!$A$1:$B$22</definedName>
    <definedName name="Z_C28E6C0E_2F37_49DC_880D_884DDAC74EE3_.wvu.PrintTitles" localSheetId="5" hidden="1">Glossary!$1:$1</definedName>
    <definedName name="Z_C44C7FFC_0D16_4D3A_9E25_12AEEC1DDE43_.wvu.PrintArea" localSheetId="5" hidden="1">Glossary!$A$1:$B$22</definedName>
    <definedName name="Z_C44C7FFC_0D16_4D3A_9E25_12AEEC1DDE43_.wvu.PrintTitles" localSheetId="5" hidden="1">Glossary!$1:$1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8" i="15" l="1"/>
  <c r="B16" i="15"/>
  <c r="A3" i="37" l="1"/>
  <c r="A2" i="37"/>
  <c r="A1" i="37"/>
  <c r="A3" i="26"/>
  <c r="A2" i="26"/>
  <c r="A1" i="26"/>
  <c r="A6" i="26"/>
  <c r="A6" i="37" s="1"/>
  <c r="A6" i="25"/>
  <c r="A3" i="25"/>
  <c r="A2" i="25"/>
  <c r="A1" i="25"/>
  <c r="A6" i="24"/>
  <c r="A7" i="24"/>
  <c r="A7" i="37" s="1"/>
  <c r="A7" i="25" l="1"/>
  <c r="A7" i="26"/>
  <c r="A3" i="24"/>
  <c r="A2" i="24"/>
  <c r="A1" i="24"/>
  <c r="E18" i="37" l="1"/>
  <c r="E14" i="37"/>
  <c r="B22" i="15" l="1"/>
  <c r="B20" i="15"/>
  <c r="G10" i="26" l="1"/>
  <c r="E8" i="24" l="1"/>
  <c r="B22" i="37" s="1"/>
  <c r="B21" i="37" l="1"/>
  <c r="E8" i="26"/>
  <c r="F8" i="26" s="1"/>
  <c r="B16" i="37"/>
  <c r="E8" i="25"/>
  <c r="F8" i="25" s="1"/>
  <c r="G8" i="26"/>
  <c r="F8" i="24"/>
  <c r="B20" i="37"/>
  <c r="B12" i="37"/>
  <c r="B23" i="37"/>
  <c r="G22" i="37"/>
  <c r="F66" i="24" l="1"/>
  <c r="F38" i="24"/>
  <c r="E66" i="25"/>
  <c r="E38" i="25"/>
  <c r="C38" i="37"/>
  <c r="D37" i="37" l="1"/>
  <c r="A30" i="37" l="1"/>
  <c r="A31" i="37" s="1"/>
  <c r="A32" i="37" s="1"/>
  <c r="A33" i="37" s="1"/>
  <c r="A34" i="37" s="1"/>
  <c r="A35" i="37" s="1"/>
  <c r="A36" i="37" s="1"/>
  <c r="A37" i="37" s="1"/>
  <c r="A38" i="37" s="1"/>
  <c r="C27" i="37"/>
  <c r="D27" i="37" s="1"/>
  <c r="G21" i="37"/>
  <c r="C29" i="37" s="1"/>
  <c r="C37" i="37" s="1"/>
  <c r="A21" i="37"/>
  <c r="A22" i="37" s="1"/>
  <c r="A23" i="37" s="1"/>
  <c r="A25" i="37" s="1"/>
  <c r="G20" i="37"/>
  <c r="G16" i="37"/>
  <c r="G12" i="37"/>
  <c r="G92" i="26"/>
  <c r="F92" i="26"/>
  <c r="E92" i="26"/>
  <c r="A68" i="26"/>
  <c r="A69" i="26" s="1"/>
  <c r="A70" i="26" s="1"/>
  <c r="A71" i="26" s="1"/>
  <c r="A72" i="26" s="1"/>
  <c r="A73" i="26" s="1"/>
  <c r="A74" i="26" s="1"/>
  <c r="A75" i="26" s="1"/>
  <c r="A76" i="26" s="1"/>
  <c r="A77" i="26" s="1"/>
  <c r="A78" i="26" s="1"/>
  <c r="A79" i="26" s="1"/>
  <c r="A80" i="26" s="1"/>
  <c r="A81" i="26" s="1"/>
  <c r="A82" i="26" s="1"/>
  <c r="A83" i="26" s="1"/>
  <c r="A84" i="26" s="1"/>
  <c r="A85" i="26" s="1"/>
  <c r="A86" i="26" s="1"/>
  <c r="A87" i="26" s="1"/>
  <c r="A88" i="26" s="1"/>
  <c r="A89" i="26" s="1"/>
  <c r="A90" i="26" s="1"/>
  <c r="A91" i="26" s="1"/>
  <c r="G66" i="26"/>
  <c r="G64" i="26"/>
  <c r="E64" i="26"/>
  <c r="A40" i="26"/>
  <c r="A41" i="26" s="1"/>
  <c r="A42" i="26" s="1"/>
  <c r="A43" i="26" s="1"/>
  <c r="A44" i="26" s="1"/>
  <c r="A45" i="26" s="1"/>
  <c r="A46" i="26" s="1"/>
  <c r="A47" i="26" s="1"/>
  <c r="A48" i="26" s="1"/>
  <c r="A49" i="26" s="1"/>
  <c r="A50" i="26" s="1"/>
  <c r="A51" i="26" s="1"/>
  <c r="A52" i="26" s="1"/>
  <c r="A53" i="26" s="1"/>
  <c r="A54" i="26" s="1"/>
  <c r="A55" i="26" s="1"/>
  <c r="A56" i="26" s="1"/>
  <c r="A57" i="26" s="1"/>
  <c r="A58" i="26" s="1"/>
  <c r="A59" i="26" s="1"/>
  <c r="A60" i="26" s="1"/>
  <c r="A61" i="26" s="1"/>
  <c r="A62" i="26" s="1"/>
  <c r="A63" i="26" s="1"/>
  <c r="G38" i="26"/>
  <c r="G36" i="26"/>
  <c r="E36" i="26"/>
  <c r="A12" i="26"/>
  <c r="A13" i="26" s="1"/>
  <c r="A14" i="26" s="1"/>
  <c r="A15" i="26" s="1"/>
  <c r="A16" i="26" s="1"/>
  <c r="A17" i="26" s="1"/>
  <c r="A18" i="26" s="1"/>
  <c r="A19" i="26" s="1"/>
  <c r="A20" i="26" s="1"/>
  <c r="A21" i="26" s="1"/>
  <c r="A22" i="26" s="1"/>
  <c r="A23" i="26" s="1"/>
  <c r="A24" i="26" s="1"/>
  <c r="A25" i="26" s="1"/>
  <c r="A26" i="26" s="1"/>
  <c r="A27" i="26" s="1"/>
  <c r="A28" i="26" s="1"/>
  <c r="A29" i="26" s="1"/>
  <c r="A30" i="26" s="1"/>
  <c r="A31" i="26" s="1"/>
  <c r="A32" i="26" s="1"/>
  <c r="A33" i="26" s="1"/>
  <c r="A34" i="26" s="1"/>
  <c r="A35" i="26" s="1"/>
  <c r="F92" i="25"/>
  <c r="E92" i="25"/>
  <c r="A68" i="25"/>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F64" i="25"/>
  <c r="E64" i="25"/>
  <c r="A40" i="25"/>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F36" i="25"/>
  <c r="E36" i="25"/>
  <c r="A13" i="25"/>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12" i="25"/>
  <c r="F92" i="24"/>
  <c r="E92" i="24"/>
  <c r="A68" i="24"/>
  <c r="A69" i="24" s="1"/>
  <c r="A70" i="24" s="1"/>
  <c r="A71" i="24" s="1"/>
  <c r="A72" i="24" s="1"/>
  <c r="A73" i="24" s="1"/>
  <c r="A74" i="24" s="1"/>
  <c r="A75" i="24" s="1"/>
  <c r="A76" i="24" s="1"/>
  <c r="A77" i="24" s="1"/>
  <c r="A78" i="24" s="1"/>
  <c r="A79" i="24" s="1"/>
  <c r="A80" i="24" s="1"/>
  <c r="A81" i="24" s="1"/>
  <c r="A82" i="24" s="1"/>
  <c r="A83" i="24" s="1"/>
  <c r="A84" i="24" s="1"/>
  <c r="A85" i="24" s="1"/>
  <c r="A86" i="24" s="1"/>
  <c r="A87" i="24" s="1"/>
  <c r="A88" i="24" s="1"/>
  <c r="A89" i="24" s="1"/>
  <c r="A90" i="24" s="1"/>
  <c r="A91" i="24" s="1"/>
  <c r="F64" i="24"/>
  <c r="E64" i="24"/>
  <c r="A40" i="24"/>
  <c r="A41" i="24" s="1"/>
  <c r="A42" i="24" s="1"/>
  <c r="A43" i="24" s="1"/>
  <c r="A44" i="24" s="1"/>
  <c r="A45" i="24" s="1"/>
  <c r="A46" i="24" s="1"/>
  <c r="A47" i="24" s="1"/>
  <c r="A48" i="24" s="1"/>
  <c r="A49" i="24" s="1"/>
  <c r="A50" i="24" s="1"/>
  <c r="A51" i="24" s="1"/>
  <c r="A52" i="24" s="1"/>
  <c r="A53" i="24" s="1"/>
  <c r="A54" i="24" s="1"/>
  <c r="A55" i="24" s="1"/>
  <c r="A56" i="24" s="1"/>
  <c r="A57" i="24" s="1"/>
  <c r="A58" i="24" s="1"/>
  <c r="A59" i="24" s="1"/>
  <c r="A60" i="24" s="1"/>
  <c r="A61" i="24" s="1"/>
  <c r="A62" i="24" s="1"/>
  <c r="A63" i="24" s="1"/>
  <c r="F36" i="24"/>
  <c r="E36" i="24"/>
  <c r="A12" i="24"/>
  <c r="A13" i="24" s="1"/>
  <c r="A14" i="24" s="1"/>
  <c r="A15" i="24" s="1"/>
  <c r="A16" i="24" s="1"/>
  <c r="A17" i="24" s="1"/>
  <c r="A18" i="24" s="1"/>
  <c r="A19" i="24" s="1"/>
  <c r="A20" i="24" s="1"/>
  <c r="A21" i="24" s="1"/>
  <c r="A22" i="24" s="1"/>
  <c r="A23" i="24" s="1"/>
  <c r="A24" i="24" s="1"/>
  <c r="A25" i="24" s="1"/>
  <c r="A26" i="24" s="1"/>
  <c r="A27" i="24" s="1"/>
  <c r="A28" i="24" s="1"/>
  <c r="A29" i="24" s="1"/>
  <c r="A30" i="24" s="1"/>
  <c r="A31" i="24" s="1"/>
  <c r="A32" i="24" s="1"/>
  <c r="A33" i="24" s="1"/>
  <c r="A34" i="24" s="1"/>
  <c r="A35" i="24" s="1"/>
  <c r="F64" i="26" l="1"/>
  <c r="F36" i="26"/>
</calcChain>
</file>

<file path=xl/sharedStrings.xml><?xml version="1.0" encoding="utf-8"?>
<sst xmlns="http://schemas.openxmlformats.org/spreadsheetml/2006/main" count="173" uniqueCount="104">
  <si>
    <t>California Department of Managed Health Care/Department of Insurance</t>
  </si>
  <si>
    <t>1.</t>
  </si>
  <si>
    <t>Reporting Year</t>
  </si>
  <si>
    <t>2.</t>
  </si>
  <si>
    <t>3.</t>
  </si>
  <si>
    <t>4.</t>
  </si>
  <si>
    <t>DBA</t>
  </si>
  <si>
    <t xml:space="preserve">Prescription Drug Name </t>
  </si>
  <si>
    <t>DMHC Health Plan ID/CDI NAIC No.</t>
  </si>
  <si>
    <t>Aggregate Prescription Drugs Information</t>
  </si>
  <si>
    <t>All Prescription Drugs</t>
  </si>
  <si>
    <t>Generic</t>
  </si>
  <si>
    <t>Brand Name</t>
  </si>
  <si>
    <t xml:space="preserve">* Cells highlighted in light blue are formula. </t>
  </si>
  <si>
    <t>Tab Name</t>
  </si>
  <si>
    <t>Worksheet</t>
  </si>
  <si>
    <t>Therapy Class</t>
  </si>
  <si>
    <t>Rank</t>
  </si>
  <si>
    <t>5.</t>
  </si>
  <si>
    <t>25MostFrequent</t>
  </si>
  <si>
    <t>25MostCostly</t>
  </si>
  <si>
    <t>25HighestIncrease</t>
  </si>
  <si>
    <t>ImpactonPremium</t>
  </si>
  <si>
    <t>Specialty</t>
  </si>
  <si>
    <t>Other</t>
  </si>
  <si>
    <t>Total</t>
  </si>
  <si>
    <t>Total of All 25 Drugs (Generic)</t>
  </si>
  <si>
    <t>Total of All 25 Drugs (Brand Name)</t>
  </si>
  <si>
    <t>Total of All 25 Drugs (Specialty)</t>
  </si>
  <si>
    <t>Paid Prescription Plan Cost</t>
  </si>
  <si>
    <t>Paid Medical Plan Cost</t>
  </si>
  <si>
    <t xml:space="preserve">Year-over-Year Dollar Increase
in Descending Order
</t>
  </si>
  <si>
    <t xml:space="preserve">Year-over-Year % Increase
</t>
  </si>
  <si>
    <t>Dispensed at Pharmacy</t>
  </si>
  <si>
    <t>Top 25 Prescription Drugs Related to 25 Most Frequent</t>
  </si>
  <si>
    <t>Top 25 Prescription Drugs Related to 25 Most Costly</t>
  </si>
  <si>
    <t>Manufacturer Rebate (Negative)</t>
  </si>
  <si>
    <t>Number of Prescriptions
 in Descending Order</t>
  </si>
  <si>
    <t>Number of Prescriptions</t>
  </si>
  <si>
    <t>Market Type: Report on all commercial lines of business combined; specify by checking the appropriate box(es) which markets are included:</t>
  </si>
  <si>
    <t>Total Dollars</t>
  </si>
  <si>
    <t>This report is confidential pursuant to CHSC 1367.243(f) or CIC 10123.205(f)</t>
  </si>
  <si>
    <t>For policies subject to CHSC 1367.243 or CIC 10123.205</t>
  </si>
  <si>
    <t>Top 25 Most Frequently Prescribed Drugs  (CHSC 1367.243(a)(2)(A)/CIC 10123.205(a)(2)(A))</t>
  </si>
  <si>
    <t>Top 25 Most Costly Drugs By Total Annual Plan Spending (CHSC 1367.243(a)(2)(B)/CIC 10123.205(a)(2)(B))</t>
  </si>
  <si>
    <t>The 25 Drugs With The Highest Year-Over-Year Increase In Total Annual Spending (CHSC 1367.243(a)(2)(C)/CIC 10123.205(a)(2)(C))</t>
  </si>
  <si>
    <t>Summary: Overall Impact of Drug Costs on Health Care Premium (CHSC 1367.243(b)/CIC 10123.205(b))</t>
  </si>
  <si>
    <t>National Drug Code</t>
  </si>
  <si>
    <t>SB 17 - Prescription Drug Cost Reporting Form for Commercial Plans</t>
  </si>
  <si>
    <t>Total Member Months for Pharmacy Benefits Carve-in</t>
  </si>
  <si>
    <t>List the drug types in Other, if any</t>
  </si>
  <si>
    <t>Component of Premium for Pharmacy Benefits Carve-in and Medical Coverage</t>
  </si>
  <si>
    <t>Total Commission Expenses</t>
  </si>
  <si>
    <t>Taxes and Fees</t>
  </si>
  <si>
    <t>Profit</t>
  </si>
  <si>
    <t>Total Health Care Premium  = sum((1) through (8))</t>
  </si>
  <si>
    <t xml:space="preserve">Administrative Expenses Excluding Total Commission Expenses </t>
  </si>
  <si>
    <t>Total Annual Plan Spending  (i.e., Allowed Dollar Amount)</t>
  </si>
  <si>
    <t>Total Annual Plan Spending  (i.e., Allowed Dollar Amount)
in Descending Order</t>
  </si>
  <si>
    <t>Term</t>
  </si>
  <si>
    <t>Definition</t>
  </si>
  <si>
    <t xml:space="preserve">Administrative Expenses/Costs </t>
  </si>
  <si>
    <t>Business expenses associated with general administration, agents/brokers fees and commissions, direct sales salaries, workforce salaries and benefits, loss adjustment expenses, cost containment expenses, and community benefit expenditures.</t>
  </si>
  <si>
    <t>Allowed Dollar Amount</t>
  </si>
  <si>
    <t>Total payments made under the policy to health care providers on behalf of covered members, including payments made by issuers and member cost sharing.</t>
  </si>
  <si>
    <t>Annual Plan Spending</t>
  </si>
  <si>
    <t>Total payments made under the policy to health care providers on behalf of covered members and include payments made by issuers and member cost sharing = Allowed Dollar Amount.</t>
  </si>
  <si>
    <t>Biological Product</t>
  </si>
  <si>
    <t>Biological products are regulated by the Food and Drug Administration (FDA) and are used to diagnose, prevent, treat, and cure diseases and medical conditions. Biological products are a diverse category of products and are generally large, complex molecules. These products may be produced through biotechnology in a living system.</t>
  </si>
  <si>
    <t>Biosimilar Product</t>
  </si>
  <si>
    <t>A biosimilar is a biological product that is highly similar to and has no clinically meaningful differences from an existing FDA-approved reference product. Treat this as Generic, unless the plan- or insurer-negotiated monthly cost exceeds the threshold for a Specialty Drug.</t>
  </si>
  <si>
    <t>Brand Name Drug</t>
  </si>
  <si>
    <t>Medications protected by patents that grant their makers exclusive marketing rights for several years. When patents expire, other manufacturers can sell generic copies at lower prices.</t>
  </si>
  <si>
    <t>Dispensed at a plan pharmacy, network pharmacy, or mail order pharmacy for outpatient use.</t>
  </si>
  <si>
    <t>Formulary</t>
  </si>
  <si>
    <t xml:space="preserve">List of drugs used to treat patients in a drug benefit plan. Products listed on a formulary are covered for reimbursement at varying levels. </t>
  </si>
  <si>
    <t>Generic Drug</t>
  </si>
  <si>
    <t>A generic drug is a medication created to be the same as an already marketed brand name drug in dosage, form, safety, strength, route of administration, quality, performance characteristics, and intended use. These similarities help to demonstrate bioequivalence, which means that a generic medicine works in the same way and provides the same clinical benefit as its brand name version. In other words, you can take a generic medicine as an equal substitute for its brand name counterpart.</t>
  </si>
  <si>
    <t>Interchangeable Product</t>
  </si>
  <si>
    <t>An interchangeable product is a biosimilar product that meets additional requirements outlined by the Biologics Price Competition and Innovation Act.</t>
  </si>
  <si>
    <t>Mail Order</t>
  </si>
  <si>
    <t>Licensed pharmacy established to dispense maintenance medications for chronic use in quantities greater than normally purchased at a retail pharmacy. The mail order pharmacy usually uses highly automated equipment so that non-pharmacists perform many routine tasks. As a result, mail order can typically dispense medication at a lower cost per prescription.</t>
  </si>
  <si>
    <t>National Drug Code (NDC)</t>
  </si>
  <si>
    <r>
      <t xml:space="preserve">Numeric system to identify drug products in the United States. A drug’s NDC number is often expressed using a 3-segment-number where the first segment identifies the manufacturer, the second identifies the product and strength, and the last identifies the package size and type.
If the NDC on the package label is less than 11 digits, then add a leading zero to the appropriate segment to create a 5-4-2 segment number. Example.
Label Configuration  Add leading zero, Remove hyphens
4-4-2 (xxxx-xxxx-xx)   </t>
    </r>
    <r>
      <rPr>
        <b/>
        <sz val="12"/>
        <color theme="1"/>
        <rFont val="Arial"/>
        <family val="2"/>
      </rPr>
      <t>0</t>
    </r>
    <r>
      <rPr>
        <sz val="12"/>
        <color theme="1"/>
        <rFont val="Arial"/>
        <family val="2"/>
      </rPr>
      <t>xxxxxxxxxx (5-4-2)
5-3-2 (xxxxx-xxx-xx)   xxxxx</t>
    </r>
    <r>
      <rPr>
        <b/>
        <sz val="12"/>
        <color theme="1"/>
        <rFont val="Arial"/>
        <family val="2"/>
      </rPr>
      <t>0</t>
    </r>
    <r>
      <rPr>
        <sz val="12"/>
        <color theme="1"/>
        <rFont val="Arial"/>
        <family val="2"/>
      </rPr>
      <t>xxxxx (5-4-2)
5-4-1 (xxxxx-xxxx-x)   xxxxxxxxx</t>
    </r>
    <r>
      <rPr>
        <b/>
        <sz val="12"/>
        <color theme="1"/>
        <rFont val="Arial"/>
        <family val="2"/>
      </rPr>
      <t>0</t>
    </r>
    <r>
      <rPr>
        <sz val="12"/>
        <color theme="1"/>
        <rFont val="Arial"/>
        <family val="2"/>
      </rPr>
      <t xml:space="preserve">x (5-4-2)
</t>
    </r>
  </si>
  <si>
    <t>Number of Prescriptions (# of Prescriptions)</t>
  </si>
  <si>
    <t>30-day supply is treated as a unit.  The range is as follows:
    - Between 1- to 30-day supply is 1 unit
    - Between 31- to 60-day supply is 2 units  
    - More than 60-day supply will be 3 units.</t>
  </si>
  <si>
    <t>Paid Plan Claim (Paid Plan Cost)</t>
  </si>
  <si>
    <t>Allowed Dollar Amount minus the member cost-sharing amount = Incurred Costs.  (If this Term is related to drug cost only, excludes Manufacturer Rebate).</t>
  </si>
  <si>
    <t>Paid Dollar Amount</t>
  </si>
  <si>
    <t>Pharmacy Benefits Carve-In</t>
  </si>
  <si>
    <t>Management of the drug benefit is included with the management of the medical benefit, using a single entity and contract to administer both benefits. 
Carve-Out: Management of the drug benefit is separate from the management of the medical benefit, using two different entities or two separate contracts to administer the benefits.</t>
  </si>
  <si>
    <t>Pharmacy Benefit Manager (PBM)</t>
  </si>
  <si>
    <t>Organization dedicated to administering prescription benefit management services to employers, health plans, third-party administrators, union groups, and other plan sponsors. A full-service PBM maintains eligibility, adjudicates prescription claims, provides clinical services and customer support, contracts and manages pharmacy networks, and provides management reports.</t>
  </si>
  <si>
    <t>Prescription Drug</t>
  </si>
  <si>
    <t>“Prescription drug” or “drug” means a self-administered drug approved by the FDA for sale to the public through retail or mail order pharmacies that requires a prescription and is not provided for use on an inpatient basis or administered in a clinical setting or by a licensed health care provider. The term includes: (i) disposable devices that are medically necessary for the administration of a covered prescription drug, such as spacers and inhalers for the administration of aerosol outpatient prescription drugs; (ii) syringes for self-injectable prescription drugs that are not dispensed in pre-filled syringes; (iii) drugs, devices, and FDA-approved products covered under the prescription drug benefit of the product pursuant to sections 1367.002 and 1367.25 of the Health and Safety Code, including any such over-the-counter drugs, devices, and FDA-approved products; and (iv) at the option of the health care service plan, any vaccines or other health benefits covered under the prescription drug benefit of the product.</t>
  </si>
  <si>
    <t>Reference Product</t>
  </si>
  <si>
    <t>A reference product is the single biological product, already approved by FDA, against which a proposed biosimilar product is compared. A reference product is approved based on, among other things, a full complement of safety and effectiveness data. Treat this as Brand Name or Brand Name Specialty.</t>
  </si>
  <si>
    <t xml:space="preserve">Retail </t>
  </si>
  <si>
    <t>Medications are purchased at a retail pharmacy.</t>
  </si>
  <si>
    <t>Specialty Drug</t>
  </si>
  <si>
    <t xml:space="preserve">A drug with a plan- or insurer-negotiated monthly cost prior to rebate that exceeds the threshold for a specialty drug under the Medicare Part D program (Medicare Prescription Drug, Improvement, and Modernization Act of 2003 (Public Law 108-173)). For example, in 2019, the threshold amount is $670 for a one-month supply: Drug A costs $40 per day provided for two-day supply (Between 1- to 30-day supply is 1 unit) while Drug B costs $80 per day with a 60-day supply (Between 31- to 60-day supply is 2 units); therefore, Drug A (= ($40*2)/1 = $80 &lt; $670) is not treated as Specialty Drug while Drug B (= ($80*60)/2 = $2400 &gt; $670) is treated as Specialty Drug. 
</t>
  </si>
  <si>
    <t>Company Legal Name</t>
  </si>
  <si>
    <t>Glossary</t>
  </si>
  <si>
    <t>Definitions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</si>
</sst>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
    <numFmt numFmtId="165" formatCode="_(* #,##0_);_(* \(#,##0\);_(* &quot;-&quot;??_);_(@_)"/>
  </numFmts>
  <fonts count="11" x14ac:knownFonts="1">
    <font>
      <sz val="11"/>
      <color theme="1"/>
      <name val="Calibri"/>
      <family val="2"/>
      <scheme val="minor"/>
    </font>
    <font>
      <sz val="10"/>
      <name val="Arial"/>
      <family val="2"/>
    </font>
    <font>
      <sz val="11"/>
      <color theme="1"/>
      <name val="Calibri"/>
      <family val="2"/>
      <scheme val="minor"/>
    </font>
    <font>
      <sz val="12"/>
      <color theme="1"/>
      <name val="Arial"/>
      <family val="2"/>
    </font>
    <font>
      <b/>
      <sz val="12"/>
      <color theme="1"/>
      <name val="Arial"/>
      <family val="2"/>
    </font>
    <font>
      <b/>
      <sz val="12"/>
      <name val="Arial"/>
      <family val="2"/>
    </font>
    <font>
      <b/>
      <sz val="12"/>
      <color rgb="FFFF0000"/>
      <name val="Arial"/>
      <family val="2"/>
    </font>
    <font>
      <sz val="12"/>
      <name val="Arial"/>
      <family val="2"/>
    </font>
    <font>
      <sz val="12"/>
      <color rgb="FFFF0000"/>
      <name val="Arial"/>
      <family val="2"/>
    </font>
    <font>
      <sz val="12"/>
      <color rgb="FFC00000"/>
      <name val="Arial"/>
      <family val="2"/>
    </font>
    <font>
      <b/>
      <sz val="12"/>
      <color rgb="FFC00000"/>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1"/>
        <bgColor indexed="64"/>
      </patternFill>
    </fill>
    <fill>
      <patternFill patternType="solid">
        <fgColor theme="3" tint="0.79998168889431442"/>
        <bgColor indexed="64"/>
      </patternFill>
    </fill>
    <fill>
      <patternFill patternType="solid">
        <fgColor theme="0"/>
        <bgColor indexed="64"/>
      </patternFill>
    </fill>
    <fill>
      <patternFill patternType="solid">
        <fgColor rgb="FFFFFF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style="thick">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s>
  <cellStyleXfs count="5">
    <xf numFmtId="0" fontId="0" fillId="0" borderId="0"/>
    <xf numFmtId="0" fontId="1" fillId="0" borderId="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cellStyleXfs>
  <cellXfs count="114">
    <xf numFmtId="0" fontId="0" fillId="0" borderId="0" xfId="0"/>
    <xf numFmtId="0" fontId="3" fillId="0" borderId="0" xfId="0" applyFont="1" applyProtection="1">
      <protection locked="0"/>
    </xf>
    <xf numFmtId="0" fontId="3" fillId="0" borderId="0" xfId="0" applyFont="1"/>
    <xf numFmtId="0" fontId="3" fillId="0" borderId="1" xfId="0" applyFont="1" applyBorder="1" applyAlignment="1">
      <alignment horizontal="left"/>
    </xf>
    <xf numFmtId="0" fontId="3" fillId="0" borderId="1" xfId="0" applyFont="1" applyBorder="1" applyAlignment="1">
      <alignment horizontal="left" wrapText="1"/>
    </xf>
    <xf numFmtId="0" fontId="4" fillId="0" borderId="1" xfId="0" applyFont="1" applyBorder="1" applyAlignment="1">
      <alignment horizontal="left"/>
    </xf>
    <xf numFmtId="164" fontId="3" fillId="4" borderId="1" xfId="0" applyNumberFormat="1" applyFont="1" applyFill="1" applyBorder="1" applyAlignment="1">
      <alignment horizontal="right"/>
    </xf>
    <xf numFmtId="0" fontId="4" fillId="0" borderId="1" xfId="0" applyFont="1" applyBorder="1" applyAlignment="1">
      <alignment horizontal="center" wrapText="1"/>
    </xf>
    <xf numFmtId="0" fontId="4" fillId="0" borderId="0" xfId="0" applyFont="1" applyAlignment="1">
      <alignment horizontal="left"/>
    </xf>
    <xf numFmtId="0" fontId="3" fillId="0" borderId="0" xfId="0" applyFont="1" applyAlignment="1">
      <alignment horizontal="left" wrapText="1"/>
    </xf>
    <xf numFmtId="0" fontId="5" fillId="0" borderId="0" xfId="0" applyFont="1"/>
    <xf numFmtId="0" fontId="7" fillId="2" borderId="2" xfId="1" applyFont="1" applyFill="1" applyBorder="1"/>
    <xf numFmtId="0" fontId="7" fillId="2" borderId="3" xfId="1" applyFont="1" applyFill="1" applyBorder="1"/>
    <xf numFmtId="0" fontId="7" fillId="2" borderId="6" xfId="1" applyFont="1" applyFill="1" applyBorder="1" applyAlignment="1" applyProtection="1">
      <alignment horizontal="center"/>
      <protection locked="0"/>
    </xf>
    <xf numFmtId="0" fontId="5" fillId="0" borderId="7" xfId="1" quotePrefix="1" applyFont="1" applyBorder="1" applyAlignment="1">
      <alignment horizontal="left" vertical="center"/>
    </xf>
    <xf numFmtId="0" fontId="5" fillId="0" borderId="1" xfId="1" applyFont="1" applyBorder="1" applyAlignment="1">
      <alignment vertical="center"/>
    </xf>
    <xf numFmtId="49" fontId="5" fillId="0" borderId="8" xfId="1" applyNumberFormat="1" applyFont="1" applyBorder="1" applyAlignment="1" applyProtection="1">
      <alignment horizontal="right" vertical="center"/>
      <protection locked="0"/>
    </xf>
    <xf numFmtId="0" fontId="5" fillId="0" borderId="8" xfId="1" applyFont="1" applyBorder="1" applyAlignment="1" applyProtection="1">
      <alignment horizontal="right" vertical="center"/>
      <protection locked="0"/>
    </xf>
    <xf numFmtId="0" fontId="5" fillId="0" borderId="11" xfId="1" quotePrefix="1" applyFont="1" applyBorder="1" applyAlignment="1">
      <alignment horizontal="left" vertical="center"/>
    </xf>
    <xf numFmtId="49" fontId="5" fillId="0" borderId="8" xfId="1" applyNumberFormat="1" applyFont="1" applyBorder="1" applyAlignment="1" applyProtection="1">
      <alignment horizontal="left" vertical="center"/>
      <protection locked="0"/>
    </xf>
    <xf numFmtId="3" fontId="3" fillId="5" borderId="0" xfId="0" applyNumberFormat="1" applyFont="1" applyFill="1" applyAlignment="1">
      <alignment horizontal="right"/>
    </xf>
    <xf numFmtId="0" fontId="3" fillId="0" borderId="4" xfId="0" applyFont="1" applyBorder="1" applyAlignment="1">
      <alignment horizontal="left" wrapText="1"/>
    </xf>
    <xf numFmtId="0" fontId="3" fillId="0" borderId="1" xfId="0" applyFont="1" applyBorder="1" applyAlignment="1">
      <alignment horizontal="center"/>
    </xf>
    <xf numFmtId="3" fontId="3" fillId="4" borderId="1" xfId="0" applyNumberFormat="1" applyFont="1" applyFill="1" applyBorder="1"/>
    <xf numFmtId="0" fontId="5" fillId="0" borderId="0" xfId="0" applyFont="1" applyAlignment="1">
      <alignment horizontal="left" vertical="center"/>
    </xf>
    <xf numFmtId="0" fontId="3" fillId="0" borderId="0" xfId="0" applyFont="1" applyAlignment="1" applyProtection="1">
      <alignment horizontal="left"/>
      <protection locked="0"/>
    </xf>
    <xf numFmtId="0" fontId="7" fillId="0" borderId="0" xfId="0" applyFont="1"/>
    <xf numFmtId="0" fontId="4" fillId="0" borderId="0" xfId="0" applyFont="1" applyAlignment="1">
      <alignment horizontal="center"/>
    </xf>
    <xf numFmtId="0" fontId="4" fillId="0" borderId="12" xfId="0" applyFont="1" applyBorder="1" applyAlignment="1">
      <alignment horizontal="center" wrapText="1"/>
    </xf>
    <xf numFmtId="0" fontId="4" fillId="0" borderId="16" xfId="0" applyFont="1" applyBorder="1" applyAlignment="1">
      <alignment horizontal="center" wrapText="1"/>
    </xf>
    <xf numFmtId="0" fontId="3" fillId="5" borderId="0" xfId="0" applyFont="1" applyFill="1" applyProtection="1">
      <protection locked="0"/>
    </xf>
    <xf numFmtId="0" fontId="4" fillId="0" borderId="0" xfId="0" applyFont="1"/>
    <xf numFmtId="0" fontId="4" fillId="0" borderId="0" xfId="0" applyFont="1" applyAlignment="1">
      <alignment horizontal="center" wrapText="1"/>
    </xf>
    <xf numFmtId="0" fontId="4" fillId="0" borderId="5" xfId="0" applyFont="1" applyBorder="1" applyAlignment="1">
      <alignment horizontal="center"/>
    </xf>
    <xf numFmtId="0" fontId="4" fillId="0" borderId="5" xfId="0" applyFont="1" applyBorder="1" applyAlignment="1">
      <alignment horizontal="center" wrapText="1"/>
    </xf>
    <xf numFmtId="0" fontId="4" fillId="0" borderId="1" xfId="0" applyFont="1" applyBorder="1" applyAlignment="1">
      <alignment horizontal="center"/>
    </xf>
    <xf numFmtId="0" fontId="3" fillId="0" borderId="0" xfId="0" applyFont="1" applyAlignment="1" applyProtection="1">
      <alignment vertical="center"/>
      <protection locked="0"/>
    </xf>
    <xf numFmtId="0" fontId="4" fillId="0" borderId="0" xfId="0" applyFont="1" applyAlignment="1" applyProtection="1">
      <alignment vertical="center"/>
      <protection locked="0"/>
    </xf>
    <xf numFmtId="164" fontId="3" fillId="5" borderId="0" xfId="0" applyNumberFormat="1" applyFont="1" applyFill="1" applyAlignment="1">
      <alignment horizontal="center"/>
    </xf>
    <xf numFmtId="0" fontId="5" fillId="0" borderId="10" xfId="1" applyFont="1" applyBorder="1" applyAlignment="1">
      <alignment vertical="center"/>
    </xf>
    <xf numFmtId="0" fontId="3" fillId="0" borderId="0" xfId="0" applyFont="1" applyAlignment="1" applyProtection="1">
      <alignment horizontal="left" vertical="center"/>
      <protection locked="0"/>
    </xf>
    <xf numFmtId="3" fontId="3" fillId="0" borderId="0" xfId="0" applyNumberFormat="1" applyFont="1" applyAlignment="1">
      <alignment horizontal="right"/>
    </xf>
    <xf numFmtId="0" fontId="4" fillId="0" borderId="4" xfId="0" applyFont="1" applyBorder="1" applyAlignment="1">
      <alignment horizontal="left" wrapText="1"/>
    </xf>
    <xf numFmtId="164" fontId="3" fillId="4" borderId="1" xfId="4" applyNumberFormat="1" applyFont="1" applyFill="1" applyBorder="1"/>
    <xf numFmtId="164" fontId="3" fillId="4" borderId="14" xfId="4" applyNumberFormat="1" applyFont="1" applyFill="1" applyBorder="1"/>
    <xf numFmtId="164" fontId="3" fillId="4" borderId="1" xfId="0" applyNumberFormat="1" applyFont="1" applyFill="1" applyBorder="1"/>
    <xf numFmtId="165" fontId="3" fillId="4" borderId="1" xfId="3" applyNumberFormat="1" applyFont="1" applyFill="1" applyBorder="1" applyAlignment="1">
      <alignment horizontal="right"/>
    </xf>
    <xf numFmtId="10" fontId="3" fillId="4" borderId="1" xfId="0" applyNumberFormat="1" applyFont="1" applyFill="1" applyBorder="1"/>
    <xf numFmtId="164" fontId="3" fillId="0" borderId="0" xfId="0" applyNumberFormat="1" applyFont="1"/>
    <xf numFmtId="10" fontId="3" fillId="0" borderId="0" xfId="2" applyNumberFormat="1" applyFont="1"/>
    <xf numFmtId="3" fontId="3" fillId="4" borderId="14" xfId="0" applyNumberFormat="1" applyFont="1" applyFill="1" applyBorder="1"/>
    <xf numFmtId="165" fontId="3" fillId="3" borderId="1" xfId="3" applyNumberFormat="1" applyFont="1" applyFill="1" applyBorder="1" applyAlignment="1">
      <alignment horizontal="center"/>
    </xf>
    <xf numFmtId="49" fontId="3" fillId="0" borderId="1" xfId="0" applyNumberFormat="1" applyFont="1" applyBorder="1" applyAlignment="1">
      <alignment horizontal="center"/>
    </xf>
    <xf numFmtId="0" fontId="3" fillId="0" borderId="5" xfId="0" applyFont="1" applyBorder="1" applyAlignment="1">
      <alignment horizontal="center"/>
    </xf>
    <xf numFmtId="0" fontId="3" fillId="0" borderId="1" xfId="0" applyFont="1" applyBorder="1" applyProtection="1">
      <protection locked="0"/>
    </xf>
    <xf numFmtId="3" fontId="3" fillId="0" borderId="13" xfId="0" applyNumberFormat="1" applyFont="1" applyBorder="1" applyProtection="1">
      <protection locked="0"/>
    </xf>
    <xf numFmtId="164" fontId="3" fillId="0" borderId="1" xfId="4" applyNumberFormat="1" applyFont="1" applyFill="1" applyBorder="1" applyProtection="1">
      <protection locked="0"/>
    </xf>
    <xf numFmtId="0" fontId="3" fillId="0" borderId="10" xfId="0" applyFont="1" applyBorder="1" applyProtection="1">
      <protection locked="0"/>
    </xf>
    <xf numFmtId="3" fontId="3" fillId="0" borderId="15" xfId="0" applyNumberFormat="1" applyFont="1" applyBorder="1" applyProtection="1">
      <protection locked="0"/>
    </xf>
    <xf numFmtId="164" fontId="3" fillId="0" borderId="10" xfId="4" applyNumberFormat="1" applyFont="1" applyFill="1" applyBorder="1" applyProtection="1">
      <protection locked="0"/>
    </xf>
    <xf numFmtId="164" fontId="3" fillId="0" borderId="13" xfId="4" applyNumberFormat="1" applyFont="1" applyBorder="1" applyProtection="1">
      <protection locked="0"/>
    </xf>
    <xf numFmtId="3" fontId="3" fillId="0" borderId="1" xfId="4" applyNumberFormat="1" applyFont="1" applyFill="1" applyBorder="1" applyProtection="1">
      <protection locked="0"/>
    </xf>
    <xf numFmtId="164" fontId="3" fillId="0" borderId="17" xfId="4" applyNumberFormat="1" applyFont="1" applyFill="1" applyBorder="1" applyProtection="1">
      <protection locked="0"/>
    </xf>
    <xf numFmtId="10" fontId="3" fillId="0" borderId="5" xfId="0" applyNumberFormat="1" applyFont="1" applyBorder="1" applyProtection="1">
      <protection locked="0"/>
    </xf>
    <xf numFmtId="164" fontId="3" fillId="5" borderId="1" xfId="2" applyNumberFormat="1" applyFont="1" applyFill="1" applyBorder="1" applyAlignment="1" applyProtection="1">
      <alignment horizontal="right"/>
      <protection locked="0"/>
    </xf>
    <xf numFmtId="165" fontId="3" fillId="0" borderId="1" xfId="3" applyNumberFormat="1" applyFont="1" applyBorder="1" applyProtection="1">
      <protection locked="0"/>
    </xf>
    <xf numFmtId="165" fontId="3" fillId="5" borderId="1" xfId="3" applyNumberFormat="1" applyFont="1" applyFill="1" applyBorder="1" applyAlignment="1" applyProtection="1">
      <alignment horizontal="right"/>
      <protection locked="0"/>
    </xf>
    <xf numFmtId="165" fontId="3" fillId="0" borderId="1" xfId="3" applyNumberFormat="1" applyFont="1" applyFill="1" applyBorder="1" applyAlignment="1" applyProtection="1">
      <alignment horizontal="right"/>
      <protection locked="0"/>
    </xf>
    <xf numFmtId="0" fontId="3" fillId="0" borderId="0" xfId="0" applyFont="1" applyAlignment="1">
      <alignment horizontal="center"/>
    </xf>
    <xf numFmtId="49" fontId="3" fillId="0" borderId="0" xfId="0" applyNumberFormat="1" applyFont="1"/>
    <xf numFmtId="49" fontId="4" fillId="0" borderId="1" xfId="0" applyNumberFormat="1" applyFont="1" applyBorder="1" applyAlignment="1">
      <alignment horizontal="center" wrapText="1"/>
    </xf>
    <xf numFmtId="49" fontId="3" fillId="0" borderId="1" xfId="0" applyNumberFormat="1" applyFont="1" applyBorder="1" applyProtection="1">
      <protection locked="0"/>
    </xf>
    <xf numFmtId="49" fontId="3" fillId="0" borderId="10" xfId="0" applyNumberFormat="1" applyFont="1" applyBorder="1" applyProtection="1">
      <protection locked="0"/>
    </xf>
    <xf numFmtId="49" fontId="3" fillId="3" borderId="5" xfId="0" applyNumberFormat="1" applyFont="1" applyFill="1" applyBorder="1" applyAlignment="1">
      <alignment horizontal="center"/>
    </xf>
    <xf numFmtId="49" fontId="4" fillId="3" borderId="5" xfId="0" applyNumberFormat="1" applyFont="1" applyFill="1" applyBorder="1" applyAlignment="1">
      <alignment horizontal="center"/>
    </xf>
    <xf numFmtId="49" fontId="4" fillId="0" borderId="0" xfId="0" applyNumberFormat="1" applyFont="1" applyAlignment="1">
      <alignment horizontal="center"/>
    </xf>
    <xf numFmtId="49" fontId="4" fillId="3" borderId="5" xfId="0" applyNumberFormat="1" applyFont="1" applyFill="1" applyBorder="1" applyAlignment="1">
      <alignment horizontal="center" wrapText="1"/>
    </xf>
    <xf numFmtId="1" fontId="4" fillId="6" borderId="1" xfId="0" applyNumberFormat="1" applyFont="1" applyFill="1" applyBorder="1" applyAlignment="1">
      <alignment horizontal="center"/>
    </xf>
    <xf numFmtId="164" fontId="3" fillId="4" borderId="1" xfId="2" applyNumberFormat="1" applyFont="1" applyFill="1" applyBorder="1" applyAlignment="1" applyProtection="1">
      <alignment horizontal="right"/>
    </xf>
    <xf numFmtId="165" fontId="3" fillId="4" borderId="1" xfId="3" applyNumberFormat="1" applyFont="1" applyFill="1" applyBorder="1" applyProtection="1"/>
    <xf numFmtId="0" fontId="5" fillId="5" borderId="0" xfId="0" applyFont="1" applyFill="1" applyAlignment="1">
      <alignment horizontal="center"/>
    </xf>
    <xf numFmtId="0" fontId="5" fillId="0" borderId="0" xfId="0" applyFont="1" applyAlignment="1">
      <alignment horizontal="center"/>
    </xf>
    <xf numFmtId="0" fontId="7" fillId="0" borderId="0" xfId="0" applyFont="1" applyAlignment="1">
      <alignment horizontal="center"/>
    </xf>
    <xf numFmtId="0" fontId="4" fillId="0" borderId="9" xfId="0" applyFont="1" applyBorder="1" applyAlignment="1">
      <alignment horizontal="center"/>
    </xf>
    <xf numFmtId="0" fontId="4" fillId="0" borderId="5" xfId="0" applyFont="1" applyBorder="1" applyAlignment="1">
      <alignment horizontal="left"/>
    </xf>
    <xf numFmtId="0" fontId="5" fillId="5" borderId="0" xfId="0" applyFont="1" applyFill="1"/>
    <xf numFmtId="0" fontId="7" fillId="0" borderId="0" xfId="0" applyFont="1" applyAlignment="1">
      <alignment vertical="center"/>
    </xf>
    <xf numFmtId="0" fontId="5" fillId="0" borderId="18" xfId="1" quotePrefix="1" applyFont="1" applyBorder="1" applyAlignment="1">
      <alignment vertical="center" wrapText="1"/>
    </xf>
    <xf numFmtId="0" fontId="5" fillId="0" borderId="19" xfId="1" applyFont="1" applyBorder="1" applyAlignment="1">
      <alignment vertical="center" wrapText="1"/>
    </xf>
    <xf numFmtId="0" fontId="8" fillId="0" borderId="0" xfId="0" applyFont="1"/>
    <xf numFmtId="0" fontId="9" fillId="0" borderId="0" xfId="0" applyFont="1" applyAlignment="1">
      <alignment horizontal="center"/>
    </xf>
    <xf numFmtId="0" fontId="3" fillId="0" borderId="4" xfId="0" applyFont="1" applyBorder="1"/>
    <xf numFmtId="0" fontId="3" fillId="0" borderId="5" xfId="0" applyFont="1" applyBorder="1" applyAlignment="1">
      <alignment horizontal="left"/>
    </xf>
    <xf numFmtId="0" fontId="6" fillId="0" borderId="0" xfId="0" applyFont="1"/>
    <xf numFmtId="0" fontId="4" fillId="0" borderId="4" xfId="0" applyFont="1" applyBorder="1"/>
    <xf numFmtId="0" fontId="4" fillId="0" borderId="5" xfId="0" applyFont="1" applyBorder="1"/>
    <xf numFmtId="0" fontId="6" fillId="0" borderId="0" xfId="0" applyFont="1" applyAlignment="1">
      <alignment wrapText="1"/>
    </xf>
    <xf numFmtId="0" fontId="10" fillId="0" borderId="0" xfId="0" applyFont="1" applyAlignment="1">
      <alignment horizontal="center"/>
    </xf>
    <xf numFmtId="0" fontId="10" fillId="0" borderId="0" xfId="0" applyFont="1"/>
    <xf numFmtId="0" fontId="4" fillId="0" borderId="9" xfId="0" applyFont="1" applyBorder="1"/>
    <xf numFmtId="164" fontId="3" fillId="5" borderId="1" xfId="0" applyNumberFormat="1" applyFont="1" applyFill="1" applyBorder="1" applyProtection="1">
      <protection locked="0"/>
    </xf>
    <xf numFmtId="0" fontId="3" fillId="0" borderId="20" xfId="0" applyFont="1" applyBorder="1" applyProtection="1">
      <protection locked="0"/>
    </xf>
    <xf numFmtId="0" fontId="5" fillId="0" borderId="0" xfId="1" quotePrefix="1" applyFont="1" applyAlignment="1">
      <alignment vertical="center" wrapText="1"/>
    </xf>
    <xf numFmtId="0" fontId="5" fillId="0" borderId="0" xfId="1" applyFont="1" applyAlignment="1">
      <alignment vertical="center" wrapText="1"/>
    </xf>
    <xf numFmtId="0" fontId="10" fillId="0" borderId="0" xfId="0" applyFont="1" applyAlignment="1">
      <alignment horizontal="left"/>
    </xf>
    <xf numFmtId="0" fontId="5" fillId="0" borderId="0" xfId="0" applyFont="1" applyAlignment="1">
      <alignment horizontal="left"/>
    </xf>
    <xf numFmtId="0" fontId="10" fillId="5" borderId="0" xfId="0" applyFont="1" applyFill="1" applyProtection="1">
      <protection locked="0"/>
    </xf>
    <xf numFmtId="0" fontId="4" fillId="0" borderId="1" xfId="0" applyFont="1" applyBorder="1" applyAlignment="1">
      <alignment horizontal="left" vertical="top" wrapText="1"/>
    </xf>
    <xf numFmtId="0" fontId="3" fillId="0" borderId="1" xfId="0" applyFont="1" applyBorder="1" applyAlignment="1">
      <alignment horizontal="left" vertical="top" wrapText="1"/>
    </xf>
    <xf numFmtId="0" fontId="7" fillId="0" borderId="1" xfId="0" applyFont="1" applyBorder="1" applyAlignment="1">
      <alignment horizontal="left" vertical="top" wrapText="1"/>
    </xf>
    <xf numFmtId="0" fontId="7" fillId="0" borderId="1" xfId="0" applyFont="1" applyBorder="1" applyAlignment="1">
      <alignment vertical="top" wrapText="1"/>
    </xf>
    <xf numFmtId="0" fontId="3" fillId="0" borderId="1" xfId="0" applyFont="1" applyBorder="1" applyAlignment="1">
      <alignment vertical="top" wrapText="1"/>
    </xf>
    <xf numFmtId="0" fontId="3" fillId="0" borderId="0" xfId="0" applyFont="1" applyAlignment="1">
      <alignment wrapText="1"/>
    </xf>
    <xf numFmtId="0" fontId="3" fillId="0" borderId="0" xfId="0" applyFont="1" applyAlignment="1">
      <alignment vertical="top" wrapText="1"/>
    </xf>
  </cellXfs>
  <cellStyles count="5">
    <cellStyle name="Comma" xfId="3" builtinId="3"/>
    <cellStyle name="Currency" xfId="4" builtinId="4"/>
    <cellStyle name="Normal" xfId="0" builtinId="0"/>
    <cellStyle name="Normal_cover 10'01" xfId="1" xr:uid="{00000000-0005-0000-0000-000003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99060</xdr:colOff>
          <xdr:row>9</xdr:row>
          <xdr:rowOff>83820</xdr:rowOff>
        </xdr:from>
        <xdr:to>
          <xdr:col>2</xdr:col>
          <xdr:colOff>1630680</xdr:colOff>
          <xdr:row>9</xdr:row>
          <xdr:rowOff>685800</xdr:rowOff>
        </xdr:to>
        <xdr:sp macro="" textlink="">
          <xdr:nvSpPr>
            <xdr:cNvPr id="1034" name="CheckBox4" descr="Individual"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1569720</xdr:colOff>
          <xdr:row>9</xdr:row>
          <xdr:rowOff>83820</xdr:rowOff>
        </xdr:from>
        <xdr:to>
          <xdr:col>2</xdr:col>
          <xdr:colOff>3238500</xdr:colOff>
          <xdr:row>9</xdr:row>
          <xdr:rowOff>655320</xdr:rowOff>
        </xdr:to>
        <xdr:sp macro="" textlink="">
          <xdr:nvSpPr>
            <xdr:cNvPr id="1036" name="CheckBox1" descr="Small Group"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3223260</xdr:colOff>
          <xdr:row>9</xdr:row>
          <xdr:rowOff>83820</xdr:rowOff>
        </xdr:from>
        <xdr:to>
          <xdr:col>2</xdr:col>
          <xdr:colOff>4770120</xdr:colOff>
          <xdr:row>9</xdr:row>
          <xdr:rowOff>708660</xdr:rowOff>
        </xdr:to>
        <xdr:sp macro="" textlink="">
          <xdr:nvSpPr>
            <xdr:cNvPr id="1037" name="CheckBox2" descr="Large Group"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 Id="rId9" Type="http://schemas.openxmlformats.org/officeDocument/2006/relationships/image" Target="../media/image3.emf"/></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G24"/>
  <sheetViews>
    <sheetView tabSelected="1" view="pageBreakPreview" zoomScale="115" zoomScaleNormal="100" zoomScaleSheetLayoutView="115" workbookViewId="0">
      <selection activeCell="C71" sqref="C71"/>
    </sheetView>
  </sheetViews>
  <sheetFormatPr defaultColWidth="9.109375" defaultRowHeight="15" x14ac:dyDescent="0.25"/>
  <cols>
    <col min="1" max="1" width="21.5546875" style="1" customWidth="1"/>
    <col min="2" max="2" width="63.6640625" style="1" customWidth="1"/>
    <col min="3" max="3" width="71.88671875" style="1" customWidth="1"/>
    <col min="4" max="7" width="9.109375" style="2"/>
    <col min="8" max="16384" width="9.109375" style="1"/>
  </cols>
  <sheetData>
    <row r="1" spans="1:7" ht="15.6" x14ac:dyDescent="0.3">
      <c r="A1" s="85" t="s">
        <v>0</v>
      </c>
      <c r="B1" s="80"/>
      <c r="C1" s="85"/>
      <c r="E1" s="1"/>
      <c r="F1" s="1"/>
      <c r="G1" s="1"/>
    </row>
    <row r="2" spans="1:7" ht="15.6" x14ac:dyDescent="0.3">
      <c r="A2" s="10" t="s">
        <v>48</v>
      </c>
      <c r="B2" s="81"/>
      <c r="C2" s="10"/>
      <c r="E2" s="1"/>
      <c r="F2" s="1"/>
      <c r="G2" s="1"/>
    </row>
    <row r="3" spans="1:7" ht="15.6" x14ac:dyDescent="0.3">
      <c r="A3" s="85" t="s">
        <v>42</v>
      </c>
      <c r="B3" s="80"/>
      <c r="C3" s="85"/>
      <c r="E3" s="1"/>
      <c r="F3" s="1"/>
      <c r="G3" s="1"/>
    </row>
    <row r="4" spans="1:7" ht="16.2" thickBot="1" x14ac:dyDescent="0.35">
      <c r="A4" s="106" t="s">
        <v>41</v>
      </c>
      <c r="B4" s="30"/>
      <c r="C4" s="30"/>
      <c r="E4" s="1"/>
      <c r="F4" s="1"/>
      <c r="G4" s="1"/>
    </row>
    <row r="5" spans="1:7" x14ac:dyDescent="0.25">
      <c r="A5" s="11"/>
      <c r="B5" s="12"/>
      <c r="C5" s="13"/>
      <c r="E5" s="1"/>
      <c r="F5" s="1"/>
      <c r="G5" s="1"/>
    </row>
    <row r="6" spans="1:7" ht="15.6" x14ac:dyDescent="0.25">
      <c r="A6" s="14" t="s">
        <v>1</v>
      </c>
      <c r="B6" s="15" t="s">
        <v>2</v>
      </c>
      <c r="C6" s="16"/>
      <c r="E6" s="1"/>
      <c r="F6" s="1"/>
      <c r="G6" s="1"/>
    </row>
    <row r="7" spans="1:7" ht="15.6" x14ac:dyDescent="0.25">
      <c r="A7" s="14" t="s">
        <v>3</v>
      </c>
      <c r="B7" s="15" t="s">
        <v>8</v>
      </c>
      <c r="C7" s="17"/>
      <c r="E7" s="1"/>
      <c r="F7" s="1"/>
      <c r="G7" s="1"/>
    </row>
    <row r="8" spans="1:7" ht="15.6" x14ac:dyDescent="0.25">
      <c r="A8" s="14" t="s">
        <v>4</v>
      </c>
      <c r="B8" s="15" t="s">
        <v>101</v>
      </c>
      <c r="C8" s="16"/>
      <c r="E8" s="1"/>
      <c r="F8" s="1"/>
      <c r="G8" s="1"/>
    </row>
    <row r="9" spans="1:7" ht="13.5" customHeight="1" x14ac:dyDescent="0.25">
      <c r="A9" s="18" t="s">
        <v>5</v>
      </c>
      <c r="B9" s="39" t="s">
        <v>6</v>
      </c>
      <c r="C9" s="19"/>
      <c r="E9" s="1"/>
      <c r="F9" s="1"/>
      <c r="G9" s="1"/>
    </row>
    <row r="10" spans="1:7" ht="62.25" customHeight="1" thickBot="1" x14ac:dyDescent="0.3">
      <c r="A10" s="87" t="s">
        <v>18</v>
      </c>
      <c r="B10" s="88" t="s">
        <v>39</v>
      </c>
      <c r="C10" s="101"/>
      <c r="E10" s="1"/>
      <c r="F10" s="1"/>
      <c r="G10" s="1"/>
    </row>
    <row r="11" spans="1:7" ht="15.6" x14ac:dyDescent="0.25">
      <c r="A11" s="102"/>
      <c r="B11" s="103"/>
      <c r="E11" s="1"/>
      <c r="F11" s="1"/>
      <c r="G11" s="1"/>
    </row>
    <row r="12" spans="1:7" ht="15.75" customHeight="1" x14ac:dyDescent="0.25">
      <c r="E12" s="1"/>
      <c r="F12" s="1"/>
      <c r="G12" s="1"/>
    </row>
    <row r="13" spans="1:7" ht="15.75" customHeight="1" x14ac:dyDescent="0.25">
      <c r="A13" s="36" t="s">
        <v>13</v>
      </c>
      <c r="E13" s="1"/>
      <c r="F13" s="1"/>
      <c r="G13" s="1"/>
    </row>
    <row r="14" spans="1:7" ht="15.75" customHeight="1" x14ac:dyDescent="0.25">
      <c r="D14" s="1"/>
      <c r="E14" s="1"/>
      <c r="F14" s="1"/>
      <c r="G14" s="1"/>
    </row>
    <row r="15" spans="1:7" ht="15.75" customHeight="1" x14ac:dyDescent="0.25">
      <c r="A15" s="37" t="s">
        <v>14</v>
      </c>
      <c r="B15" s="37" t="s">
        <v>15</v>
      </c>
      <c r="D15" s="1"/>
      <c r="E15" s="1"/>
      <c r="F15" s="1"/>
      <c r="G15" s="1"/>
    </row>
    <row r="16" spans="1:7" ht="15.75" customHeight="1" x14ac:dyDescent="0.25">
      <c r="A16" s="40" t="s">
        <v>19</v>
      </c>
      <c r="B16" s="36" t="str">
        <f>'25MostFrequent'!A4</f>
        <v>Top 25 Most Frequently Prescribed Drugs  (CHSC 1367.243(a)(2)(A)/CIC 10123.205(a)(2)(A))</v>
      </c>
      <c r="C16" s="36"/>
      <c r="D16" s="1"/>
      <c r="E16" s="1"/>
      <c r="F16" s="1"/>
      <c r="G16" s="1"/>
    </row>
    <row r="17" spans="1:7" ht="15.75" customHeight="1" x14ac:dyDescent="0.25">
      <c r="A17" s="40"/>
      <c r="B17" s="24"/>
      <c r="C17" s="25"/>
      <c r="D17" s="1"/>
      <c r="E17" s="1"/>
      <c r="F17" s="1"/>
      <c r="G17" s="1"/>
    </row>
    <row r="18" spans="1:7" ht="15.75" customHeight="1" x14ac:dyDescent="0.25">
      <c r="A18" s="40" t="s">
        <v>20</v>
      </c>
      <c r="B18" s="86" t="str">
        <f>'25MostCostly'!A4</f>
        <v>Top 25 Most Costly Drugs By Total Annual Plan Spending (CHSC 1367.243(a)(2)(B)/CIC 10123.205(a)(2)(B))</v>
      </c>
      <c r="C18" s="86"/>
      <c r="D18" s="1"/>
      <c r="E18" s="1"/>
      <c r="F18" s="1"/>
      <c r="G18" s="1"/>
    </row>
    <row r="19" spans="1:7" ht="15.75" customHeight="1" x14ac:dyDescent="0.25">
      <c r="A19" s="40"/>
      <c r="B19" s="40"/>
      <c r="C19" s="25"/>
      <c r="D19" s="1"/>
      <c r="E19" s="1"/>
      <c r="F19" s="1"/>
      <c r="G19" s="1"/>
    </row>
    <row r="20" spans="1:7" x14ac:dyDescent="0.25">
      <c r="A20" s="40" t="s">
        <v>21</v>
      </c>
      <c r="B20" s="36" t="str">
        <f>'25HighestIncrease'!A4</f>
        <v>The 25 Drugs With The Highest Year-Over-Year Increase In Total Annual Spending (CHSC 1367.243(a)(2)(C)/CIC 10123.205(a)(2)(C))</v>
      </c>
      <c r="C20" s="36"/>
      <c r="D20" s="1"/>
      <c r="E20" s="1"/>
      <c r="F20" s="1"/>
      <c r="G20" s="1"/>
    </row>
    <row r="21" spans="1:7" ht="15.75" customHeight="1" x14ac:dyDescent="0.25">
      <c r="A21" s="40"/>
      <c r="B21" s="40"/>
      <c r="C21" s="25"/>
      <c r="D21" s="1"/>
      <c r="E21" s="1"/>
      <c r="F21" s="1"/>
      <c r="G21" s="1"/>
    </row>
    <row r="22" spans="1:7" ht="15.75" customHeight="1" x14ac:dyDescent="0.25">
      <c r="A22" s="40" t="s">
        <v>22</v>
      </c>
      <c r="B22" s="86" t="str">
        <f>ImpactonPremium!A4</f>
        <v>Summary: Overall Impact of Drug Costs on Health Care Premium (CHSC 1367.243(b)/CIC 10123.205(b))</v>
      </c>
      <c r="C22" s="86"/>
      <c r="D22" s="1"/>
      <c r="E22" s="1"/>
      <c r="F22" s="1"/>
      <c r="G22" s="1"/>
    </row>
    <row r="23" spans="1:7" x14ac:dyDescent="0.25">
      <c r="B23" s="26"/>
      <c r="D23" s="1"/>
      <c r="E23" s="1"/>
      <c r="F23" s="1"/>
      <c r="G23" s="1"/>
    </row>
    <row r="24" spans="1:7" x14ac:dyDescent="0.25">
      <c r="A24" s="40" t="s">
        <v>102</v>
      </c>
      <c r="B24" s="86" t="s">
        <v>103</v>
      </c>
      <c r="C24" s="86"/>
      <c r="D24" s="1"/>
      <c r="E24" s="1"/>
      <c r="F24" s="1"/>
      <c r="G24" s="1"/>
    </row>
  </sheetData>
  <dataConsolidate/>
  <dataValidations disablePrompts="1"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45" right="0.45" top="0.5" bottom="0.5" header="0.3" footer="0.3"/>
  <pageSetup scale="62" orientation="portrait" r:id="rId1"/>
  <headerFooter>
    <oddFooter>&amp;L&amp;"Arial,Regular"&amp;12Revised Date: May 15, 2023&amp;C&amp;"Arial,Regular"&amp;12CONFIDENTIAL&amp;R&amp;"Arial,Regular"&amp;12Page &amp;P</oddFooter>
  </headerFooter>
  <drawing r:id="rId2"/>
  <legacyDrawing r:id="rId3"/>
  <controls>
    <mc:AlternateContent xmlns:mc="http://schemas.openxmlformats.org/markup-compatibility/2006">
      <mc:Choice Requires="x14">
        <control shapeId="1034" r:id="rId4" name="CheckBox4">
          <controlPr autoLine="0" altText="Individual" r:id="rId5">
            <anchor moveWithCells="1">
              <from>
                <xdr:col>2</xdr:col>
                <xdr:colOff>99060</xdr:colOff>
                <xdr:row>9</xdr:row>
                <xdr:rowOff>83820</xdr:rowOff>
              </from>
              <to>
                <xdr:col>2</xdr:col>
                <xdr:colOff>1630680</xdr:colOff>
                <xdr:row>9</xdr:row>
                <xdr:rowOff>685800</xdr:rowOff>
              </to>
            </anchor>
          </controlPr>
        </control>
      </mc:Choice>
      <mc:Fallback>
        <control shapeId="1034" r:id="rId4" name="CheckBox4"/>
      </mc:Fallback>
    </mc:AlternateContent>
    <mc:AlternateContent xmlns:mc="http://schemas.openxmlformats.org/markup-compatibility/2006">
      <mc:Choice Requires="x14">
        <control shapeId="1036" r:id="rId6" name="CheckBox1">
          <controlPr autoLine="0" altText="Small Group" r:id="rId7">
            <anchor moveWithCells="1">
              <from>
                <xdr:col>2</xdr:col>
                <xdr:colOff>1569720</xdr:colOff>
                <xdr:row>9</xdr:row>
                <xdr:rowOff>83820</xdr:rowOff>
              </from>
              <to>
                <xdr:col>2</xdr:col>
                <xdr:colOff>3238500</xdr:colOff>
                <xdr:row>9</xdr:row>
                <xdr:rowOff>655320</xdr:rowOff>
              </to>
            </anchor>
          </controlPr>
        </control>
      </mc:Choice>
      <mc:Fallback>
        <control shapeId="1036" r:id="rId6" name="CheckBox1"/>
      </mc:Fallback>
    </mc:AlternateContent>
    <mc:AlternateContent xmlns:mc="http://schemas.openxmlformats.org/markup-compatibility/2006">
      <mc:Choice Requires="x14">
        <control shapeId="1037" r:id="rId8" name="CheckBox2">
          <controlPr autoLine="0" altText="Large Group" r:id="rId9">
            <anchor moveWithCells="1">
              <from>
                <xdr:col>2</xdr:col>
                <xdr:colOff>3223260</xdr:colOff>
                <xdr:row>9</xdr:row>
                <xdr:rowOff>83820</xdr:rowOff>
              </from>
              <to>
                <xdr:col>2</xdr:col>
                <xdr:colOff>4777740</xdr:colOff>
                <xdr:row>9</xdr:row>
                <xdr:rowOff>701040</xdr:rowOff>
              </to>
            </anchor>
          </controlPr>
        </control>
      </mc:Choice>
      <mc:Fallback>
        <control shapeId="1037" r:id="rId8" name="CheckBox2"/>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pageSetUpPr fitToPage="1"/>
  </sheetPr>
  <dimension ref="A1:F93"/>
  <sheetViews>
    <sheetView view="pageBreakPreview" zoomScale="60" zoomScaleNormal="100" workbookViewId="0">
      <selection activeCell="B164" sqref="B164"/>
    </sheetView>
  </sheetViews>
  <sheetFormatPr defaultColWidth="9.109375" defaultRowHeight="15" x14ac:dyDescent="0.25"/>
  <cols>
    <col min="1" max="1" width="21.6640625" style="2" bestFit="1" customWidth="1"/>
    <col min="2" max="2" width="41.109375" style="2" customWidth="1"/>
    <col min="3" max="3" width="21.5546875" style="2" customWidth="1"/>
    <col min="4" max="4" width="20.44140625" style="69" customWidth="1"/>
    <col min="5" max="5" width="25.6640625" style="2" customWidth="1"/>
    <col min="6" max="6" width="27.33203125" style="2" customWidth="1"/>
    <col min="7" max="16384" width="9.109375" style="2"/>
  </cols>
  <sheetData>
    <row r="1" spans="1:6" ht="16.5" customHeight="1" x14ac:dyDescent="0.3">
      <c r="A1" s="10" t="str">
        <f>'Cover Page'!A1</f>
        <v>California Department of Managed Health Care/Department of Insurance</v>
      </c>
      <c r="B1" s="26"/>
      <c r="C1" s="82"/>
      <c r="D1" s="26"/>
      <c r="E1" s="26"/>
      <c r="F1" s="26"/>
    </row>
    <row r="2" spans="1:6" ht="16.5" customHeight="1" x14ac:dyDescent="0.3">
      <c r="A2" s="10" t="str">
        <f>'Cover Page'!A2</f>
        <v>SB 17 - Prescription Drug Cost Reporting Form for Commercial Plans</v>
      </c>
      <c r="B2" s="26"/>
      <c r="C2" s="82"/>
      <c r="D2" s="26"/>
      <c r="E2" s="26"/>
      <c r="F2" s="26"/>
    </row>
    <row r="3" spans="1:6" ht="16.5" customHeight="1" x14ac:dyDescent="0.3">
      <c r="A3" s="10" t="str">
        <f>'Cover Page'!A3</f>
        <v>For policies subject to CHSC 1367.243 or CIC 10123.205</v>
      </c>
      <c r="B3" s="26"/>
      <c r="C3" s="82"/>
      <c r="D3" s="26"/>
      <c r="E3" s="26"/>
      <c r="F3" s="26"/>
    </row>
    <row r="4" spans="1:6" ht="16.5" customHeight="1" x14ac:dyDescent="0.3">
      <c r="A4" s="98" t="s">
        <v>43</v>
      </c>
      <c r="B4" s="89"/>
      <c r="C4" s="90"/>
      <c r="D4" s="89"/>
      <c r="E4" s="89"/>
      <c r="F4" s="89"/>
    </row>
    <row r="5" spans="1:6" ht="16.5" customHeight="1" x14ac:dyDescent="0.3">
      <c r="A5" s="31"/>
      <c r="C5" s="68"/>
      <c r="D5" s="2"/>
    </row>
    <row r="6" spans="1:6" ht="16.5" customHeight="1" x14ac:dyDescent="0.3">
      <c r="A6" s="31" t="str">
        <f>"Company Legal Name: "&amp;'Cover Page'!C8</f>
        <v xml:space="preserve">Company Legal Name: </v>
      </c>
      <c r="C6" s="68"/>
      <c r="D6" s="2"/>
    </row>
    <row r="7" spans="1:6" ht="16.5" customHeight="1" x14ac:dyDescent="0.3">
      <c r="A7" s="27" t="str">
        <f>"Calendar Year: "&amp;INT('Cover Page'!C6-1)</f>
        <v>Calendar Year: -1</v>
      </c>
      <c r="B7" s="68"/>
      <c r="C7" s="68"/>
      <c r="D7" s="68"/>
      <c r="E7" s="68"/>
      <c r="F7" s="68"/>
    </row>
    <row r="8" spans="1:6" ht="16.5" customHeight="1" x14ac:dyDescent="0.3">
      <c r="E8" s="77">
        <f>'Cover Page'!C6-1</f>
        <v>-1</v>
      </c>
      <c r="F8" s="77">
        <f>E8</f>
        <v>-1</v>
      </c>
    </row>
    <row r="9" spans="1:6" ht="16.5" customHeight="1" thickBot="1" x14ac:dyDescent="0.35">
      <c r="A9" s="31" t="s">
        <v>11</v>
      </c>
    </row>
    <row r="10" spans="1:6" ht="66.75" customHeight="1" thickTop="1" x14ac:dyDescent="0.3">
      <c r="A10" s="7" t="s">
        <v>17</v>
      </c>
      <c r="B10" s="7" t="s">
        <v>7</v>
      </c>
      <c r="C10" s="7" t="s">
        <v>16</v>
      </c>
      <c r="D10" s="70" t="s">
        <v>47</v>
      </c>
      <c r="E10" s="28" t="s">
        <v>37</v>
      </c>
      <c r="F10" s="7" t="s">
        <v>57</v>
      </c>
    </row>
    <row r="11" spans="1:6" ht="16.5" customHeight="1" x14ac:dyDescent="0.3">
      <c r="A11" s="35">
        <v>1</v>
      </c>
      <c r="B11" s="54"/>
      <c r="C11" s="54"/>
      <c r="D11" s="71"/>
      <c r="E11" s="55"/>
      <c r="F11" s="56"/>
    </row>
    <row r="12" spans="1:6" ht="16.5" customHeight="1" x14ac:dyDescent="0.3">
      <c r="A12" s="35">
        <f>A11+1</f>
        <v>2</v>
      </c>
      <c r="B12" s="54"/>
      <c r="C12" s="54"/>
      <c r="D12" s="71"/>
      <c r="E12" s="55"/>
      <c r="F12" s="56"/>
    </row>
    <row r="13" spans="1:6" ht="16.5" customHeight="1" x14ac:dyDescent="0.3">
      <c r="A13" s="35">
        <f t="shared" ref="A13:A35" si="0">A12+1</f>
        <v>3</v>
      </c>
      <c r="B13" s="54"/>
      <c r="C13" s="54"/>
      <c r="D13" s="71"/>
      <c r="E13" s="55"/>
      <c r="F13" s="56"/>
    </row>
    <row r="14" spans="1:6" ht="16.5" customHeight="1" x14ac:dyDescent="0.3">
      <c r="A14" s="35">
        <f t="shared" si="0"/>
        <v>4</v>
      </c>
      <c r="B14" s="54"/>
      <c r="C14" s="54"/>
      <c r="D14" s="71"/>
      <c r="E14" s="55"/>
      <c r="F14" s="56"/>
    </row>
    <row r="15" spans="1:6" ht="16.5" customHeight="1" x14ac:dyDescent="0.3">
      <c r="A15" s="35">
        <f t="shared" si="0"/>
        <v>5</v>
      </c>
      <c r="B15" s="54"/>
      <c r="C15" s="54"/>
      <c r="D15" s="71"/>
      <c r="E15" s="55"/>
      <c r="F15" s="56"/>
    </row>
    <row r="16" spans="1:6" ht="16.5" customHeight="1" x14ac:dyDescent="0.3">
      <c r="A16" s="35">
        <f t="shared" si="0"/>
        <v>6</v>
      </c>
      <c r="B16" s="54"/>
      <c r="C16" s="54"/>
      <c r="D16" s="71"/>
      <c r="E16" s="55"/>
      <c r="F16" s="56"/>
    </row>
    <row r="17" spans="1:6" ht="16.5" customHeight="1" x14ac:dyDescent="0.3">
      <c r="A17" s="35">
        <f t="shared" si="0"/>
        <v>7</v>
      </c>
      <c r="B17" s="54"/>
      <c r="C17" s="54"/>
      <c r="D17" s="71"/>
      <c r="E17" s="55"/>
      <c r="F17" s="56"/>
    </row>
    <row r="18" spans="1:6" ht="16.5" customHeight="1" x14ac:dyDescent="0.3">
      <c r="A18" s="35">
        <f t="shared" si="0"/>
        <v>8</v>
      </c>
      <c r="B18" s="54"/>
      <c r="C18" s="54"/>
      <c r="D18" s="71"/>
      <c r="E18" s="55"/>
      <c r="F18" s="56"/>
    </row>
    <row r="19" spans="1:6" ht="16.5" customHeight="1" x14ac:dyDescent="0.3">
      <c r="A19" s="35">
        <f t="shared" si="0"/>
        <v>9</v>
      </c>
      <c r="B19" s="54"/>
      <c r="C19" s="54"/>
      <c r="D19" s="71"/>
      <c r="E19" s="55"/>
      <c r="F19" s="56"/>
    </row>
    <row r="20" spans="1:6" ht="16.5" customHeight="1" x14ac:dyDescent="0.3">
      <c r="A20" s="35">
        <f t="shared" si="0"/>
        <v>10</v>
      </c>
      <c r="B20" s="54"/>
      <c r="C20" s="54"/>
      <c r="D20" s="71"/>
      <c r="E20" s="55"/>
      <c r="F20" s="56"/>
    </row>
    <row r="21" spans="1:6" ht="16.5" customHeight="1" x14ac:dyDescent="0.3">
      <c r="A21" s="35">
        <f t="shared" si="0"/>
        <v>11</v>
      </c>
      <c r="B21" s="54"/>
      <c r="C21" s="54"/>
      <c r="D21" s="71"/>
      <c r="E21" s="55"/>
      <c r="F21" s="56"/>
    </row>
    <row r="22" spans="1:6" ht="16.5" customHeight="1" x14ac:dyDescent="0.3">
      <c r="A22" s="35">
        <f t="shared" si="0"/>
        <v>12</v>
      </c>
      <c r="B22" s="54"/>
      <c r="C22" s="54"/>
      <c r="D22" s="71"/>
      <c r="E22" s="55"/>
      <c r="F22" s="56"/>
    </row>
    <row r="23" spans="1:6" ht="16.5" customHeight="1" x14ac:dyDescent="0.3">
      <c r="A23" s="35">
        <f t="shared" si="0"/>
        <v>13</v>
      </c>
      <c r="B23" s="54"/>
      <c r="C23" s="54"/>
      <c r="D23" s="71"/>
      <c r="E23" s="55"/>
      <c r="F23" s="56"/>
    </row>
    <row r="24" spans="1:6" ht="16.5" customHeight="1" x14ac:dyDescent="0.3">
      <c r="A24" s="35">
        <f t="shared" si="0"/>
        <v>14</v>
      </c>
      <c r="B24" s="54"/>
      <c r="C24" s="54"/>
      <c r="D24" s="71"/>
      <c r="E24" s="55"/>
      <c r="F24" s="56"/>
    </row>
    <row r="25" spans="1:6" ht="16.5" customHeight="1" x14ac:dyDescent="0.3">
      <c r="A25" s="35">
        <f t="shared" si="0"/>
        <v>15</v>
      </c>
      <c r="B25" s="54"/>
      <c r="C25" s="54"/>
      <c r="D25" s="71"/>
      <c r="E25" s="55"/>
      <c r="F25" s="56"/>
    </row>
    <row r="26" spans="1:6" ht="16.5" customHeight="1" x14ac:dyDescent="0.3">
      <c r="A26" s="35">
        <f t="shared" si="0"/>
        <v>16</v>
      </c>
      <c r="B26" s="54"/>
      <c r="C26" s="54"/>
      <c r="D26" s="71"/>
      <c r="E26" s="55"/>
      <c r="F26" s="56"/>
    </row>
    <row r="27" spans="1:6" ht="16.5" customHeight="1" x14ac:dyDescent="0.3">
      <c r="A27" s="35">
        <f t="shared" si="0"/>
        <v>17</v>
      </c>
      <c r="B27" s="54"/>
      <c r="C27" s="54"/>
      <c r="D27" s="71"/>
      <c r="E27" s="55"/>
      <c r="F27" s="56"/>
    </row>
    <row r="28" spans="1:6" ht="16.5" customHeight="1" x14ac:dyDescent="0.3">
      <c r="A28" s="35">
        <f t="shared" si="0"/>
        <v>18</v>
      </c>
      <c r="B28" s="54"/>
      <c r="C28" s="54"/>
      <c r="D28" s="71"/>
      <c r="E28" s="55"/>
      <c r="F28" s="56"/>
    </row>
    <row r="29" spans="1:6" ht="16.5" customHeight="1" x14ac:dyDescent="0.3">
      <c r="A29" s="35">
        <f t="shared" si="0"/>
        <v>19</v>
      </c>
      <c r="B29" s="54"/>
      <c r="C29" s="54"/>
      <c r="D29" s="71"/>
      <c r="E29" s="55"/>
      <c r="F29" s="56"/>
    </row>
    <row r="30" spans="1:6" ht="16.5" customHeight="1" x14ac:dyDescent="0.3">
      <c r="A30" s="35">
        <f t="shared" si="0"/>
        <v>20</v>
      </c>
      <c r="B30" s="54"/>
      <c r="C30" s="54"/>
      <c r="D30" s="71"/>
      <c r="E30" s="55"/>
      <c r="F30" s="56"/>
    </row>
    <row r="31" spans="1:6" ht="16.5" customHeight="1" x14ac:dyDescent="0.3">
      <c r="A31" s="35">
        <f t="shared" si="0"/>
        <v>21</v>
      </c>
      <c r="B31" s="54"/>
      <c r="C31" s="54"/>
      <c r="D31" s="71"/>
      <c r="E31" s="55"/>
      <c r="F31" s="56"/>
    </row>
    <row r="32" spans="1:6" ht="16.5" customHeight="1" x14ac:dyDescent="0.3">
      <c r="A32" s="35">
        <f t="shared" si="0"/>
        <v>22</v>
      </c>
      <c r="B32" s="54"/>
      <c r="C32" s="54"/>
      <c r="D32" s="71"/>
      <c r="E32" s="55"/>
      <c r="F32" s="56"/>
    </row>
    <row r="33" spans="1:6" ht="16.5" customHeight="1" x14ac:dyDescent="0.3">
      <c r="A33" s="35">
        <f t="shared" si="0"/>
        <v>23</v>
      </c>
      <c r="B33" s="54"/>
      <c r="C33" s="54"/>
      <c r="D33" s="71"/>
      <c r="E33" s="55"/>
      <c r="F33" s="56"/>
    </row>
    <row r="34" spans="1:6" ht="16.5" customHeight="1" x14ac:dyDescent="0.3">
      <c r="A34" s="35">
        <f t="shared" si="0"/>
        <v>24</v>
      </c>
      <c r="B34" s="54"/>
      <c r="C34" s="54"/>
      <c r="D34" s="71"/>
      <c r="E34" s="55"/>
      <c r="F34" s="56"/>
    </row>
    <row r="35" spans="1:6" ht="16.5" customHeight="1" x14ac:dyDescent="0.3">
      <c r="A35" s="35">
        <f t="shared" si="0"/>
        <v>25</v>
      </c>
      <c r="B35" s="57"/>
      <c r="C35" s="57"/>
      <c r="D35" s="72"/>
      <c r="E35" s="58"/>
      <c r="F35" s="59"/>
    </row>
    <row r="36" spans="1:6" ht="31.5" customHeight="1" thickBot="1" x14ac:dyDescent="0.3">
      <c r="A36" s="91"/>
      <c r="B36" s="92" t="s">
        <v>26</v>
      </c>
      <c r="C36" s="53"/>
      <c r="D36" s="73"/>
      <c r="E36" s="50">
        <f>SUM(E11:E35)</f>
        <v>0</v>
      </c>
      <c r="F36" s="43">
        <f>SUM(F11:F35)</f>
        <v>0</v>
      </c>
    </row>
    <row r="37" spans="1:6" ht="31.5" customHeight="1" thickTop="1" thickBot="1" x14ac:dyDescent="0.35">
      <c r="A37" s="31" t="s">
        <v>12</v>
      </c>
    </row>
    <row r="38" spans="1:6" ht="66.75" customHeight="1" thickTop="1" x14ac:dyDescent="0.3">
      <c r="A38" s="7" t="s">
        <v>17</v>
      </c>
      <c r="B38" s="7" t="s">
        <v>7</v>
      </c>
      <c r="C38" s="7" t="s">
        <v>16</v>
      </c>
      <c r="D38" s="70" t="s">
        <v>47</v>
      </c>
      <c r="E38" s="28" t="s">
        <v>37</v>
      </c>
      <c r="F38" s="7" t="str">
        <f>F10</f>
        <v>Total Annual Plan Spending  (i.e., Allowed Dollar Amount)</v>
      </c>
    </row>
    <row r="39" spans="1:6" ht="16.5" customHeight="1" x14ac:dyDescent="0.3">
      <c r="A39" s="35">
        <v>1</v>
      </c>
      <c r="B39" s="54"/>
      <c r="C39" s="54"/>
      <c r="D39" s="71"/>
      <c r="E39" s="55"/>
      <c r="F39" s="56"/>
    </row>
    <row r="40" spans="1:6" ht="16.5" customHeight="1" x14ac:dyDescent="0.3">
      <c r="A40" s="35">
        <f>A39+1</f>
        <v>2</v>
      </c>
      <c r="B40" s="54"/>
      <c r="C40" s="54"/>
      <c r="D40" s="71"/>
      <c r="E40" s="55"/>
      <c r="F40" s="56"/>
    </row>
    <row r="41" spans="1:6" ht="16.5" customHeight="1" x14ac:dyDescent="0.3">
      <c r="A41" s="35">
        <f t="shared" ref="A41:A63" si="1">A40+1</f>
        <v>3</v>
      </c>
      <c r="B41" s="54"/>
      <c r="C41" s="54"/>
      <c r="D41" s="71"/>
      <c r="E41" s="55"/>
      <c r="F41" s="56"/>
    </row>
    <row r="42" spans="1:6" ht="16.5" customHeight="1" x14ac:dyDescent="0.3">
      <c r="A42" s="35">
        <f t="shared" si="1"/>
        <v>4</v>
      </c>
      <c r="B42" s="54"/>
      <c r="C42" s="54"/>
      <c r="D42" s="71"/>
      <c r="E42" s="55"/>
      <c r="F42" s="56"/>
    </row>
    <row r="43" spans="1:6" ht="16.5" customHeight="1" x14ac:dyDescent="0.3">
      <c r="A43" s="35">
        <f t="shared" si="1"/>
        <v>5</v>
      </c>
      <c r="B43" s="54"/>
      <c r="C43" s="54"/>
      <c r="D43" s="71"/>
      <c r="E43" s="55"/>
      <c r="F43" s="56"/>
    </row>
    <row r="44" spans="1:6" ht="16.5" customHeight="1" x14ac:dyDescent="0.3">
      <c r="A44" s="35">
        <f t="shared" si="1"/>
        <v>6</v>
      </c>
      <c r="B44" s="54"/>
      <c r="C44" s="54"/>
      <c r="D44" s="71"/>
      <c r="E44" s="55"/>
      <c r="F44" s="56"/>
    </row>
    <row r="45" spans="1:6" ht="16.5" customHeight="1" x14ac:dyDescent="0.3">
      <c r="A45" s="35">
        <f t="shared" si="1"/>
        <v>7</v>
      </c>
      <c r="B45" s="54"/>
      <c r="C45" s="54"/>
      <c r="D45" s="71"/>
      <c r="E45" s="55"/>
      <c r="F45" s="56"/>
    </row>
    <row r="46" spans="1:6" ht="16.5" customHeight="1" x14ac:dyDescent="0.3">
      <c r="A46" s="35">
        <f t="shared" si="1"/>
        <v>8</v>
      </c>
      <c r="B46" s="54"/>
      <c r="C46" s="54"/>
      <c r="D46" s="71"/>
      <c r="E46" s="55"/>
      <c r="F46" s="56"/>
    </row>
    <row r="47" spans="1:6" ht="16.5" customHeight="1" x14ac:dyDescent="0.3">
      <c r="A47" s="35">
        <f t="shared" si="1"/>
        <v>9</v>
      </c>
      <c r="B47" s="54"/>
      <c r="C47" s="54"/>
      <c r="D47" s="71"/>
      <c r="E47" s="55"/>
      <c r="F47" s="56"/>
    </row>
    <row r="48" spans="1:6" ht="16.5" customHeight="1" x14ac:dyDescent="0.3">
      <c r="A48" s="35">
        <f t="shared" si="1"/>
        <v>10</v>
      </c>
      <c r="B48" s="54"/>
      <c r="C48" s="54"/>
      <c r="D48" s="71"/>
      <c r="E48" s="55"/>
      <c r="F48" s="56"/>
    </row>
    <row r="49" spans="1:6" ht="16.5" customHeight="1" x14ac:dyDescent="0.3">
      <c r="A49" s="35">
        <f t="shared" si="1"/>
        <v>11</v>
      </c>
      <c r="B49" s="54"/>
      <c r="C49" s="54"/>
      <c r="D49" s="71"/>
      <c r="E49" s="55"/>
      <c r="F49" s="56"/>
    </row>
    <row r="50" spans="1:6" ht="16.5" customHeight="1" x14ac:dyDescent="0.3">
      <c r="A50" s="35">
        <f t="shared" si="1"/>
        <v>12</v>
      </c>
      <c r="B50" s="54"/>
      <c r="C50" s="54"/>
      <c r="D50" s="71"/>
      <c r="E50" s="55"/>
      <c r="F50" s="56"/>
    </row>
    <row r="51" spans="1:6" ht="16.5" customHeight="1" x14ac:dyDescent="0.3">
      <c r="A51" s="35">
        <f t="shared" si="1"/>
        <v>13</v>
      </c>
      <c r="B51" s="54"/>
      <c r="C51" s="54"/>
      <c r="D51" s="71"/>
      <c r="E51" s="55"/>
      <c r="F51" s="56"/>
    </row>
    <row r="52" spans="1:6" ht="16.5" customHeight="1" x14ac:dyDescent="0.3">
      <c r="A52" s="35">
        <f t="shared" si="1"/>
        <v>14</v>
      </c>
      <c r="B52" s="54"/>
      <c r="C52" s="54"/>
      <c r="D52" s="71"/>
      <c r="E52" s="55"/>
      <c r="F52" s="56"/>
    </row>
    <row r="53" spans="1:6" ht="16.5" customHeight="1" x14ac:dyDescent="0.3">
      <c r="A53" s="35">
        <f t="shared" si="1"/>
        <v>15</v>
      </c>
      <c r="B53" s="54"/>
      <c r="C53" s="54"/>
      <c r="D53" s="71"/>
      <c r="E53" s="55"/>
      <c r="F53" s="56"/>
    </row>
    <row r="54" spans="1:6" ht="16.5" customHeight="1" x14ac:dyDescent="0.3">
      <c r="A54" s="35">
        <f t="shared" si="1"/>
        <v>16</v>
      </c>
      <c r="B54" s="54"/>
      <c r="C54" s="54"/>
      <c r="D54" s="71"/>
      <c r="E54" s="55"/>
      <c r="F54" s="56"/>
    </row>
    <row r="55" spans="1:6" ht="16.5" customHeight="1" x14ac:dyDescent="0.3">
      <c r="A55" s="35">
        <f t="shared" si="1"/>
        <v>17</v>
      </c>
      <c r="B55" s="54"/>
      <c r="C55" s="54"/>
      <c r="D55" s="71"/>
      <c r="E55" s="55"/>
      <c r="F55" s="56"/>
    </row>
    <row r="56" spans="1:6" ht="16.5" customHeight="1" x14ac:dyDescent="0.3">
      <c r="A56" s="35">
        <f t="shared" si="1"/>
        <v>18</v>
      </c>
      <c r="B56" s="54"/>
      <c r="C56" s="54"/>
      <c r="D56" s="71"/>
      <c r="E56" s="55"/>
      <c r="F56" s="56"/>
    </row>
    <row r="57" spans="1:6" ht="16.5" customHeight="1" x14ac:dyDescent="0.3">
      <c r="A57" s="35">
        <f t="shared" si="1"/>
        <v>19</v>
      </c>
      <c r="B57" s="54"/>
      <c r="C57" s="54"/>
      <c r="D57" s="71"/>
      <c r="E57" s="55"/>
      <c r="F57" s="56"/>
    </row>
    <row r="58" spans="1:6" ht="16.5" customHeight="1" x14ac:dyDescent="0.3">
      <c r="A58" s="35">
        <f t="shared" si="1"/>
        <v>20</v>
      </c>
      <c r="B58" s="54"/>
      <c r="C58" s="54"/>
      <c r="D58" s="71"/>
      <c r="E58" s="55"/>
      <c r="F58" s="56"/>
    </row>
    <row r="59" spans="1:6" ht="16.5" customHeight="1" x14ac:dyDescent="0.3">
      <c r="A59" s="35">
        <f t="shared" si="1"/>
        <v>21</v>
      </c>
      <c r="B59" s="54"/>
      <c r="C59" s="54"/>
      <c r="D59" s="71"/>
      <c r="E59" s="55"/>
      <c r="F59" s="56"/>
    </row>
    <row r="60" spans="1:6" ht="16.5" customHeight="1" x14ac:dyDescent="0.3">
      <c r="A60" s="35">
        <f t="shared" si="1"/>
        <v>22</v>
      </c>
      <c r="B60" s="54"/>
      <c r="C60" s="54"/>
      <c r="D60" s="71"/>
      <c r="E60" s="55"/>
      <c r="F60" s="56"/>
    </row>
    <row r="61" spans="1:6" ht="16.5" customHeight="1" x14ac:dyDescent="0.3">
      <c r="A61" s="35">
        <f t="shared" si="1"/>
        <v>23</v>
      </c>
      <c r="B61" s="54"/>
      <c r="C61" s="54"/>
      <c r="D61" s="71"/>
      <c r="E61" s="55"/>
      <c r="F61" s="56"/>
    </row>
    <row r="62" spans="1:6" ht="16.5" customHeight="1" x14ac:dyDescent="0.3">
      <c r="A62" s="35">
        <f t="shared" si="1"/>
        <v>24</v>
      </c>
      <c r="B62" s="54"/>
      <c r="C62" s="54"/>
      <c r="D62" s="71"/>
      <c r="E62" s="55"/>
      <c r="F62" s="56"/>
    </row>
    <row r="63" spans="1:6" ht="16.5" customHeight="1" x14ac:dyDescent="0.3">
      <c r="A63" s="35">
        <f t="shared" si="1"/>
        <v>25</v>
      </c>
      <c r="B63" s="57"/>
      <c r="C63" s="57"/>
      <c r="D63" s="72"/>
      <c r="E63" s="58"/>
      <c r="F63" s="59"/>
    </row>
    <row r="64" spans="1:6" ht="31.5" customHeight="1" thickBot="1" x14ac:dyDescent="0.3">
      <c r="A64" s="91"/>
      <c r="B64" s="92" t="s">
        <v>27</v>
      </c>
      <c r="C64" s="53"/>
      <c r="D64" s="73"/>
      <c r="E64" s="50">
        <f>SUM(E39:E63)</f>
        <v>0</v>
      </c>
      <c r="F64" s="43">
        <f>SUM(F39:F63)</f>
        <v>0</v>
      </c>
    </row>
    <row r="65" spans="1:6" ht="31.5" customHeight="1" thickTop="1" thickBot="1" x14ac:dyDescent="0.35">
      <c r="A65" s="31" t="s">
        <v>23</v>
      </c>
    </row>
    <row r="66" spans="1:6" ht="82.5" customHeight="1" thickTop="1" x14ac:dyDescent="0.3">
      <c r="A66" s="7" t="s">
        <v>17</v>
      </c>
      <c r="B66" s="7" t="s">
        <v>7</v>
      </c>
      <c r="C66" s="7" t="s">
        <v>16</v>
      </c>
      <c r="D66" s="70" t="s">
        <v>47</v>
      </c>
      <c r="E66" s="28" t="s">
        <v>37</v>
      </c>
      <c r="F66" s="7" t="str">
        <f>F10</f>
        <v>Total Annual Plan Spending  (i.e., Allowed Dollar Amount)</v>
      </c>
    </row>
    <row r="67" spans="1:6" ht="16.5" customHeight="1" x14ac:dyDescent="0.3">
      <c r="A67" s="35">
        <v>1</v>
      </c>
      <c r="B67" s="54"/>
      <c r="C67" s="54"/>
      <c r="D67" s="71"/>
      <c r="E67" s="55"/>
      <c r="F67" s="56"/>
    </row>
    <row r="68" spans="1:6" ht="16.5" customHeight="1" x14ac:dyDescent="0.3">
      <c r="A68" s="35">
        <f>A67+1</f>
        <v>2</v>
      </c>
      <c r="B68" s="54"/>
      <c r="C68" s="54"/>
      <c r="D68" s="71"/>
      <c r="E68" s="55"/>
      <c r="F68" s="56"/>
    </row>
    <row r="69" spans="1:6" ht="16.5" customHeight="1" x14ac:dyDescent="0.3">
      <c r="A69" s="35">
        <f t="shared" ref="A69:A91" si="2">A68+1</f>
        <v>3</v>
      </c>
      <c r="B69" s="54"/>
      <c r="C69" s="54"/>
      <c r="D69" s="71"/>
      <c r="E69" s="55"/>
      <c r="F69" s="56"/>
    </row>
    <row r="70" spans="1:6" ht="16.5" customHeight="1" x14ac:dyDescent="0.3">
      <c r="A70" s="35">
        <f t="shared" si="2"/>
        <v>4</v>
      </c>
      <c r="B70" s="54"/>
      <c r="C70" s="54"/>
      <c r="D70" s="71"/>
      <c r="E70" s="55"/>
      <c r="F70" s="56"/>
    </row>
    <row r="71" spans="1:6" ht="16.5" customHeight="1" x14ac:dyDescent="0.3">
      <c r="A71" s="35">
        <f t="shared" si="2"/>
        <v>5</v>
      </c>
      <c r="B71" s="54"/>
      <c r="C71" s="54"/>
      <c r="D71" s="71"/>
      <c r="E71" s="55"/>
      <c r="F71" s="56"/>
    </row>
    <row r="72" spans="1:6" ht="16.5" customHeight="1" x14ac:dyDescent="0.3">
      <c r="A72" s="35">
        <f t="shared" si="2"/>
        <v>6</v>
      </c>
      <c r="B72" s="54"/>
      <c r="C72" s="54"/>
      <c r="D72" s="71"/>
      <c r="E72" s="55"/>
      <c r="F72" s="56"/>
    </row>
    <row r="73" spans="1:6" ht="16.5" customHeight="1" x14ac:dyDescent="0.3">
      <c r="A73" s="35">
        <f t="shared" si="2"/>
        <v>7</v>
      </c>
      <c r="B73" s="54"/>
      <c r="C73" s="54"/>
      <c r="D73" s="71"/>
      <c r="E73" s="55"/>
      <c r="F73" s="56"/>
    </row>
    <row r="74" spans="1:6" ht="16.5" customHeight="1" x14ac:dyDescent="0.3">
      <c r="A74" s="35">
        <f t="shared" si="2"/>
        <v>8</v>
      </c>
      <c r="B74" s="54"/>
      <c r="C74" s="54"/>
      <c r="D74" s="71"/>
      <c r="E74" s="55"/>
      <c r="F74" s="56"/>
    </row>
    <row r="75" spans="1:6" ht="16.5" customHeight="1" x14ac:dyDescent="0.3">
      <c r="A75" s="35">
        <f t="shared" si="2"/>
        <v>9</v>
      </c>
      <c r="B75" s="54"/>
      <c r="C75" s="54"/>
      <c r="D75" s="71"/>
      <c r="E75" s="55"/>
      <c r="F75" s="56"/>
    </row>
    <row r="76" spans="1:6" ht="16.5" customHeight="1" x14ac:dyDescent="0.3">
      <c r="A76" s="35">
        <f t="shared" si="2"/>
        <v>10</v>
      </c>
      <c r="B76" s="54"/>
      <c r="C76" s="54"/>
      <c r="D76" s="71"/>
      <c r="E76" s="55"/>
      <c r="F76" s="56"/>
    </row>
    <row r="77" spans="1:6" ht="16.5" customHeight="1" x14ac:dyDescent="0.3">
      <c r="A77" s="35">
        <f t="shared" si="2"/>
        <v>11</v>
      </c>
      <c r="B77" s="54"/>
      <c r="C77" s="54"/>
      <c r="D77" s="71"/>
      <c r="E77" s="55"/>
      <c r="F77" s="56"/>
    </row>
    <row r="78" spans="1:6" ht="16.5" customHeight="1" x14ac:dyDescent="0.3">
      <c r="A78" s="35">
        <f t="shared" si="2"/>
        <v>12</v>
      </c>
      <c r="B78" s="54"/>
      <c r="C78" s="54"/>
      <c r="D78" s="71"/>
      <c r="E78" s="55"/>
      <c r="F78" s="56"/>
    </row>
    <row r="79" spans="1:6" ht="16.5" customHeight="1" x14ac:dyDescent="0.3">
      <c r="A79" s="35">
        <f t="shared" si="2"/>
        <v>13</v>
      </c>
      <c r="B79" s="54"/>
      <c r="C79" s="54"/>
      <c r="D79" s="71"/>
      <c r="E79" s="55"/>
      <c r="F79" s="56"/>
    </row>
    <row r="80" spans="1:6" ht="16.5" customHeight="1" x14ac:dyDescent="0.3">
      <c r="A80" s="35">
        <f t="shared" si="2"/>
        <v>14</v>
      </c>
      <c r="B80" s="54"/>
      <c r="C80" s="54"/>
      <c r="D80" s="71"/>
      <c r="E80" s="55"/>
      <c r="F80" s="56"/>
    </row>
    <row r="81" spans="1:6" ht="16.5" customHeight="1" x14ac:dyDescent="0.3">
      <c r="A81" s="35">
        <f t="shared" si="2"/>
        <v>15</v>
      </c>
      <c r="B81" s="54"/>
      <c r="C81" s="54"/>
      <c r="D81" s="71"/>
      <c r="E81" s="55"/>
      <c r="F81" s="56"/>
    </row>
    <row r="82" spans="1:6" ht="16.5" customHeight="1" x14ac:dyDescent="0.3">
      <c r="A82" s="35">
        <f t="shared" si="2"/>
        <v>16</v>
      </c>
      <c r="B82" s="54"/>
      <c r="C82" s="54"/>
      <c r="D82" s="71"/>
      <c r="E82" s="55"/>
      <c r="F82" s="56"/>
    </row>
    <row r="83" spans="1:6" ht="16.5" customHeight="1" x14ac:dyDescent="0.3">
      <c r="A83" s="35">
        <f t="shared" si="2"/>
        <v>17</v>
      </c>
      <c r="B83" s="54"/>
      <c r="C83" s="54"/>
      <c r="D83" s="71"/>
      <c r="E83" s="55"/>
      <c r="F83" s="56"/>
    </row>
    <row r="84" spans="1:6" ht="16.5" customHeight="1" x14ac:dyDescent="0.3">
      <c r="A84" s="35">
        <f t="shared" si="2"/>
        <v>18</v>
      </c>
      <c r="B84" s="54"/>
      <c r="C84" s="54"/>
      <c r="D84" s="71"/>
      <c r="E84" s="55"/>
      <c r="F84" s="56"/>
    </row>
    <row r="85" spans="1:6" ht="16.5" customHeight="1" x14ac:dyDescent="0.3">
      <c r="A85" s="35">
        <f t="shared" si="2"/>
        <v>19</v>
      </c>
      <c r="B85" s="54"/>
      <c r="C85" s="54"/>
      <c r="D85" s="71"/>
      <c r="E85" s="55"/>
      <c r="F85" s="56"/>
    </row>
    <row r="86" spans="1:6" ht="16.5" customHeight="1" x14ac:dyDescent="0.3">
      <c r="A86" s="35">
        <f t="shared" si="2"/>
        <v>20</v>
      </c>
      <c r="B86" s="54"/>
      <c r="C86" s="54"/>
      <c r="D86" s="71"/>
      <c r="E86" s="55"/>
      <c r="F86" s="56"/>
    </row>
    <row r="87" spans="1:6" ht="16.5" customHeight="1" x14ac:dyDescent="0.3">
      <c r="A87" s="35">
        <f t="shared" si="2"/>
        <v>21</v>
      </c>
      <c r="B87" s="54"/>
      <c r="C87" s="54"/>
      <c r="D87" s="71"/>
      <c r="E87" s="55"/>
      <c r="F87" s="56"/>
    </row>
    <row r="88" spans="1:6" ht="16.5" customHeight="1" x14ac:dyDescent="0.3">
      <c r="A88" s="35">
        <f t="shared" si="2"/>
        <v>22</v>
      </c>
      <c r="B88" s="54"/>
      <c r="C88" s="54"/>
      <c r="D88" s="71"/>
      <c r="E88" s="55"/>
      <c r="F88" s="56"/>
    </row>
    <row r="89" spans="1:6" ht="16.5" customHeight="1" x14ac:dyDescent="0.3">
      <c r="A89" s="35">
        <f t="shared" si="2"/>
        <v>23</v>
      </c>
      <c r="B89" s="54"/>
      <c r="C89" s="54"/>
      <c r="D89" s="71"/>
      <c r="E89" s="55"/>
      <c r="F89" s="56"/>
    </row>
    <row r="90" spans="1:6" ht="16.5" customHeight="1" x14ac:dyDescent="0.3">
      <c r="A90" s="35">
        <f t="shared" si="2"/>
        <v>24</v>
      </c>
      <c r="B90" s="54"/>
      <c r="C90" s="54"/>
      <c r="D90" s="71"/>
      <c r="E90" s="55"/>
      <c r="F90" s="56"/>
    </row>
    <row r="91" spans="1:6" ht="16.5" customHeight="1" x14ac:dyDescent="0.3">
      <c r="A91" s="35">
        <f t="shared" si="2"/>
        <v>25</v>
      </c>
      <c r="B91" s="57"/>
      <c r="C91" s="57"/>
      <c r="D91" s="72"/>
      <c r="E91" s="58"/>
      <c r="F91" s="59"/>
    </row>
    <row r="92" spans="1:6" ht="31.5" customHeight="1" thickBot="1" x14ac:dyDescent="0.3">
      <c r="A92" s="91"/>
      <c r="B92" s="92" t="s">
        <v>28</v>
      </c>
      <c r="C92" s="53"/>
      <c r="D92" s="73"/>
      <c r="E92" s="50">
        <f>SUM(E67:E91)</f>
        <v>0</v>
      </c>
      <c r="F92" s="43">
        <f>SUM(F67:F91)</f>
        <v>0</v>
      </c>
    </row>
    <row r="93" spans="1:6" ht="15.6" thickTop="1" x14ac:dyDescent="0.25"/>
  </sheetData>
  <sheetProtection algorithmName="SHA-512" hashValue="PrkVaSkAbcgvmJtZFl7TzGAv8X81YSvIIz19lXE4A5XJTYPWrimpSgcxnPts8W9lESsLC7KMexd+s4llbqQ8xA==" saltValue="NDWUhb/InHsbT/7BMKEPvg==" spinCount="100000" sheet="1" objects="1" scenarios="1"/>
  <pageMargins left="0.45" right="0.45" top="0.5" bottom="0.5" header="0.3" footer="0.3"/>
  <pageSetup scale="41" orientation="portrait" r:id="rId1"/>
  <headerFooter>
    <oddFooter>&amp;L&amp;"Arial,Regular"&amp;12Revised Date: May 15, 2023&amp;C&amp;"Arial,Regular"&amp;12CONFIDENTIAL&amp;R&amp;"Arial,Regular"&amp;12Page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F93"/>
  <sheetViews>
    <sheetView view="pageBreakPreview" zoomScale="60" zoomScaleNormal="100" workbookViewId="0">
      <selection activeCell="A6" sqref="A6"/>
    </sheetView>
  </sheetViews>
  <sheetFormatPr defaultColWidth="9.109375" defaultRowHeight="15" x14ac:dyDescent="0.25"/>
  <cols>
    <col min="1" max="1" width="22" style="2" bestFit="1" customWidth="1"/>
    <col min="2" max="2" width="56.109375" style="2" customWidth="1"/>
    <col min="3" max="3" width="30.33203125" style="2" customWidth="1"/>
    <col min="4" max="4" width="17.5546875" style="69" customWidth="1"/>
    <col min="5" max="5" width="25.6640625" style="2" customWidth="1"/>
    <col min="6" max="6" width="27.33203125" style="2" customWidth="1"/>
    <col min="7" max="16384" width="9.109375" style="2"/>
  </cols>
  <sheetData>
    <row r="1" spans="1:6" ht="17.25" customHeight="1" x14ac:dyDescent="0.3">
      <c r="A1" s="10" t="str">
        <f>'Cover Page'!A1</f>
        <v>California Department of Managed Health Care/Department of Insurance</v>
      </c>
      <c r="B1" s="10"/>
      <c r="C1" s="81"/>
      <c r="D1" s="10"/>
      <c r="E1" s="10"/>
      <c r="F1" s="10"/>
    </row>
    <row r="2" spans="1:6" ht="17.25" customHeight="1" x14ac:dyDescent="0.3">
      <c r="A2" s="10" t="str">
        <f>'Cover Page'!A2</f>
        <v>SB 17 - Prescription Drug Cost Reporting Form for Commercial Plans</v>
      </c>
      <c r="B2" s="10"/>
      <c r="C2" s="81"/>
      <c r="D2" s="10"/>
      <c r="E2" s="10"/>
      <c r="F2" s="10"/>
    </row>
    <row r="3" spans="1:6" ht="17.25" customHeight="1" x14ac:dyDescent="0.3">
      <c r="A3" s="10" t="str">
        <f>'Cover Page'!A3</f>
        <v>For policies subject to CHSC 1367.243 or CIC 10123.205</v>
      </c>
      <c r="B3" s="10"/>
      <c r="C3" s="81"/>
      <c r="D3" s="10"/>
      <c r="E3" s="10"/>
      <c r="F3" s="10"/>
    </row>
    <row r="4" spans="1:6" ht="17.25" customHeight="1" x14ac:dyDescent="0.3">
      <c r="A4" s="98" t="s">
        <v>44</v>
      </c>
      <c r="B4" s="93"/>
      <c r="C4" s="97"/>
      <c r="D4" s="93"/>
      <c r="E4" s="93"/>
      <c r="F4" s="93"/>
    </row>
    <row r="5" spans="1:6" ht="17.25" customHeight="1" x14ac:dyDescent="0.3">
      <c r="A5" s="31"/>
      <c r="B5" s="31"/>
      <c r="C5" s="27"/>
      <c r="D5" s="31"/>
      <c r="E5" s="31"/>
      <c r="F5" s="31"/>
    </row>
    <row r="6" spans="1:6" ht="17.25" customHeight="1" x14ac:dyDescent="0.3">
      <c r="A6" s="31" t="str">
        <f>'25MostFrequent'!A6:E6</f>
        <v xml:space="preserve">Company Legal Name: </v>
      </c>
      <c r="B6" s="31"/>
      <c r="C6" s="27"/>
      <c r="D6" s="31"/>
      <c r="E6" s="31"/>
      <c r="F6" s="31"/>
    </row>
    <row r="7" spans="1:6" ht="17.25" customHeight="1" x14ac:dyDescent="0.3">
      <c r="A7" s="8" t="str">
        <f>'25MostFrequent'!A7:E7</f>
        <v>Calendar Year: -1</v>
      </c>
      <c r="B7" s="27"/>
      <c r="C7" s="27"/>
      <c r="D7" s="27"/>
      <c r="E7" s="27"/>
      <c r="F7" s="27"/>
    </row>
    <row r="8" spans="1:6" ht="17.25" customHeight="1" x14ac:dyDescent="0.3">
      <c r="E8" s="77">
        <f>'25MostFrequent'!E8</f>
        <v>-1</v>
      </c>
      <c r="F8" s="77">
        <f>E8</f>
        <v>-1</v>
      </c>
    </row>
    <row r="9" spans="1:6" ht="17.25" customHeight="1" thickBot="1" x14ac:dyDescent="0.35">
      <c r="A9" s="27" t="s">
        <v>11</v>
      </c>
    </row>
    <row r="10" spans="1:6" ht="79.5" customHeight="1" thickTop="1" x14ac:dyDescent="0.3">
      <c r="A10" s="7" t="s">
        <v>17</v>
      </c>
      <c r="B10" s="7" t="s">
        <v>7</v>
      </c>
      <c r="C10" s="7" t="s">
        <v>16</v>
      </c>
      <c r="D10" s="70" t="s">
        <v>47</v>
      </c>
      <c r="E10" s="28" t="s">
        <v>58</v>
      </c>
      <c r="F10" s="7" t="s">
        <v>38</v>
      </c>
    </row>
    <row r="11" spans="1:6" ht="17.25" customHeight="1" x14ac:dyDescent="0.3">
      <c r="A11" s="35">
        <v>1</v>
      </c>
      <c r="B11" s="54"/>
      <c r="C11" s="54"/>
      <c r="D11" s="71"/>
      <c r="E11" s="60"/>
      <c r="F11" s="61"/>
    </row>
    <row r="12" spans="1:6" ht="17.25" customHeight="1" x14ac:dyDescent="0.3">
      <c r="A12" s="35">
        <f>A11+1</f>
        <v>2</v>
      </c>
      <c r="B12" s="54"/>
      <c r="C12" s="54"/>
      <c r="D12" s="71"/>
      <c r="E12" s="60"/>
      <c r="F12" s="61"/>
    </row>
    <row r="13" spans="1:6" ht="17.25" customHeight="1" x14ac:dyDescent="0.3">
      <c r="A13" s="35">
        <f t="shared" ref="A13:A35" si="0">A12+1</f>
        <v>3</v>
      </c>
      <c r="B13" s="54"/>
      <c r="C13" s="54"/>
      <c r="D13" s="71"/>
      <c r="E13" s="60"/>
      <c r="F13" s="61"/>
    </row>
    <row r="14" spans="1:6" ht="17.25" customHeight="1" x14ac:dyDescent="0.3">
      <c r="A14" s="35">
        <f t="shared" si="0"/>
        <v>4</v>
      </c>
      <c r="B14" s="54"/>
      <c r="C14" s="54"/>
      <c r="D14" s="71"/>
      <c r="E14" s="60"/>
      <c r="F14" s="61"/>
    </row>
    <row r="15" spans="1:6" ht="17.25" customHeight="1" x14ac:dyDescent="0.3">
      <c r="A15" s="35">
        <f t="shared" si="0"/>
        <v>5</v>
      </c>
      <c r="B15" s="54"/>
      <c r="C15" s="54"/>
      <c r="D15" s="71"/>
      <c r="E15" s="60"/>
      <c r="F15" s="61"/>
    </row>
    <row r="16" spans="1:6" ht="17.25" customHeight="1" x14ac:dyDescent="0.3">
      <c r="A16" s="35">
        <f t="shared" si="0"/>
        <v>6</v>
      </c>
      <c r="B16" s="54"/>
      <c r="C16" s="54"/>
      <c r="D16" s="71"/>
      <c r="E16" s="60"/>
      <c r="F16" s="61"/>
    </row>
    <row r="17" spans="1:6" ht="17.25" customHeight="1" x14ac:dyDescent="0.3">
      <c r="A17" s="35">
        <f t="shared" si="0"/>
        <v>7</v>
      </c>
      <c r="B17" s="54"/>
      <c r="C17" s="54"/>
      <c r="D17" s="71"/>
      <c r="E17" s="60"/>
      <c r="F17" s="61"/>
    </row>
    <row r="18" spans="1:6" ht="17.25" customHeight="1" x14ac:dyDescent="0.3">
      <c r="A18" s="35">
        <f t="shared" si="0"/>
        <v>8</v>
      </c>
      <c r="B18" s="54"/>
      <c r="C18" s="54"/>
      <c r="D18" s="71"/>
      <c r="E18" s="60"/>
      <c r="F18" s="61"/>
    </row>
    <row r="19" spans="1:6" ht="17.25" customHeight="1" x14ac:dyDescent="0.3">
      <c r="A19" s="35">
        <f t="shared" si="0"/>
        <v>9</v>
      </c>
      <c r="B19" s="54"/>
      <c r="C19" s="54"/>
      <c r="D19" s="71"/>
      <c r="E19" s="60"/>
      <c r="F19" s="61"/>
    </row>
    <row r="20" spans="1:6" ht="17.25" customHeight="1" x14ac:dyDescent="0.3">
      <c r="A20" s="35">
        <f t="shared" si="0"/>
        <v>10</v>
      </c>
      <c r="B20" s="54"/>
      <c r="C20" s="54"/>
      <c r="D20" s="71"/>
      <c r="E20" s="60"/>
      <c r="F20" s="61"/>
    </row>
    <row r="21" spans="1:6" ht="17.25" customHeight="1" x14ac:dyDescent="0.3">
      <c r="A21" s="35">
        <f t="shared" si="0"/>
        <v>11</v>
      </c>
      <c r="B21" s="54"/>
      <c r="C21" s="54"/>
      <c r="D21" s="71"/>
      <c r="E21" s="60"/>
      <c r="F21" s="61"/>
    </row>
    <row r="22" spans="1:6" ht="17.25" customHeight="1" x14ac:dyDescent="0.3">
      <c r="A22" s="35">
        <f t="shared" si="0"/>
        <v>12</v>
      </c>
      <c r="B22" s="54"/>
      <c r="C22" s="54"/>
      <c r="D22" s="71"/>
      <c r="E22" s="60"/>
      <c r="F22" s="61"/>
    </row>
    <row r="23" spans="1:6" ht="17.25" customHeight="1" x14ac:dyDescent="0.3">
      <c r="A23" s="35">
        <f t="shared" si="0"/>
        <v>13</v>
      </c>
      <c r="B23" s="54"/>
      <c r="C23" s="54"/>
      <c r="D23" s="71"/>
      <c r="E23" s="60"/>
      <c r="F23" s="61"/>
    </row>
    <row r="24" spans="1:6" ht="17.25" customHeight="1" x14ac:dyDescent="0.3">
      <c r="A24" s="35">
        <f t="shared" si="0"/>
        <v>14</v>
      </c>
      <c r="B24" s="54"/>
      <c r="C24" s="54"/>
      <c r="D24" s="71"/>
      <c r="E24" s="60"/>
      <c r="F24" s="61"/>
    </row>
    <row r="25" spans="1:6" ht="17.25" customHeight="1" x14ac:dyDescent="0.3">
      <c r="A25" s="35">
        <f t="shared" si="0"/>
        <v>15</v>
      </c>
      <c r="B25" s="54"/>
      <c r="C25" s="54"/>
      <c r="D25" s="71"/>
      <c r="E25" s="60"/>
      <c r="F25" s="61"/>
    </row>
    <row r="26" spans="1:6" ht="17.25" customHeight="1" x14ac:dyDescent="0.3">
      <c r="A26" s="35">
        <f t="shared" si="0"/>
        <v>16</v>
      </c>
      <c r="B26" s="54"/>
      <c r="C26" s="54"/>
      <c r="D26" s="71"/>
      <c r="E26" s="60"/>
      <c r="F26" s="61"/>
    </row>
    <row r="27" spans="1:6" ht="17.25" customHeight="1" x14ac:dyDescent="0.3">
      <c r="A27" s="35">
        <f t="shared" si="0"/>
        <v>17</v>
      </c>
      <c r="B27" s="54"/>
      <c r="C27" s="54"/>
      <c r="D27" s="71"/>
      <c r="E27" s="60"/>
      <c r="F27" s="61"/>
    </row>
    <row r="28" spans="1:6" ht="17.25" customHeight="1" x14ac:dyDescent="0.3">
      <c r="A28" s="35">
        <f t="shared" si="0"/>
        <v>18</v>
      </c>
      <c r="B28" s="54"/>
      <c r="C28" s="54"/>
      <c r="D28" s="71"/>
      <c r="E28" s="60"/>
      <c r="F28" s="61"/>
    </row>
    <row r="29" spans="1:6" ht="17.25" customHeight="1" x14ac:dyDescent="0.3">
      <c r="A29" s="35">
        <f t="shared" si="0"/>
        <v>19</v>
      </c>
      <c r="B29" s="54"/>
      <c r="C29" s="54"/>
      <c r="D29" s="71"/>
      <c r="E29" s="60"/>
      <c r="F29" s="61"/>
    </row>
    <row r="30" spans="1:6" ht="17.25" customHeight="1" x14ac:dyDescent="0.3">
      <c r="A30" s="35">
        <f t="shared" si="0"/>
        <v>20</v>
      </c>
      <c r="B30" s="54"/>
      <c r="C30" s="54"/>
      <c r="D30" s="71"/>
      <c r="E30" s="60"/>
      <c r="F30" s="61"/>
    </row>
    <row r="31" spans="1:6" ht="17.25" customHeight="1" x14ac:dyDescent="0.3">
      <c r="A31" s="35">
        <f t="shared" si="0"/>
        <v>21</v>
      </c>
      <c r="B31" s="54"/>
      <c r="C31" s="54"/>
      <c r="D31" s="71"/>
      <c r="E31" s="60"/>
      <c r="F31" s="61"/>
    </row>
    <row r="32" spans="1:6" ht="17.25" customHeight="1" x14ac:dyDescent="0.3">
      <c r="A32" s="35">
        <f t="shared" si="0"/>
        <v>22</v>
      </c>
      <c r="B32" s="54"/>
      <c r="C32" s="54"/>
      <c r="D32" s="71"/>
      <c r="E32" s="60"/>
      <c r="F32" s="61"/>
    </row>
    <row r="33" spans="1:6" ht="17.25" customHeight="1" x14ac:dyDescent="0.3">
      <c r="A33" s="35">
        <f t="shared" si="0"/>
        <v>23</v>
      </c>
      <c r="B33" s="54"/>
      <c r="C33" s="54"/>
      <c r="D33" s="71"/>
      <c r="E33" s="60"/>
      <c r="F33" s="61"/>
    </row>
    <row r="34" spans="1:6" ht="17.25" customHeight="1" x14ac:dyDescent="0.3">
      <c r="A34" s="35">
        <f t="shared" si="0"/>
        <v>24</v>
      </c>
      <c r="B34" s="54"/>
      <c r="C34" s="54"/>
      <c r="D34" s="71"/>
      <c r="E34" s="60"/>
      <c r="F34" s="61"/>
    </row>
    <row r="35" spans="1:6" ht="17.25" customHeight="1" x14ac:dyDescent="0.3">
      <c r="A35" s="35">
        <f t="shared" si="0"/>
        <v>25</v>
      </c>
      <c r="B35" s="54"/>
      <c r="C35" s="54"/>
      <c r="D35" s="71"/>
      <c r="E35" s="60"/>
      <c r="F35" s="61"/>
    </row>
    <row r="36" spans="1:6" ht="32.25" customHeight="1" thickBot="1" x14ac:dyDescent="0.35">
      <c r="A36" s="94"/>
      <c r="B36" s="84" t="s">
        <v>26</v>
      </c>
      <c r="C36" s="33"/>
      <c r="D36" s="74"/>
      <c r="E36" s="44">
        <f>SUM(E11:E35)</f>
        <v>0</v>
      </c>
      <c r="F36" s="23">
        <f>SUM(F11:F35)</f>
        <v>0</v>
      </c>
    </row>
    <row r="37" spans="1:6" ht="32.25" customHeight="1" thickTop="1" thickBot="1" x14ac:dyDescent="0.35">
      <c r="A37" s="27" t="s">
        <v>12</v>
      </c>
    </row>
    <row r="38" spans="1:6" ht="78.599999999999994" thickTop="1" x14ac:dyDescent="0.3">
      <c r="A38" s="7" t="s">
        <v>17</v>
      </c>
      <c r="B38" s="7" t="s">
        <v>7</v>
      </c>
      <c r="C38" s="7" t="s">
        <v>16</v>
      </c>
      <c r="D38" s="70" t="s">
        <v>47</v>
      </c>
      <c r="E38" s="28" t="str">
        <f>E10</f>
        <v>Total Annual Plan Spending  (i.e., Allowed Dollar Amount)
in Descending Order</v>
      </c>
      <c r="F38" s="7" t="s">
        <v>38</v>
      </c>
    </row>
    <row r="39" spans="1:6" ht="17.25" customHeight="1" x14ac:dyDescent="0.3">
      <c r="A39" s="35">
        <v>1</v>
      </c>
      <c r="B39" s="54"/>
      <c r="C39" s="54"/>
      <c r="D39" s="71"/>
      <c r="E39" s="60"/>
      <c r="F39" s="61"/>
    </row>
    <row r="40" spans="1:6" ht="17.25" customHeight="1" x14ac:dyDescent="0.3">
      <c r="A40" s="35">
        <f>A39+1</f>
        <v>2</v>
      </c>
      <c r="B40" s="54"/>
      <c r="C40" s="54"/>
      <c r="D40" s="71"/>
      <c r="E40" s="60"/>
      <c r="F40" s="61"/>
    </row>
    <row r="41" spans="1:6" ht="17.25" customHeight="1" x14ac:dyDescent="0.3">
      <c r="A41" s="35">
        <f t="shared" ref="A41:A63" si="1">A40+1</f>
        <v>3</v>
      </c>
      <c r="B41" s="54"/>
      <c r="C41" s="54"/>
      <c r="D41" s="71"/>
      <c r="E41" s="60"/>
      <c r="F41" s="61"/>
    </row>
    <row r="42" spans="1:6" ht="17.25" customHeight="1" x14ac:dyDescent="0.3">
      <c r="A42" s="35">
        <f t="shared" si="1"/>
        <v>4</v>
      </c>
      <c r="B42" s="54"/>
      <c r="C42" s="54"/>
      <c r="D42" s="71"/>
      <c r="E42" s="60"/>
      <c r="F42" s="61"/>
    </row>
    <row r="43" spans="1:6" ht="17.25" customHeight="1" x14ac:dyDescent="0.3">
      <c r="A43" s="35">
        <f t="shared" si="1"/>
        <v>5</v>
      </c>
      <c r="B43" s="54"/>
      <c r="C43" s="54"/>
      <c r="D43" s="71"/>
      <c r="E43" s="60"/>
      <c r="F43" s="61"/>
    </row>
    <row r="44" spans="1:6" ht="17.25" customHeight="1" x14ac:dyDescent="0.3">
      <c r="A44" s="35">
        <f t="shared" si="1"/>
        <v>6</v>
      </c>
      <c r="B44" s="54"/>
      <c r="C44" s="54"/>
      <c r="D44" s="71"/>
      <c r="E44" s="60"/>
      <c r="F44" s="61"/>
    </row>
    <row r="45" spans="1:6" ht="17.25" customHeight="1" x14ac:dyDescent="0.3">
      <c r="A45" s="35">
        <f t="shared" si="1"/>
        <v>7</v>
      </c>
      <c r="B45" s="54"/>
      <c r="C45" s="54"/>
      <c r="D45" s="71"/>
      <c r="E45" s="60"/>
      <c r="F45" s="61"/>
    </row>
    <row r="46" spans="1:6" ht="17.25" customHeight="1" x14ac:dyDescent="0.3">
      <c r="A46" s="35">
        <f t="shared" si="1"/>
        <v>8</v>
      </c>
      <c r="B46" s="54"/>
      <c r="C46" s="54"/>
      <c r="D46" s="71"/>
      <c r="E46" s="60"/>
      <c r="F46" s="61"/>
    </row>
    <row r="47" spans="1:6" ht="17.25" customHeight="1" x14ac:dyDescent="0.3">
      <c r="A47" s="35">
        <f t="shared" si="1"/>
        <v>9</v>
      </c>
      <c r="B47" s="54"/>
      <c r="C47" s="54"/>
      <c r="D47" s="71"/>
      <c r="E47" s="60"/>
      <c r="F47" s="61"/>
    </row>
    <row r="48" spans="1:6" ht="17.25" customHeight="1" x14ac:dyDescent="0.3">
      <c r="A48" s="35">
        <f t="shared" si="1"/>
        <v>10</v>
      </c>
      <c r="B48" s="54"/>
      <c r="C48" s="54"/>
      <c r="D48" s="71"/>
      <c r="E48" s="60"/>
      <c r="F48" s="61"/>
    </row>
    <row r="49" spans="1:6" ht="17.25" customHeight="1" x14ac:dyDescent="0.3">
      <c r="A49" s="35">
        <f t="shared" si="1"/>
        <v>11</v>
      </c>
      <c r="B49" s="54"/>
      <c r="C49" s="54"/>
      <c r="D49" s="71"/>
      <c r="E49" s="60"/>
      <c r="F49" s="61"/>
    </row>
    <row r="50" spans="1:6" ht="17.25" customHeight="1" x14ac:dyDescent="0.3">
      <c r="A50" s="35">
        <f t="shared" si="1"/>
        <v>12</v>
      </c>
      <c r="B50" s="54"/>
      <c r="C50" s="54"/>
      <c r="D50" s="71"/>
      <c r="E50" s="60"/>
      <c r="F50" s="61"/>
    </row>
    <row r="51" spans="1:6" ht="17.25" customHeight="1" x14ac:dyDescent="0.3">
      <c r="A51" s="35">
        <f t="shared" si="1"/>
        <v>13</v>
      </c>
      <c r="B51" s="54"/>
      <c r="C51" s="54"/>
      <c r="D51" s="71"/>
      <c r="E51" s="60"/>
      <c r="F51" s="61"/>
    </row>
    <row r="52" spans="1:6" ht="17.25" customHeight="1" x14ac:dyDescent="0.3">
      <c r="A52" s="35">
        <f t="shared" si="1"/>
        <v>14</v>
      </c>
      <c r="B52" s="54"/>
      <c r="C52" s="54"/>
      <c r="D52" s="71"/>
      <c r="E52" s="60"/>
      <c r="F52" s="61"/>
    </row>
    <row r="53" spans="1:6" ht="17.25" customHeight="1" x14ac:dyDescent="0.3">
      <c r="A53" s="35">
        <f t="shared" si="1"/>
        <v>15</v>
      </c>
      <c r="B53" s="54"/>
      <c r="C53" s="54"/>
      <c r="D53" s="71"/>
      <c r="E53" s="60"/>
      <c r="F53" s="61"/>
    </row>
    <row r="54" spans="1:6" ht="17.25" customHeight="1" x14ac:dyDescent="0.3">
      <c r="A54" s="35">
        <f t="shared" si="1"/>
        <v>16</v>
      </c>
      <c r="B54" s="54"/>
      <c r="C54" s="54"/>
      <c r="D54" s="71"/>
      <c r="E54" s="60"/>
      <c r="F54" s="61"/>
    </row>
    <row r="55" spans="1:6" ht="17.25" customHeight="1" x14ac:dyDescent="0.3">
      <c r="A55" s="35">
        <f t="shared" si="1"/>
        <v>17</v>
      </c>
      <c r="B55" s="54"/>
      <c r="C55" s="54"/>
      <c r="D55" s="71"/>
      <c r="E55" s="60"/>
      <c r="F55" s="61"/>
    </row>
    <row r="56" spans="1:6" ht="17.25" customHeight="1" x14ac:dyDescent="0.3">
      <c r="A56" s="35">
        <f t="shared" si="1"/>
        <v>18</v>
      </c>
      <c r="B56" s="54"/>
      <c r="C56" s="54"/>
      <c r="D56" s="71"/>
      <c r="E56" s="60"/>
      <c r="F56" s="61"/>
    </row>
    <row r="57" spans="1:6" ht="17.25" customHeight="1" x14ac:dyDescent="0.3">
      <c r="A57" s="35">
        <f t="shared" si="1"/>
        <v>19</v>
      </c>
      <c r="B57" s="54"/>
      <c r="C57" s="54"/>
      <c r="D57" s="71"/>
      <c r="E57" s="60"/>
      <c r="F57" s="61"/>
    </row>
    <row r="58" spans="1:6" ht="17.25" customHeight="1" x14ac:dyDescent="0.3">
      <c r="A58" s="35">
        <f t="shared" si="1"/>
        <v>20</v>
      </c>
      <c r="B58" s="54"/>
      <c r="C58" s="54"/>
      <c r="D58" s="71"/>
      <c r="E58" s="60"/>
      <c r="F58" s="61"/>
    </row>
    <row r="59" spans="1:6" ht="17.25" customHeight="1" x14ac:dyDescent="0.3">
      <c r="A59" s="35">
        <f t="shared" si="1"/>
        <v>21</v>
      </c>
      <c r="B59" s="54"/>
      <c r="C59" s="54"/>
      <c r="D59" s="71"/>
      <c r="E59" s="60"/>
      <c r="F59" s="61"/>
    </row>
    <row r="60" spans="1:6" ht="17.25" customHeight="1" x14ac:dyDescent="0.3">
      <c r="A60" s="35">
        <f t="shared" si="1"/>
        <v>22</v>
      </c>
      <c r="B60" s="54"/>
      <c r="C60" s="54"/>
      <c r="D60" s="71"/>
      <c r="E60" s="60"/>
      <c r="F60" s="61"/>
    </row>
    <row r="61" spans="1:6" ht="17.25" customHeight="1" x14ac:dyDescent="0.3">
      <c r="A61" s="35">
        <f t="shared" si="1"/>
        <v>23</v>
      </c>
      <c r="B61" s="54"/>
      <c r="C61" s="54"/>
      <c r="D61" s="71"/>
      <c r="E61" s="60"/>
      <c r="F61" s="61"/>
    </row>
    <row r="62" spans="1:6" ht="17.25" customHeight="1" x14ac:dyDescent="0.3">
      <c r="A62" s="35">
        <f t="shared" si="1"/>
        <v>24</v>
      </c>
      <c r="B62" s="54"/>
      <c r="C62" s="54"/>
      <c r="D62" s="71"/>
      <c r="E62" s="60"/>
      <c r="F62" s="61"/>
    </row>
    <row r="63" spans="1:6" ht="17.25" customHeight="1" x14ac:dyDescent="0.3">
      <c r="A63" s="35">
        <f t="shared" si="1"/>
        <v>25</v>
      </c>
      <c r="B63" s="54"/>
      <c r="C63" s="54"/>
      <c r="D63" s="71"/>
      <c r="E63" s="60"/>
      <c r="F63" s="61"/>
    </row>
    <row r="64" spans="1:6" ht="32.25" customHeight="1" thickBot="1" x14ac:dyDescent="0.35">
      <c r="A64" s="94"/>
      <c r="B64" s="84" t="s">
        <v>27</v>
      </c>
      <c r="C64" s="33"/>
      <c r="D64" s="74"/>
      <c r="E64" s="44">
        <f>SUM(E39:E63)</f>
        <v>0</v>
      </c>
      <c r="F64" s="23">
        <f>SUM(F39:F63)</f>
        <v>0</v>
      </c>
    </row>
    <row r="65" spans="1:6" ht="32.25" customHeight="1" thickTop="1" thickBot="1" x14ac:dyDescent="0.35">
      <c r="A65" s="27" t="s">
        <v>23</v>
      </c>
    </row>
    <row r="66" spans="1:6" ht="78.599999999999994" thickTop="1" x14ac:dyDescent="0.3">
      <c r="A66" s="7" t="s">
        <v>17</v>
      </c>
      <c r="B66" s="7" t="s">
        <v>7</v>
      </c>
      <c r="C66" s="7" t="s">
        <v>16</v>
      </c>
      <c r="D66" s="70" t="s">
        <v>47</v>
      </c>
      <c r="E66" s="28" t="str">
        <f>E10</f>
        <v>Total Annual Plan Spending  (i.e., Allowed Dollar Amount)
in Descending Order</v>
      </c>
      <c r="F66" s="7" t="s">
        <v>38</v>
      </c>
    </row>
    <row r="67" spans="1:6" ht="17.25" customHeight="1" x14ac:dyDescent="0.3">
      <c r="A67" s="35">
        <v>1</v>
      </c>
      <c r="B67" s="54"/>
      <c r="C67" s="54"/>
      <c r="D67" s="71"/>
      <c r="E67" s="60"/>
      <c r="F67" s="61"/>
    </row>
    <row r="68" spans="1:6" ht="17.25" customHeight="1" x14ac:dyDescent="0.3">
      <c r="A68" s="35">
        <f>A67+1</f>
        <v>2</v>
      </c>
      <c r="B68" s="54"/>
      <c r="C68" s="54"/>
      <c r="D68" s="71"/>
      <c r="E68" s="60"/>
      <c r="F68" s="61"/>
    </row>
    <row r="69" spans="1:6" ht="17.25" customHeight="1" x14ac:dyDescent="0.3">
      <c r="A69" s="35">
        <f t="shared" ref="A69:A91" si="2">A68+1</f>
        <v>3</v>
      </c>
      <c r="B69" s="54"/>
      <c r="C69" s="54"/>
      <c r="D69" s="71"/>
      <c r="E69" s="60"/>
      <c r="F69" s="61"/>
    </row>
    <row r="70" spans="1:6" ht="17.25" customHeight="1" x14ac:dyDescent="0.3">
      <c r="A70" s="35">
        <f t="shared" si="2"/>
        <v>4</v>
      </c>
      <c r="B70" s="54"/>
      <c r="C70" s="54"/>
      <c r="D70" s="71"/>
      <c r="E70" s="60"/>
      <c r="F70" s="61"/>
    </row>
    <row r="71" spans="1:6" ht="17.25" customHeight="1" x14ac:dyDescent="0.3">
      <c r="A71" s="35">
        <f t="shared" si="2"/>
        <v>5</v>
      </c>
      <c r="B71" s="54"/>
      <c r="C71" s="54"/>
      <c r="D71" s="71"/>
      <c r="E71" s="60"/>
      <c r="F71" s="61"/>
    </row>
    <row r="72" spans="1:6" ht="17.25" customHeight="1" x14ac:dyDescent="0.3">
      <c r="A72" s="35">
        <f t="shared" si="2"/>
        <v>6</v>
      </c>
      <c r="B72" s="54"/>
      <c r="C72" s="54"/>
      <c r="D72" s="71"/>
      <c r="E72" s="60"/>
      <c r="F72" s="61"/>
    </row>
    <row r="73" spans="1:6" ht="17.25" customHeight="1" x14ac:dyDescent="0.3">
      <c r="A73" s="35">
        <f t="shared" si="2"/>
        <v>7</v>
      </c>
      <c r="B73" s="54"/>
      <c r="C73" s="54"/>
      <c r="D73" s="71"/>
      <c r="E73" s="60"/>
      <c r="F73" s="61"/>
    </row>
    <row r="74" spans="1:6" ht="17.25" customHeight="1" x14ac:dyDescent="0.3">
      <c r="A74" s="35">
        <f t="shared" si="2"/>
        <v>8</v>
      </c>
      <c r="B74" s="54"/>
      <c r="C74" s="54"/>
      <c r="D74" s="71"/>
      <c r="E74" s="60"/>
      <c r="F74" s="61"/>
    </row>
    <row r="75" spans="1:6" ht="17.25" customHeight="1" x14ac:dyDescent="0.3">
      <c r="A75" s="35">
        <f t="shared" si="2"/>
        <v>9</v>
      </c>
      <c r="B75" s="54"/>
      <c r="C75" s="54"/>
      <c r="D75" s="71"/>
      <c r="E75" s="60"/>
      <c r="F75" s="61"/>
    </row>
    <row r="76" spans="1:6" ht="17.25" customHeight="1" x14ac:dyDescent="0.3">
      <c r="A76" s="35">
        <f t="shared" si="2"/>
        <v>10</v>
      </c>
      <c r="B76" s="54"/>
      <c r="C76" s="54"/>
      <c r="D76" s="71"/>
      <c r="E76" s="60"/>
      <c r="F76" s="61"/>
    </row>
    <row r="77" spans="1:6" ht="17.25" customHeight="1" x14ac:dyDescent="0.3">
      <c r="A77" s="35">
        <f t="shared" si="2"/>
        <v>11</v>
      </c>
      <c r="B77" s="54"/>
      <c r="C77" s="54"/>
      <c r="D77" s="71"/>
      <c r="E77" s="60"/>
      <c r="F77" s="61"/>
    </row>
    <row r="78" spans="1:6" ht="17.25" customHeight="1" x14ac:dyDescent="0.3">
      <c r="A78" s="35">
        <f t="shared" si="2"/>
        <v>12</v>
      </c>
      <c r="B78" s="54"/>
      <c r="C78" s="54"/>
      <c r="D78" s="71"/>
      <c r="E78" s="60"/>
      <c r="F78" s="61"/>
    </row>
    <row r="79" spans="1:6" ht="17.25" customHeight="1" x14ac:dyDescent="0.3">
      <c r="A79" s="35">
        <f t="shared" si="2"/>
        <v>13</v>
      </c>
      <c r="B79" s="54"/>
      <c r="C79" s="54"/>
      <c r="D79" s="71"/>
      <c r="E79" s="60"/>
      <c r="F79" s="61"/>
    </row>
    <row r="80" spans="1:6" ht="17.25" customHeight="1" x14ac:dyDescent="0.3">
      <c r="A80" s="35">
        <f t="shared" si="2"/>
        <v>14</v>
      </c>
      <c r="B80" s="54"/>
      <c r="C80" s="54"/>
      <c r="D80" s="71"/>
      <c r="E80" s="60"/>
      <c r="F80" s="61"/>
    </row>
    <row r="81" spans="1:6" ht="17.25" customHeight="1" x14ac:dyDescent="0.3">
      <c r="A81" s="35">
        <f t="shared" si="2"/>
        <v>15</v>
      </c>
      <c r="B81" s="54"/>
      <c r="C81" s="54"/>
      <c r="D81" s="71"/>
      <c r="E81" s="60"/>
      <c r="F81" s="61"/>
    </row>
    <row r="82" spans="1:6" ht="17.25" customHeight="1" x14ac:dyDescent="0.3">
      <c r="A82" s="35">
        <f t="shared" si="2"/>
        <v>16</v>
      </c>
      <c r="B82" s="54"/>
      <c r="C82" s="54"/>
      <c r="D82" s="71"/>
      <c r="E82" s="60"/>
      <c r="F82" s="61"/>
    </row>
    <row r="83" spans="1:6" ht="17.25" customHeight="1" x14ac:dyDescent="0.3">
      <c r="A83" s="35">
        <f t="shared" si="2"/>
        <v>17</v>
      </c>
      <c r="B83" s="54"/>
      <c r="C83" s="54"/>
      <c r="D83" s="71"/>
      <c r="E83" s="60"/>
      <c r="F83" s="61"/>
    </row>
    <row r="84" spans="1:6" ht="17.25" customHeight="1" x14ac:dyDescent="0.3">
      <c r="A84" s="35">
        <f t="shared" si="2"/>
        <v>18</v>
      </c>
      <c r="B84" s="54"/>
      <c r="C84" s="54"/>
      <c r="D84" s="71"/>
      <c r="E84" s="60"/>
      <c r="F84" s="61"/>
    </row>
    <row r="85" spans="1:6" ht="17.25" customHeight="1" x14ac:dyDescent="0.3">
      <c r="A85" s="35">
        <f t="shared" si="2"/>
        <v>19</v>
      </c>
      <c r="B85" s="54"/>
      <c r="C85" s="54"/>
      <c r="D85" s="71"/>
      <c r="E85" s="60"/>
      <c r="F85" s="61"/>
    </row>
    <row r="86" spans="1:6" ht="17.25" customHeight="1" x14ac:dyDescent="0.3">
      <c r="A86" s="35">
        <f t="shared" si="2"/>
        <v>20</v>
      </c>
      <c r="B86" s="54"/>
      <c r="C86" s="54"/>
      <c r="D86" s="71"/>
      <c r="E86" s="60"/>
      <c r="F86" s="61"/>
    </row>
    <row r="87" spans="1:6" ht="17.25" customHeight="1" x14ac:dyDescent="0.3">
      <c r="A87" s="35">
        <f t="shared" si="2"/>
        <v>21</v>
      </c>
      <c r="B87" s="54"/>
      <c r="C87" s="54"/>
      <c r="D87" s="71"/>
      <c r="E87" s="60"/>
      <c r="F87" s="61"/>
    </row>
    <row r="88" spans="1:6" ht="17.25" customHeight="1" x14ac:dyDescent="0.3">
      <c r="A88" s="35">
        <f t="shared" si="2"/>
        <v>22</v>
      </c>
      <c r="B88" s="54"/>
      <c r="C88" s="54"/>
      <c r="D88" s="71"/>
      <c r="E88" s="60"/>
      <c r="F88" s="61"/>
    </row>
    <row r="89" spans="1:6" ht="17.25" customHeight="1" x14ac:dyDescent="0.3">
      <c r="A89" s="35">
        <f t="shared" si="2"/>
        <v>23</v>
      </c>
      <c r="B89" s="54"/>
      <c r="C89" s="54"/>
      <c r="D89" s="71"/>
      <c r="E89" s="60"/>
      <c r="F89" s="61"/>
    </row>
    <row r="90" spans="1:6" ht="17.25" customHeight="1" x14ac:dyDescent="0.3">
      <c r="A90" s="35">
        <f t="shared" si="2"/>
        <v>24</v>
      </c>
      <c r="B90" s="54"/>
      <c r="C90" s="54"/>
      <c r="D90" s="71"/>
      <c r="E90" s="60"/>
      <c r="F90" s="61"/>
    </row>
    <row r="91" spans="1:6" ht="17.25" customHeight="1" x14ac:dyDescent="0.3">
      <c r="A91" s="35">
        <f t="shared" si="2"/>
        <v>25</v>
      </c>
      <c r="B91" s="54"/>
      <c r="C91" s="54"/>
      <c r="D91" s="71"/>
      <c r="E91" s="60"/>
      <c r="F91" s="61"/>
    </row>
    <row r="92" spans="1:6" ht="32.25" customHeight="1" thickBot="1" x14ac:dyDescent="0.35">
      <c r="A92" s="94"/>
      <c r="B92" s="84" t="s">
        <v>28</v>
      </c>
      <c r="C92" s="33"/>
      <c r="D92" s="74"/>
      <c r="E92" s="44">
        <f>SUM(E67:E91)</f>
        <v>0</v>
      </c>
      <c r="F92" s="23">
        <f>SUM(F67:F91)</f>
        <v>0</v>
      </c>
    </row>
    <row r="93" spans="1:6" ht="15.6" thickTop="1" x14ac:dyDescent="0.25"/>
  </sheetData>
  <sheetProtection algorithmName="SHA-512" hashValue="XyyfIRc3M3Tjl3o4UnEOrneHUv5oCLMKL6gLAgQpm9fPuEOrELBvmpzla9yoWzRUQuZrTROBGnBr3sALE4VDfQ==" saltValue="K8LsbGUgHMLCMLAvGtbMgw==" spinCount="100000" sheet="1" objects="1" scenarios="1"/>
  <pageMargins left="0.45" right="0.45" top="0.5" bottom="0.5" header="0.3" footer="0.3"/>
  <pageSetup scale="38" orientation="portrait" r:id="rId1"/>
  <headerFooter>
    <oddFooter>&amp;L&amp;"Arial,Regular"&amp;12Revised Date: May 15, 2023&amp;C&amp;"Arial,Regular"&amp;12CONFIDENTIAL&amp;R&amp;"Arial,Regular"&amp;12Page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H92"/>
  <sheetViews>
    <sheetView view="pageBreakPreview" zoomScale="60" zoomScaleNormal="100" workbookViewId="0">
      <selection activeCell="A4" sqref="A4"/>
    </sheetView>
  </sheetViews>
  <sheetFormatPr defaultColWidth="9.109375" defaultRowHeight="15" x14ac:dyDescent="0.25"/>
  <cols>
    <col min="1" max="1" width="22" style="2" bestFit="1" customWidth="1"/>
    <col min="2" max="2" width="57.88671875" style="2" customWidth="1"/>
    <col min="3" max="3" width="30" style="2" customWidth="1"/>
    <col min="4" max="4" width="17.5546875" style="69" customWidth="1"/>
    <col min="5" max="5" width="20.6640625" style="2" customWidth="1"/>
    <col min="6" max="6" width="18.5546875" style="2" customWidth="1"/>
    <col min="7" max="7" width="26.5546875" style="2" customWidth="1"/>
    <col min="8" max="8" width="30.88671875" style="2" customWidth="1"/>
    <col min="9" max="16384" width="9.109375" style="2"/>
  </cols>
  <sheetData>
    <row r="1" spans="1:7" ht="17.25" customHeight="1" x14ac:dyDescent="0.3">
      <c r="A1" s="105" t="str">
        <f>'Cover Page'!A1</f>
        <v>California Department of Managed Health Care/Department of Insurance</v>
      </c>
      <c r="B1" s="10"/>
      <c r="D1" s="10"/>
      <c r="E1" s="10"/>
      <c r="F1" s="10"/>
      <c r="G1" s="10"/>
    </row>
    <row r="2" spans="1:7" ht="17.25" customHeight="1" x14ac:dyDescent="0.3">
      <c r="A2" s="105" t="str">
        <f>'Cover Page'!A2</f>
        <v>SB 17 - Prescription Drug Cost Reporting Form for Commercial Plans</v>
      </c>
      <c r="B2" s="10"/>
      <c r="D2" s="10"/>
      <c r="E2" s="10"/>
      <c r="F2" s="10"/>
      <c r="G2" s="10"/>
    </row>
    <row r="3" spans="1:7" ht="17.25" customHeight="1" x14ac:dyDescent="0.3">
      <c r="A3" s="105" t="str">
        <f>'Cover Page'!A3</f>
        <v>For policies subject to CHSC 1367.243 or CIC 10123.205</v>
      </c>
      <c r="B3" s="10"/>
      <c r="D3" s="10"/>
      <c r="E3" s="10"/>
      <c r="F3" s="10"/>
      <c r="G3" s="10"/>
    </row>
    <row r="4" spans="1:7" ht="17.25" customHeight="1" x14ac:dyDescent="0.3">
      <c r="A4" s="104" t="s">
        <v>45</v>
      </c>
      <c r="B4" s="96"/>
      <c r="D4" s="96"/>
      <c r="E4" s="96"/>
      <c r="F4" s="96"/>
      <c r="G4" s="96"/>
    </row>
    <row r="5" spans="1:7" ht="17.25" customHeight="1" x14ac:dyDescent="0.3">
      <c r="B5" s="31"/>
      <c r="D5" s="31"/>
      <c r="E5" s="31"/>
      <c r="F5" s="31"/>
      <c r="G5" s="31"/>
    </row>
    <row r="6" spans="1:7" ht="17.25" customHeight="1" x14ac:dyDescent="0.3">
      <c r="A6" s="8" t="str">
        <f>'25MostFrequent'!A6:E6</f>
        <v xml:space="preserve">Company Legal Name: </v>
      </c>
      <c r="B6" s="31"/>
      <c r="D6" s="31"/>
      <c r="E6" s="31"/>
      <c r="F6" s="31"/>
      <c r="G6" s="31"/>
    </row>
    <row r="7" spans="1:7" ht="17.25" customHeight="1" x14ac:dyDescent="0.3">
      <c r="A7" s="8" t="str">
        <f>'25MostFrequent'!A7:E7</f>
        <v>Calendar Year: -1</v>
      </c>
      <c r="B7" s="27"/>
      <c r="C7" s="27"/>
      <c r="D7" s="27"/>
      <c r="E7" s="27"/>
      <c r="F7" s="27"/>
      <c r="G7" s="27"/>
    </row>
    <row r="8" spans="1:7" ht="17.25" customHeight="1" x14ac:dyDescent="0.3">
      <c r="A8" s="27"/>
      <c r="B8" s="27"/>
      <c r="C8" s="27"/>
      <c r="D8" s="75"/>
      <c r="E8" s="77" t="str">
        <f>'25MostFrequent'!E8&amp;" over "&amp;INT('25MostFrequent'!E8-1)</f>
        <v>-1 over -2</v>
      </c>
      <c r="F8" s="77" t="str">
        <f>E8</f>
        <v>-1 over -2</v>
      </c>
      <c r="G8" s="77">
        <f>'25MostFrequent'!E8</f>
        <v>-1</v>
      </c>
    </row>
    <row r="9" spans="1:7" ht="17.25" customHeight="1" thickBot="1" x14ac:dyDescent="0.35">
      <c r="A9" s="27" t="s">
        <v>11</v>
      </c>
    </row>
    <row r="10" spans="1:7" ht="78" x14ac:dyDescent="0.3">
      <c r="A10" s="7" t="s">
        <v>17</v>
      </c>
      <c r="B10" s="7" t="s">
        <v>7</v>
      </c>
      <c r="C10" s="7" t="s">
        <v>16</v>
      </c>
      <c r="D10" s="70" t="s">
        <v>47</v>
      </c>
      <c r="E10" s="29" t="s">
        <v>31</v>
      </c>
      <c r="F10" s="34" t="s">
        <v>32</v>
      </c>
      <c r="G10" s="7" t="str">
        <f>"Total Annual Plan Spending  (i.e., Allowed Dollar Amount) in 1 Year Prior to The Reporting Year"&amp;""</f>
        <v>Total Annual Plan Spending  (i.e., Allowed Dollar Amount) in 1 Year Prior to The Reporting Year</v>
      </c>
    </row>
    <row r="11" spans="1:7" ht="17.25" customHeight="1" x14ac:dyDescent="0.3">
      <c r="A11" s="35">
        <v>1</v>
      </c>
      <c r="B11" s="54"/>
      <c r="C11" s="54"/>
      <c r="D11" s="71"/>
      <c r="E11" s="62"/>
      <c r="F11" s="63"/>
      <c r="G11" s="56"/>
    </row>
    <row r="12" spans="1:7" ht="17.25" customHeight="1" x14ac:dyDescent="0.3">
      <c r="A12" s="35">
        <f>A11+1</f>
        <v>2</v>
      </c>
      <c r="B12" s="54"/>
      <c r="C12" s="54"/>
      <c r="D12" s="71"/>
      <c r="E12" s="62"/>
      <c r="F12" s="63"/>
      <c r="G12" s="56"/>
    </row>
    <row r="13" spans="1:7" ht="17.25" customHeight="1" x14ac:dyDescent="0.3">
      <c r="A13" s="35">
        <f t="shared" ref="A13:A35" si="0">A12+1</f>
        <v>3</v>
      </c>
      <c r="B13" s="54"/>
      <c r="C13" s="54"/>
      <c r="D13" s="71"/>
      <c r="E13" s="62"/>
      <c r="F13" s="63"/>
      <c r="G13" s="56"/>
    </row>
    <row r="14" spans="1:7" ht="17.25" customHeight="1" x14ac:dyDescent="0.3">
      <c r="A14" s="35">
        <f t="shared" si="0"/>
        <v>4</v>
      </c>
      <c r="B14" s="54"/>
      <c r="C14" s="54"/>
      <c r="D14" s="71"/>
      <c r="E14" s="62"/>
      <c r="F14" s="63"/>
      <c r="G14" s="56"/>
    </row>
    <row r="15" spans="1:7" ht="17.25" customHeight="1" x14ac:dyDescent="0.3">
      <c r="A15" s="35">
        <f t="shared" si="0"/>
        <v>5</v>
      </c>
      <c r="B15" s="54"/>
      <c r="C15" s="54"/>
      <c r="D15" s="71"/>
      <c r="E15" s="62"/>
      <c r="F15" s="63"/>
      <c r="G15" s="56"/>
    </row>
    <row r="16" spans="1:7" ht="17.25" customHeight="1" x14ac:dyDescent="0.3">
      <c r="A16" s="35">
        <f t="shared" si="0"/>
        <v>6</v>
      </c>
      <c r="B16" s="54"/>
      <c r="C16" s="54"/>
      <c r="D16" s="71"/>
      <c r="E16" s="62"/>
      <c r="F16" s="63"/>
      <c r="G16" s="56"/>
    </row>
    <row r="17" spans="1:7" ht="17.25" customHeight="1" x14ac:dyDescent="0.3">
      <c r="A17" s="35">
        <f t="shared" si="0"/>
        <v>7</v>
      </c>
      <c r="B17" s="54"/>
      <c r="C17" s="54"/>
      <c r="D17" s="71"/>
      <c r="E17" s="62"/>
      <c r="F17" s="63"/>
      <c r="G17" s="56"/>
    </row>
    <row r="18" spans="1:7" ht="17.25" customHeight="1" x14ac:dyDescent="0.3">
      <c r="A18" s="35">
        <f t="shared" si="0"/>
        <v>8</v>
      </c>
      <c r="B18" s="54"/>
      <c r="C18" s="54"/>
      <c r="D18" s="71"/>
      <c r="E18" s="62"/>
      <c r="F18" s="63"/>
      <c r="G18" s="56"/>
    </row>
    <row r="19" spans="1:7" ht="17.25" customHeight="1" x14ac:dyDescent="0.3">
      <c r="A19" s="35">
        <f t="shared" si="0"/>
        <v>9</v>
      </c>
      <c r="B19" s="54"/>
      <c r="C19" s="54"/>
      <c r="D19" s="71"/>
      <c r="E19" s="62"/>
      <c r="F19" s="63"/>
      <c r="G19" s="56"/>
    </row>
    <row r="20" spans="1:7" ht="17.25" customHeight="1" x14ac:dyDescent="0.3">
      <c r="A20" s="35">
        <f t="shared" si="0"/>
        <v>10</v>
      </c>
      <c r="B20" s="54"/>
      <c r="C20" s="54"/>
      <c r="D20" s="71"/>
      <c r="E20" s="62"/>
      <c r="F20" s="63"/>
      <c r="G20" s="56"/>
    </row>
    <row r="21" spans="1:7" ht="17.25" customHeight="1" x14ac:dyDescent="0.3">
      <c r="A21" s="35">
        <f t="shared" si="0"/>
        <v>11</v>
      </c>
      <c r="B21" s="54"/>
      <c r="C21" s="54"/>
      <c r="D21" s="71"/>
      <c r="E21" s="62"/>
      <c r="F21" s="63"/>
      <c r="G21" s="56"/>
    </row>
    <row r="22" spans="1:7" ht="17.25" customHeight="1" x14ac:dyDescent="0.3">
      <c r="A22" s="35">
        <f t="shared" si="0"/>
        <v>12</v>
      </c>
      <c r="B22" s="54"/>
      <c r="C22" s="54"/>
      <c r="D22" s="71"/>
      <c r="E22" s="62"/>
      <c r="F22" s="63"/>
      <c r="G22" s="56"/>
    </row>
    <row r="23" spans="1:7" ht="17.25" customHeight="1" x14ac:dyDescent="0.3">
      <c r="A23" s="35">
        <f t="shared" si="0"/>
        <v>13</v>
      </c>
      <c r="B23" s="54"/>
      <c r="C23" s="54"/>
      <c r="D23" s="71"/>
      <c r="E23" s="62"/>
      <c r="F23" s="63"/>
      <c r="G23" s="56"/>
    </row>
    <row r="24" spans="1:7" ht="17.25" customHeight="1" x14ac:dyDescent="0.3">
      <c r="A24" s="35">
        <f t="shared" si="0"/>
        <v>14</v>
      </c>
      <c r="B24" s="54"/>
      <c r="C24" s="54"/>
      <c r="D24" s="71"/>
      <c r="E24" s="62"/>
      <c r="F24" s="63"/>
      <c r="G24" s="56"/>
    </row>
    <row r="25" spans="1:7" ht="17.25" customHeight="1" x14ac:dyDescent="0.3">
      <c r="A25" s="35">
        <f t="shared" si="0"/>
        <v>15</v>
      </c>
      <c r="B25" s="54"/>
      <c r="C25" s="54"/>
      <c r="D25" s="71"/>
      <c r="E25" s="62"/>
      <c r="F25" s="63"/>
      <c r="G25" s="56"/>
    </row>
    <row r="26" spans="1:7" ht="17.25" customHeight="1" x14ac:dyDescent="0.3">
      <c r="A26" s="35">
        <f t="shared" si="0"/>
        <v>16</v>
      </c>
      <c r="B26" s="54"/>
      <c r="C26" s="54"/>
      <c r="D26" s="71"/>
      <c r="E26" s="62"/>
      <c r="F26" s="63"/>
      <c r="G26" s="56"/>
    </row>
    <row r="27" spans="1:7" ht="17.25" customHeight="1" x14ac:dyDescent="0.3">
      <c r="A27" s="35">
        <f t="shared" si="0"/>
        <v>17</v>
      </c>
      <c r="B27" s="54"/>
      <c r="C27" s="54"/>
      <c r="D27" s="71"/>
      <c r="E27" s="62"/>
      <c r="F27" s="63"/>
      <c r="G27" s="56"/>
    </row>
    <row r="28" spans="1:7" ht="17.25" customHeight="1" x14ac:dyDescent="0.3">
      <c r="A28" s="35">
        <f t="shared" si="0"/>
        <v>18</v>
      </c>
      <c r="B28" s="54"/>
      <c r="C28" s="54"/>
      <c r="D28" s="71"/>
      <c r="E28" s="62"/>
      <c r="F28" s="63"/>
      <c r="G28" s="56"/>
    </row>
    <row r="29" spans="1:7" ht="17.25" customHeight="1" x14ac:dyDescent="0.3">
      <c r="A29" s="35">
        <f t="shared" si="0"/>
        <v>19</v>
      </c>
      <c r="B29" s="54"/>
      <c r="C29" s="54"/>
      <c r="D29" s="71"/>
      <c r="E29" s="62"/>
      <c r="F29" s="63"/>
      <c r="G29" s="56"/>
    </row>
    <row r="30" spans="1:7" ht="17.25" customHeight="1" x14ac:dyDescent="0.3">
      <c r="A30" s="35">
        <f t="shared" si="0"/>
        <v>20</v>
      </c>
      <c r="B30" s="54"/>
      <c r="C30" s="54"/>
      <c r="D30" s="71"/>
      <c r="E30" s="62"/>
      <c r="F30" s="63"/>
      <c r="G30" s="56"/>
    </row>
    <row r="31" spans="1:7" ht="17.25" customHeight="1" x14ac:dyDescent="0.3">
      <c r="A31" s="35">
        <f t="shared" si="0"/>
        <v>21</v>
      </c>
      <c r="B31" s="54"/>
      <c r="C31" s="54"/>
      <c r="D31" s="71"/>
      <c r="E31" s="62"/>
      <c r="F31" s="63"/>
      <c r="G31" s="56"/>
    </row>
    <row r="32" spans="1:7" ht="17.25" customHeight="1" x14ac:dyDescent="0.3">
      <c r="A32" s="35">
        <f t="shared" si="0"/>
        <v>22</v>
      </c>
      <c r="B32" s="54"/>
      <c r="C32" s="54"/>
      <c r="D32" s="71"/>
      <c r="E32" s="62"/>
      <c r="F32" s="63"/>
      <c r="G32" s="56"/>
    </row>
    <row r="33" spans="1:8" ht="17.25" customHeight="1" x14ac:dyDescent="0.3">
      <c r="A33" s="35">
        <f t="shared" si="0"/>
        <v>23</v>
      </c>
      <c r="B33" s="54"/>
      <c r="C33" s="54"/>
      <c r="D33" s="71"/>
      <c r="E33" s="62"/>
      <c r="F33" s="63"/>
      <c r="G33" s="56"/>
    </row>
    <row r="34" spans="1:8" ht="17.25" customHeight="1" x14ac:dyDescent="0.3">
      <c r="A34" s="35">
        <f t="shared" si="0"/>
        <v>24</v>
      </c>
      <c r="B34" s="54"/>
      <c r="C34" s="54"/>
      <c r="D34" s="71"/>
      <c r="E34" s="62"/>
      <c r="F34" s="63"/>
      <c r="G34" s="56"/>
    </row>
    <row r="35" spans="1:8" ht="17.25" customHeight="1" x14ac:dyDescent="0.3">
      <c r="A35" s="35">
        <f t="shared" si="0"/>
        <v>25</v>
      </c>
      <c r="B35" s="54"/>
      <c r="C35" s="54"/>
      <c r="D35" s="71"/>
      <c r="E35" s="62"/>
      <c r="F35" s="63"/>
      <c r="G35" s="56"/>
    </row>
    <row r="36" spans="1:8" ht="32.25" customHeight="1" x14ac:dyDescent="0.3">
      <c r="A36" s="94"/>
      <c r="B36" s="84" t="s">
        <v>26</v>
      </c>
      <c r="C36" s="34"/>
      <c r="D36" s="76"/>
      <c r="E36" s="45">
        <f>SUM(E11:E35)</f>
        <v>0</v>
      </c>
      <c r="F36" s="47" t="e">
        <f>+E36/(G36-E36)</f>
        <v>#DIV/0!</v>
      </c>
      <c r="G36" s="45">
        <f>SUM(G11:G35)</f>
        <v>0</v>
      </c>
      <c r="H36" s="48"/>
    </row>
    <row r="37" spans="1:8" ht="32.25" customHeight="1" thickBot="1" x14ac:dyDescent="0.35">
      <c r="A37" s="27" t="s">
        <v>12</v>
      </c>
      <c r="F37" s="49"/>
      <c r="H37" s="49"/>
    </row>
    <row r="38" spans="1:8" ht="78" x14ac:dyDescent="0.3">
      <c r="A38" s="7" t="s">
        <v>17</v>
      </c>
      <c r="B38" s="7" t="s">
        <v>7</v>
      </c>
      <c r="C38" s="7" t="s">
        <v>16</v>
      </c>
      <c r="D38" s="70" t="s">
        <v>47</v>
      </c>
      <c r="E38" s="29" t="s">
        <v>31</v>
      </c>
      <c r="F38" s="34" t="s">
        <v>32</v>
      </c>
      <c r="G38" s="7" t="str">
        <f>G10</f>
        <v>Total Annual Plan Spending  (i.e., Allowed Dollar Amount) in 1 Year Prior to The Reporting Year</v>
      </c>
    </row>
    <row r="39" spans="1:8" ht="17.25" customHeight="1" x14ac:dyDescent="0.3">
      <c r="A39" s="35">
        <v>1</v>
      </c>
      <c r="B39" s="54"/>
      <c r="C39" s="54"/>
      <c r="D39" s="71"/>
      <c r="E39" s="62"/>
      <c r="F39" s="63"/>
      <c r="G39" s="56"/>
    </row>
    <row r="40" spans="1:8" ht="17.25" customHeight="1" x14ac:dyDescent="0.3">
      <c r="A40" s="35">
        <f>A39+1</f>
        <v>2</v>
      </c>
      <c r="B40" s="54"/>
      <c r="C40" s="54"/>
      <c r="D40" s="71"/>
      <c r="E40" s="62"/>
      <c r="F40" s="63"/>
      <c r="G40" s="56"/>
    </row>
    <row r="41" spans="1:8" ht="17.25" customHeight="1" x14ac:dyDescent="0.3">
      <c r="A41" s="35">
        <f t="shared" ref="A41:A63" si="1">A40+1</f>
        <v>3</v>
      </c>
      <c r="B41" s="54"/>
      <c r="C41" s="54"/>
      <c r="D41" s="71"/>
      <c r="E41" s="62"/>
      <c r="F41" s="63"/>
      <c r="G41" s="56"/>
    </row>
    <row r="42" spans="1:8" ht="17.25" customHeight="1" x14ac:dyDescent="0.3">
      <c r="A42" s="35">
        <f t="shared" si="1"/>
        <v>4</v>
      </c>
      <c r="B42" s="54"/>
      <c r="C42" s="54"/>
      <c r="D42" s="71"/>
      <c r="E42" s="62"/>
      <c r="F42" s="63"/>
      <c r="G42" s="56"/>
    </row>
    <row r="43" spans="1:8" ht="17.25" customHeight="1" x14ac:dyDescent="0.3">
      <c r="A43" s="35">
        <f t="shared" si="1"/>
        <v>5</v>
      </c>
      <c r="B43" s="54"/>
      <c r="C43" s="54"/>
      <c r="D43" s="71"/>
      <c r="E43" s="62"/>
      <c r="F43" s="63"/>
      <c r="G43" s="56"/>
    </row>
    <row r="44" spans="1:8" ht="17.25" customHeight="1" x14ac:dyDescent="0.3">
      <c r="A44" s="35">
        <f t="shared" si="1"/>
        <v>6</v>
      </c>
      <c r="B44" s="54"/>
      <c r="C44" s="54"/>
      <c r="D44" s="71"/>
      <c r="E44" s="62"/>
      <c r="F44" s="63"/>
      <c r="G44" s="56"/>
    </row>
    <row r="45" spans="1:8" ht="17.25" customHeight="1" x14ac:dyDescent="0.3">
      <c r="A45" s="35">
        <f t="shared" si="1"/>
        <v>7</v>
      </c>
      <c r="B45" s="54"/>
      <c r="C45" s="54"/>
      <c r="D45" s="71"/>
      <c r="E45" s="62"/>
      <c r="F45" s="63"/>
      <c r="G45" s="56"/>
    </row>
    <row r="46" spans="1:8" ht="17.25" customHeight="1" x14ac:dyDescent="0.3">
      <c r="A46" s="35">
        <f t="shared" si="1"/>
        <v>8</v>
      </c>
      <c r="B46" s="54"/>
      <c r="C46" s="54"/>
      <c r="D46" s="71"/>
      <c r="E46" s="62"/>
      <c r="F46" s="63"/>
      <c r="G46" s="56"/>
    </row>
    <row r="47" spans="1:8" ht="17.25" customHeight="1" x14ac:dyDescent="0.3">
      <c r="A47" s="35">
        <f t="shared" si="1"/>
        <v>9</v>
      </c>
      <c r="B47" s="54"/>
      <c r="C47" s="54"/>
      <c r="D47" s="71"/>
      <c r="E47" s="62"/>
      <c r="F47" s="63"/>
      <c r="G47" s="56"/>
    </row>
    <row r="48" spans="1:8" ht="17.25" customHeight="1" x14ac:dyDescent="0.3">
      <c r="A48" s="35">
        <f t="shared" si="1"/>
        <v>10</v>
      </c>
      <c r="B48" s="54"/>
      <c r="C48" s="54"/>
      <c r="D48" s="71"/>
      <c r="E48" s="62"/>
      <c r="F48" s="63"/>
      <c r="G48" s="56"/>
    </row>
    <row r="49" spans="1:7" ht="17.25" customHeight="1" x14ac:dyDescent="0.3">
      <c r="A49" s="35">
        <f t="shared" si="1"/>
        <v>11</v>
      </c>
      <c r="B49" s="54"/>
      <c r="C49" s="54"/>
      <c r="D49" s="71"/>
      <c r="E49" s="62"/>
      <c r="F49" s="63"/>
      <c r="G49" s="56"/>
    </row>
    <row r="50" spans="1:7" ht="17.25" customHeight="1" x14ac:dyDescent="0.3">
      <c r="A50" s="35">
        <f t="shared" si="1"/>
        <v>12</v>
      </c>
      <c r="B50" s="54"/>
      <c r="C50" s="54"/>
      <c r="D50" s="71"/>
      <c r="E50" s="62"/>
      <c r="F50" s="63"/>
      <c r="G50" s="56"/>
    </row>
    <row r="51" spans="1:7" ht="17.25" customHeight="1" x14ac:dyDescent="0.3">
      <c r="A51" s="35">
        <f t="shared" si="1"/>
        <v>13</v>
      </c>
      <c r="B51" s="54"/>
      <c r="C51" s="54"/>
      <c r="D51" s="71"/>
      <c r="E51" s="62"/>
      <c r="F51" s="63"/>
      <c r="G51" s="56"/>
    </row>
    <row r="52" spans="1:7" ht="17.25" customHeight="1" x14ac:dyDescent="0.3">
      <c r="A52" s="35">
        <f t="shared" si="1"/>
        <v>14</v>
      </c>
      <c r="B52" s="54"/>
      <c r="C52" s="54"/>
      <c r="D52" s="71"/>
      <c r="E52" s="62"/>
      <c r="F52" s="63"/>
      <c r="G52" s="56"/>
    </row>
    <row r="53" spans="1:7" ht="17.25" customHeight="1" x14ac:dyDescent="0.3">
      <c r="A53" s="35">
        <f t="shared" si="1"/>
        <v>15</v>
      </c>
      <c r="B53" s="54"/>
      <c r="C53" s="54"/>
      <c r="D53" s="71"/>
      <c r="E53" s="62"/>
      <c r="F53" s="63"/>
      <c r="G53" s="56"/>
    </row>
    <row r="54" spans="1:7" ht="17.25" customHeight="1" x14ac:dyDescent="0.3">
      <c r="A54" s="35">
        <f t="shared" si="1"/>
        <v>16</v>
      </c>
      <c r="B54" s="54"/>
      <c r="C54" s="54"/>
      <c r="D54" s="71"/>
      <c r="E54" s="62"/>
      <c r="F54" s="63"/>
      <c r="G54" s="56"/>
    </row>
    <row r="55" spans="1:7" ht="17.25" customHeight="1" x14ac:dyDescent="0.3">
      <c r="A55" s="35">
        <f t="shared" si="1"/>
        <v>17</v>
      </c>
      <c r="B55" s="54"/>
      <c r="C55" s="54"/>
      <c r="D55" s="71"/>
      <c r="E55" s="62"/>
      <c r="F55" s="63"/>
      <c r="G55" s="56"/>
    </row>
    <row r="56" spans="1:7" ht="17.25" customHeight="1" x14ac:dyDescent="0.3">
      <c r="A56" s="35">
        <f t="shared" si="1"/>
        <v>18</v>
      </c>
      <c r="B56" s="54"/>
      <c r="C56" s="54"/>
      <c r="D56" s="71"/>
      <c r="E56" s="62"/>
      <c r="F56" s="63"/>
      <c r="G56" s="56"/>
    </row>
    <row r="57" spans="1:7" ht="17.25" customHeight="1" x14ac:dyDescent="0.3">
      <c r="A57" s="35">
        <f t="shared" si="1"/>
        <v>19</v>
      </c>
      <c r="B57" s="54"/>
      <c r="C57" s="54"/>
      <c r="D57" s="71"/>
      <c r="E57" s="62"/>
      <c r="F57" s="63"/>
      <c r="G57" s="56"/>
    </row>
    <row r="58" spans="1:7" ht="17.25" customHeight="1" x14ac:dyDescent="0.3">
      <c r="A58" s="35">
        <f t="shared" si="1"/>
        <v>20</v>
      </c>
      <c r="B58" s="54"/>
      <c r="C58" s="54"/>
      <c r="D58" s="71"/>
      <c r="E58" s="62"/>
      <c r="F58" s="63"/>
      <c r="G58" s="56"/>
    </row>
    <row r="59" spans="1:7" ht="17.25" customHeight="1" x14ac:dyDescent="0.3">
      <c r="A59" s="35">
        <f t="shared" si="1"/>
        <v>21</v>
      </c>
      <c r="B59" s="54"/>
      <c r="C59" s="54"/>
      <c r="D59" s="71"/>
      <c r="E59" s="62"/>
      <c r="F59" s="63"/>
      <c r="G59" s="56"/>
    </row>
    <row r="60" spans="1:7" ht="17.25" customHeight="1" x14ac:dyDescent="0.3">
      <c r="A60" s="35">
        <f t="shared" si="1"/>
        <v>22</v>
      </c>
      <c r="B60" s="54"/>
      <c r="C60" s="54"/>
      <c r="D60" s="71"/>
      <c r="E60" s="62"/>
      <c r="F60" s="63"/>
      <c r="G60" s="56"/>
    </row>
    <row r="61" spans="1:7" ht="17.25" customHeight="1" x14ac:dyDescent="0.3">
      <c r="A61" s="35">
        <f t="shared" si="1"/>
        <v>23</v>
      </c>
      <c r="B61" s="54"/>
      <c r="C61" s="54"/>
      <c r="D61" s="71"/>
      <c r="E61" s="62"/>
      <c r="F61" s="63"/>
      <c r="G61" s="56"/>
    </row>
    <row r="62" spans="1:7" ht="17.25" customHeight="1" x14ac:dyDescent="0.3">
      <c r="A62" s="35">
        <f t="shared" si="1"/>
        <v>24</v>
      </c>
      <c r="B62" s="54"/>
      <c r="C62" s="54"/>
      <c r="D62" s="71"/>
      <c r="E62" s="62"/>
      <c r="F62" s="63"/>
      <c r="G62" s="56"/>
    </row>
    <row r="63" spans="1:7" ht="17.25" customHeight="1" x14ac:dyDescent="0.3">
      <c r="A63" s="35">
        <f t="shared" si="1"/>
        <v>25</v>
      </c>
      <c r="B63" s="54"/>
      <c r="C63" s="54"/>
      <c r="D63" s="71"/>
      <c r="E63" s="62"/>
      <c r="F63" s="63"/>
      <c r="G63" s="56"/>
    </row>
    <row r="64" spans="1:7" ht="32.25" customHeight="1" x14ac:dyDescent="0.3">
      <c r="A64" s="94"/>
      <c r="B64" s="84" t="s">
        <v>27</v>
      </c>
      <c r="C64" s="34"/>
      <c r="D64" s="76"/>
      <c r="E64" s="45">
        <f>SUM(E39:E63)</f>
        <v>0</v>
      </c>
      <c r="F64" s="47" t="e">
        <f>+E64/(G64-E64)</f>
        <v>#DIV/0!</v>
      </c>
      <c r="G64" s="45">
        <f>SUM(G39:G63)</f>
        <v>0</v>
      </c>
    </row>
    <row r="65" spans="1:7" ht="32.25" customHeight="1" thickBot="1" x14ac:dyDescent="0.35">
      <c r="A65" s="27" t="s">
        <v>23</v>
      </c>
    </row>
    <row r="66" spans="1:7" ht="78" x14ac:dyDescent="0.3">
      <c r="A66" s="7" t="s">
        <v>17</v>
      </c>
      <c r="B66" s="7" t="s">
        <v>7</v>
      </c>
      <c r="C66" s="7" t="s">
        <v>16</v>
      </c>
      <c r="D66" s="70" t="s">
        <v>47</v>
      </c>
      <c r="E66" s="29" t="s">
        <v>31</v>
      </c>
      <c r="F66" s="34" t="s">
        <v>32</v>
      </c>
      <c r="G66" s="7" t="str">
        <f>G10</f>
        <v>Total Annual Plan Spending  (i.e., Allowed Dollar Amount) in 1 Year Prior to The Reporting Year</v>
      </c>
    </row>
    <row r="67" spans="1:7" ht="17.25" customHeight="1" x14ac:dyDescent="0.3">
      <c r="A67" s="35">
        <v>1</v>
      </c>
      <c r="B67" s="54"/>
      <c r="C67" s="54"/>
      <c r="D67" s="71"/>
      <c r="E67" s="62"/>
      <c r="F67" s="63"/>
      <c r="G67" s="56"/>
    </row>
    <row r="68" spans="1:7" ht="17.25" customHeight="1" x14ac:dyDescent="0.3">
      <c r="A68" s="35">
        <f>A67+1</f>
        <v>2</v>
      </c>
      <c r="B68" s="54"/>
      <c r="C68" s="54"/>
      <c r="D68" s="71"/>
      <c r="E68" s="62"/>
      <c r="F68" s="63"/>
      <c r="G68" s="56"/>
    </row>
    <row r="69" spans="1:7" ht="17.25" customHeight="1" x14ac:dyDescent="0.3">
      <c r="A69" s="35">
        <f t="shared" ref="A69:A91" si="2">A68+1</f>
        <v>3</v>
      </c>
      <c r="B69" s="54"/>
      <c r="C69" s="54"/>
      <c r="D69" s="71"/>
      <c r="E69" s="62"/>
      <c r="F69" s="63"/>
      <c r="G69" s="56"/>
    </row>
    <row r="70" spans="1:7" ht="17.25" customHeight="1" x14ac:dyDescent="0.3">
      <c r="A70" s="35">
        <f t="shared" si="2"/>
        <v>4</v>
      </c>
      <c r="B70" s="54"/>
      <c r="C70" s="54"/>
      <c r="D70" s="71"/>
      <c r="E70" s="62"/>
      <c r="F70" s="63"/>
      <c r="G70" s="56"/>
    </row>
    <row r="71" spans="1:7" ht="17.25" customHeight="1" x14ac:dyDescent="0.3">
      <c r="A71" s="35">
        <f t="shared" si="2"/>
        <v>5</v>
      </c>
      <c r="B71" s="54"/>
      <c r="C71" s="54"/>
      <c r="D71" s="71"/>
      <c r="E71" s="62"/>
      <c r="F71" s="63"/>
      <c r="G71" s="56"/>
    </row>
    <row r="72" spans="1:7" ht="17.25" customHeight="1" x14ac:dyDescent="0.3">
      <c r="A72" s="35">
        <f t="shared" si="2"/>
        <v>6</v>
      </c>
      <c r="B72" s="54"/>
      <c r="C72" s="54"/>
      <c r="D72" s="71"/>
      <c r="E72" s="62"/>
      <c r="F72" s="63"/>
      <c r="G72" s="56"/>
    </row>
    <row r="73" spans="1:7" ht="17.25" customHeight="1" x14ac:dyDescent="0.3">
      <c r="A73" s="35">
        <f t="shared" si="2"/>
        <v>7</v>
      </c>
      <c r="B73" s="54"/>
      <c r="C73" s="54"/>
      <c r="D73" s="71"/>
      <c r="E73" s="62"/>
      <c r="F73" s="63"/>
      <c r="G73" s="56"/>
    </row>
    <row r="74" spans="1:7" ht="17.25" customHeight="1" x14ac:dyDescent="0.3">
      <c r="A74" s="35">
        <f t="shared" si="2"/>
        <v>8</v>
      </c>
      <c r="B74" s="54"/>
      <c r="C74" s="54"/>
      <c r="D74" s="71"/>
      <c r="E74" s="62"/>
      <c r="F74" s="63"/>
      <c r="G74" s="56"/>
    </row>
    <row r="75" spans="1:7" ht="17.25" customHeight="1" x14ac:dyDescent="0.3">
      <c r="A75" s="35">
        <f t="shared" si="2"/>
        <v>9</v>
      </c>
      <c r="B75" s="54"/>
      <c r="C75" s="54"/>
      <c r="D75" s="71"/>
      <c r="E75" s="62"/>
      <c r="F75" s="63"/>
      <c r="G75" s="56"/>
    </row>
    <row r="76" spans="1:7" ht="17.25" customHeight="1" x14ac:dyDescent="0.3">
      <c r="A76" s="35">
        <f t="shared" si="2"/>
        <v>10</v>
      </c>
      <c r="B76" s="54"/>
      <c r="C76" s="54"/>
      <c r="D76" s="71"/>
      <c r="E76" s="62"/>
      <c r="F76" s="63"/>
      <c r="G76" s="56"/>
    </row>
    <row r="77" spans="1:7" ht="17.25" customHeight="1" x14ac:dyDescent="0.3">
      <c r="A77" s="35">
        <f t="shared" si="2"/>
        <v>11</v>
      </c>
      <c r="B77" s="54"/>
      <c r="C77" s="54"/>
      <c r="D77" s="71"/>
      <c r="E77" s="62"/>
      <c r="F77" s="63"/>
      <c r="G77" s="56"/>
    </row>
    <row r="78" spans="1:7" ht="17.25" customHeight="1" x14ac:dyDescent="0.3">
      <c r="A78" s="35">
        <f t="shared" si="2"/>
        <v>12</v>
      </c>
      <c r="B78" s="54"/>
      <c r="C78" s="54"/>
      <c r="D78" s="71"/>
      <c r="E78" s="62"/>
      <c r="F78" s="63"/>
      <c r="G78" s="56"/>
    </row>
    <row r="79" spans="1:7" ht="17.25" customHeight="1" x14ac:dyDescent="0.3">
      <c r="A79" s="35">
        <f t="shared" si="2"/>
        <v>13</v>
      </c>
      <c r="B79" s="54"/>
      <c r="C79" s="54"/>
      <c r="D79" s="71"/>
      <c r="E79" s="62"/>
      <c r="F79" s="63"/>
      <c r="G79" s="56"/>
    </row>
    <row r="80" spans="1:7" ht="17.25" customHeight="1" x14ac:dyDescent="0.3">
      <c r="A80" s="35">
        <f t="shared" si="2"/>
        <v>14</v>
      </c>
      <c r="B80" s="54"/>
      <c r="C80" s="54"/>
      <c r="D80" s="71"/>
      <c r="E80" s="62"/>
      <c r="F80" s="63"/>
      <c r="G80" s="56"/>
    </row>
    <row r="81" spans="1:7" ht="17.25" customHeight="1" x14ac:dyDescent="0.3">
      <c r="A81" s="35">
        <f t="shared" si="2"/>
        <v>15</v>
      </c>
      <c r="B81" s="54"/>
      <c r="C81" s="54"/>
      <c r="D81" s="71"/>
      <c r="E81" s="62"/>
      <c r="F81" s="63"/>
      <c r="G81" s="56"/>
    </row>
    <row r="82" spans="1:7" ht="17.25" customHeight="1" x14ac:dyDescent="0.3">
      <c r="A82" s="35">
        <f t="shared" si="2"/>
        <v>16</v>
      </c>
      <c r="B82" s="54"/>
      <c r="C82" s="54"/>
      <c r="D82" s="71"/>
      <c r="E82" s="62"/>
      <c r="F82" s="63"/>
      <c r="G82" s="56"/>
    </row>
    <row r="83" spans="1:7" ht="17.25" customHeight="1" x14ac:dyDescent="0.3">
      <c r="A83" s="35">
        <f t="shared" si="2"/>
        <v>17</v>
      </c>
      <c r="B83" s="54"/>
      <c r="C83" s="54"/>
      <c r="D83" s="71"/>
      <c r="E83" s="62"/>
      <c r="F83" s="63"/>
      <c r="G83" s="56"/>
    </row>
    <row r="84" spans="1:7" ht="17.25" customHeight="1" x14ac:dyDescent="0.3">
      <c r="A84" s="35">
        <f t="shared" si="2"/>
        <v>18</v>
      </c>
      <c r="B84" s="54"/>
      <c r="C84" s="54"/>
      <c r="D84" s="71"/>
      <c r="E84" s="62"/>
      <c r="F84" s="63"/>
      <c r="G84" s="56"/>
    </row>
    <row r="85" spans="1:7" ht="17.25" customHeight="1" x14ac:dyDescent="0.3">
      <c r="A85" s="35">
        <f t="shared" si="2"/>
        <v>19</v>
      </c>
      <c r="B85" s="54"/>
      <c r="C85" s="54"/>
      <c r="D85" s="71"/>
      <c r="E85" s="62"/>
      <c r="F85" s="63"/>
      <c r="G85" s="56"/>
    </row>
    <row r="86" spans="1:7" ht="17.25" customHeight="1" x14ac:dyDescent="0.3">
      <c r="A86" s="35">
        <f t="shared" si="2"/>
        <v>20</v>
      </c>
      <c r="B86" s="54"/>
      <c r="C86" s="54"/>
      <c r="D86" s="71"/>
      <c r="E86" s="62"/>
      <c r="F86" s="63"/>
      <c r="G86" s="56"/>
    </row>
    <row r="87" spans="1:7" ht="17.25" customHeight="1" x14ac:dyDescent="0.3">
      <c r="A87" s="35">
        <f t="shared" si="2"/>
        <v>21</v>
      </c>
      <c r="B87" s="54"/>
      <c r="C87" s="54"/>
      <c r="D87" s="71"/>
      <c r="E87" s="62"/>
      <c r="F87" s="63"/>
      <c r="G87" s="56"/>
    </row>
    <row r="88" spans="1:7" ht="17.25" customHeight="1" x14ac:dyDescent="0.3">
      <c r="A88" s="35">
        <f t="shared" si="2"/>
        <v>22</v>
      </c>
      <c r="B88" s="54"/>
      <c r="C88" s="54"/>
      <c r="D88" s="71"/>
      <c r="E88" s="62"/>
      <c r="F88" s="63"/>
      <c r="G88" s="56"/>
    </row>
    <row r="89" spans="1:7" ht="17.25" customHeight="1" x14ac:dyDescent="0.3">
      <c r="A89" s="35">
        <f t="shared" si="2"/>
        <v>23</v>
      </c>
      <c r="B89" s="54"/>
      <c r="C89" s="54"/>
      <c r="D89" s="71"/>
      <c r="E89" s="62"/>
      <c r="F89" s="63"/>
      <c r="G89" s="56"/>
    </row>
    <row r="90" spans="1:7" ht="17.25" customHeight="1" x14ac:dyDescent="0.3">
      <c r="A90" s="35">
        <f t="shared" si="2"/>
        <v>24</v>
      </c>
      <c r="B90" s="54"/>
      <c r="C90" s="54"/>
      <c r="D90" s="71"/>
      <c r="E90" s="62"/>
      <c r="F90" s="63"/>
      <c r="G90" s="56"/>
    </row>
    <row r="91" spans="1:7" ht="17.25" customHeight="1" x14ac:dyDescent="0.3">
      <c r="A91" s="35">
        <f t="shared" si="2"/>
        <v>25</v>
      </c>
      <c r="B91" s="54"/>
      <c r="C91" s="54"/>
      <c r="D91" s="71"/>
      <c r="E91" s="62"/>
      <c r="F91" s="63"/>
      <c r="G91" s="56"/>
    </row>
    <row r="92" spans="1:7" ht="32.25" customHeight="1" x14ac:dyDescent="0.3">
      <c r="A92" s="94"/>
      <c r="B92" s="84" t="s">
        <v>28</v>
      </c>
      <c r="C92" s="34"/>
      <c r="D92" s="76"/>
      <c r="E92" s="45">
        <f>SUM(E67:E91)</f>
        <v>0</v>
      </c>
      <c r="F92" s="47" t="e">
        <f>+E92/(G92-E92)</f>
        <v>#DIV/0!</v>
      </c>
      <c r="G92" s="45">
        <f>SUM(G67:G91)</f>
        <v>0</v>
      </c>
    </row>
  </sheetData>
  <sheetProtection algorithmName="SHA-512" hashValue="E1oyIeZbzTjWWYPBV6jsRsCS65gbQPfBuOAtGmeSKCIWP/QI6N/L0HNaw+f/9flHTWvO+doIdYyf4QOLHWNbQQ==" saltValue="UmdUMFxg6vcXhw9XoCuTJQ==" spinCount="100000" sheet="1" objects="1" scenarios="1"/>
  <pageMargins left="0.45" right="0.45" top="0.5" bottom="0.5" header="0.3" footer="0.3"/>
  <pageSetup scale="39" orientation="portrait" r:id="rId1"/>
  <headerFooter>
    <oddFooter>&amp;L&amp;"Arial,Regular"&amp;12Revised Date: May 15, 2023&amp;C&amp;"Arial,Regular"&amp;12CONFIDENTIAL&amp;R&amp;"Arial,Regular"&amp;12Page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G38"/>
  <sheetViews>
    <sheetView view="pageBreakPreview" zoomScale="60" zoomScaleNormal="100" workbookViewId="0">
      <selection activeCell="Q26" sqref="Q26"/>
    </sheetView>
  </sheetViews>
  <sheetFormatPr defaultColWidth="9.109375" defaultRowHeight="15" x14ac:dyDescent="0.25"/>
  <cols>
    <col min="1" max="1" width="6.109375" style="2" customWidth="1"/>
    <col min="2" max="2" width="55.88671875" style="2" customWidth="1"/>
    <col min="3" max="3" width="17.44140625" style="2" customWidth="1"/>
    <col min="4" max="4" width="17.88671875" style="2" customWidth="1"/>
    <col min="5" max="5" width="16.109375" style="2" customWidth="1"/>
    <col min="6" max="6" width="14.33203125" style="2" customWidth="1"/>
    <col min="7" max="7" width="18.88671875" style="2" customWidth="1"/>
    <col min="8" max="16384" width="9.109375" style="2"/>
  </cols>
  <sheetData>
    <row r="1" spans="1:7" s="1" customFormat="1" ht="17.25" customHeight="1" x14ac:dyDescent="0.3">
      <c r="A1" s="105" t="str">
        <f>'Cover Page'!A1</f>
        <v>California Department of Managed Health Care/Department of Insurance</v>
      </c>
      <c r="B1" s="10"/>
      <c r="D1" s="10"/>
      <c r="E1" s="10"/>
      <c r="F1" s="10"/>
      <c r="G1" s="10"/>
    </row>
    <row r="2" spans="1:7" s="1" customFormat="1" ht="17.25" customHeight="1" x14ac:dyDescent="0.3">
      <c r="A2" s="105" t="str">
        <f>'Cover Page'!A2</f>
        <v>SB 17 - Prescription Drug Cost Reporting Form for Commercial Plans</v>
      </c>
      <c r="B2" s="10"/>
      <c r="D2" s="10"/>
      <c r="E2" s="10"/>
      <c r="F2" s="10"/>
      <c r="G2" s="10"/>
    </row>
    <row r="3" spans="1:7" s="1" customFormat="1" ht="17.25" customHeight="1" x14ac:dyDescent="0.3">
      <c r="A3" s="105" t="str">
        <f>'Cover Page'!A3</f>
        <v>For policies subject to CHSC 1367.243 or CIC 10123.205</v>
      </c>
      <c r="B3" s="10"/>
      <c r="D3" s="10"/>
      <c r="E3" s="10"/>
      <c r="F3" s="10"/>
      <c r="G3" s="10"/>
    </row>
    <row r="4" spans="1:7" s="1" customFormat="1" ht="17.25" customHeight="1" x14ac:dyDescent="0.3">
      <c r="A4" s="104" t="s">
        <v>46</v>
      </c>
      <c r="B4" s="98"/>
      <c r="D4" s="98"/>
      <c r="E4" s="98"/>
      <c r="F4" s="98"/>
      <c r="G4" s="98"/>
    </row>
    <row r="5" spans="1:7" ht="17.25" customHeight="1" x14ac:dyDescent="0.3">
      <c r="A5" s="31"/>
      <c r="B5" s="31"/>
      <c r="D5" s="31"/>
      <c r="E5" s="31"/>
      <c r="F5" s="31"/>
      <c r="G5" s="31"/>
    </row>
    <row r="6" spans="1:7" ht="17.25" customHeight="1" x14ac:dyDescent="0.3">
      <c r="A6" s="8" t="str">
        <f>+'25HighestIncrease'!A6:G6</f>
        <v xml:space="preserve">Company Legal Name: </v>
      </c>
      <c r="B6" s="31"/>
      <c r="D6" s="31"/>
      <c r="E6" s="31"/>
      <c r="F6" s="31"/>
      <c r="G6" s="31"/>
    </row>
    <row r="7" spans="1:7" ht="17.25" customHeight="1" x14ac:dyDescent="0.3">
      <c r="A7" s="8" t="str">
        <f>'25MostFrequent'!A7:E7</f>
        <v>Calendar Year: -1</v>
      </c>
      <c r="B7" s="31"/>
      <c r="C7" s="31"/>
      <c r="D7" s="31"/>
      <c r="E7" s="31"/>
      <c r="F7" s="31"/>
      <c r="G7" s="31"/>
    </row>
    <row r="8" spans="1:7" ht="17.25" customHeight="1" x14ac:dyDescent="0.3">
      <c r="A8" s="31"/>
      <c r="B8" s="31"/>
      <c r="C8" s="27" t="s">
        <v>9</v>
      </c>
      <c r="D8" s="31"/>
      <c r="E8" s="31"/>
      <c r="F8" s="31"/>
      <c r="G8" s="31"/>
    </row>
    <row r="9" spans="1:7" ht="17.25" customHeight="1" x14ac:dyDescent="0.3">
      <c r="A9" s="27"/>
      <c r="B9" s="27"/>
      <c r="C9" s="27"/>
      <c r="D9" s="27"/>
      <c r="E9" s="27"/>
      <c r="F9" s="27"/>
      <c r="G9" s="27"/>
    </row>
    <row r="10" spans="1:7" ht="17.25" customHeight="1" x14ac:dyDescent="0.3">
      <c r="A10" s="32"/>
      <c r="B10" s="8"/>
      <c r="C10" s="94"/>
      <c r="D10" s="99"/>
      <c r="E10" s="83" t="s">
        <v>33</v>
      </c>
      <c r="F10" s="99"/>
      <c r="G10" s="95"/>
    </row>
    <row r="11" spans="1:7" ht="31.95" customHeight="1" x14ac:dyDescent="0.3">
      <c r="A11" s="94" t="s">
        <v>34</v>
      </c>
      <c r="B11" s="95"/>
      <c r="C11" s="7" t="s">
        <v>11</v>
      </c>
      <c r="D11" s="7" t="s">
        <v>12</v>
      </c>
      <c r="E11" s="7" t="s">
        <v>23</v>
      </c>
      <c r="F11" s="7" t="s">
        <v>24</v>
      </c>
      <c r="G11" s="7" t="s">
        <v>25</v>
      </c>
    </row>
    <row r="12" spans="1:7" ht="30.75" customHeight="1" x14ac:dyDescent="0.3">
      <c r="A12" s="5">
        <v>1</v>
      </c>
      <c r="B12" s="4" t="str">
        <f>'25MostFrequent'!E8&amp;" Total Dollar Paid Prescription Plan Cost"</f>
        <v>-1 Total Dollar Paid Prescription Plan Cost</v>
      </c>
      <c r="C12" s="64"/>
      <c r="D12" s="64"/>
      <c r="E12" s="64"/>
      <c r="F12" s="64"/>
      <c r="G12" s="6">
        <f>SUM(C12:F12)</f>
        <v>0</v>
      </c>
    </row>
    <row r="14" spans="1:7" ht="17.25" customHeight="1" x14ac:dyDescent="0.3">
      <c r="A14" s="32"/>
      <c r="B14" s="8"/>
      <c r="C14" s="94"/>
      <c r="D14" s="99"/>
      <c r="E14" s="83" t="str">
        <f>E10</f>
        <v>Dispensed at Pharmacy</v>
      </c>
      <c r="F14" s="99"/>
      <c r="G14" s="95"/>
    </row>
    <row r="15" spans="1:7" ht="31.95" customHeight="1" x14ac:dyDescent="0.3">
      <c r="A15" s="94" t="s">
        <v>35</v>
      </c>
      <c r="B15" s="95"/>
      <c r="C15" s="7" t="s">
        <v>11</v>
      </c>
      <c r="D15" s="7" t="s">
        <v>12</v>
      </c>
      <c r="E15" s="7" t="s">
        <v>23</v>
      </c>
      <c r="F15" s="7" t="s">
        <v>24</v>
      </c>
      <c r="G15" s="7" t="s">
        <v>25</v>
      </c>
    </row>
    <row r="16" spans="1:7" ht="30.75" customHeight="1" x14ac:dyDescent="0.3">
      <c r="A16" s="5">
        <v>2</v>
      </c>
      <c r="B16" s="4" t="str">
        <f>'25MostFrequent'!E8&amp;" Total Dollar Paid Prescription Plan Cost"</f>
        <v>-1 Total Dollar Paid Prescription Plan Cost</v>
      </c>
      <c r="C16" s="64"/>
      <c r="D16" s="64"/>
      <c r="E16" s="64"/>
      <c r="F16" s="64"/>
      <c r="G16" s="6">
        <f>SUM(C16:F16)</f>
        <v>0</v>
      </c>
    </row>
    <row r="17" spans="1:7" ht="15" customHeight="1" x14ac:dyDescent="0.3">
      <c r="A17" s="8"/>
      <c r="B17" s="9"/>
      <c r="C17" s="38"/>
      <c r="D17" s="38"/>
      <c r="E17" s="38"/>
      <c r="F17" s="38"/>
      <c r="G17" s="20"/>
    </row>
    <row r="18" spans="1:7" ht="17.25" customHeight="1" x14ac:dyDescent="0.3">
      <c r="A18" s="8"/>
      <c r="B18" s="8"/>
      <c r="C18" s="94"/>
      <c r="D18" s="99"/>
      <c r="E18" s="83" t="str">
        <f>E10</f>
        <v>Dispensed at Pharmacy</v>
      </c>
      <c r="F18" s="99"/>
      <c r="G18" s="95"/>
    </row>
    <row r="19" spans="1:7" ht="32.25" customHeight="1" x14ac:dyDescent="0.3">
      <c r="A19" s="94" t="s">
        <v>10</v>
      </c>
      <c r="B19" s="95"/>
      <c r="C19" s="7" t="s">
        <v>11</v>
      </c>
      <c r="D19" s="7" t="s">
        <v>12</v>
      </c>
      <c r="E19" s="7" t="s">
        <v>23</v>
      </c>
      <c r="F19" s="7" t="s">
        <v>24</v>
      </c>
      <c r="G19" s="7" t="s">
        <v>25</v>
      </c>
    </row>
    <row r="20" spans="1:7" ht="30.75" customHeight="1" x14ac:dyDescent="0.3">
      <c r="A20" s="5">
        <v>3</v>
      </c>
      <c r="B20" s="4" t="str">
        <f>'25MostFrequent'!E8&amp;" Total Dollar Annual Plan Spending (i.e., Allowed Dollar Amount)"</f>
        <v>-1 Total Dollar Annual Plan Spending (i.e., Allowed Dollar Amount)</v>
      </c>
      <c r="C20" s="64"/>
      <c r="D20" s="64"/>
      <c r="E20" s="64"/>
      <c r="F20" s="64"/>
      <c r="G20" s="6">
        <f>SUM(C20:F20)</f>
        <v>0</v>
      </c>
    </row>
    <row r="21" spans="1:7" ht="30.75" customHeight="1" x14ac:dyDescent="0.3">
      <c r="A21" s="5">
        <f>A20+1</f>
        <v>4</v>
      </c>
      <c r="B21" s="4" t="str">
        <f>'25MostFrequent'!E8&amp;" Total Dollar Paid Prescription Plan Cost"</f>
        <v>-1 Total Dollar Paid Prescription Plan Cost</v>
      </c>
      <c r="C21" s="64"/>
      <c r="D21" s="64"/>
      <c r="E21" s="64"/>
      <c r="F21" s="64"/>
      <c r="G21" s="6">
        <f>SUM(C21:F21)</f>
        <v>0</v>
      </c>
    </row>
    <row r="22" spans="1:7" ht="30.75" customHeight="1" x14ac:dyDescent="0.3">
      <c r="A22" s="5">
        <f>A21+1</f>
        <v>5</v>
      </c>
      <c r="B22" s="4" t="str">
        <f>'25MostFrequent'!E8&amp;" Total Number of Prescriptions"</f>
        <v>-1 Total Number of Prescriptions</v>
      </c>
      <c r="C22" s="66"/>
      <c r="D22" s="66"/>
      <c r="E22" s="66"/>
      <c r="F22" s="66"/>
      <c r="G22" s="46">
        <f>SUM(C22:F22)</f>
        <v>0</v>
      </c>
    </row>
    <row r="23" spans="1:7" ht="30.75" customHeight="1" x14ac:dyDescent="0.3">
      <c r="A23" s="5">
        <f>A22+1</f>
        <v>6</v>
      </c>
      <c r="B23" s="4" t="str">
        <f>'25MostFrequent'!E8&amp;" Total Member Months for Pharmacy Benefits Carve-in"</f>
        <v>-1 Total Member Months for Pharmacy Benefits Carve-in</v>
      </c>
      <c r="C23" s="51"/>
      <c r="D23" s="51"/>
      <c r="E23" s="51"/>
      <c r="F23" s="51"/>
      <c r="G23" s="67"/>
    </row>
    <row r="24" spans="1:7" ht="30.75" customHeight="1" x14ac:dyDescent="0.3">
      <c r="A24" s="8"/>
      <c r="B24" s="9"/>
      <c r="C24" s="38"/>
      <c r="D24" s="38"/>
      <c r="E24" s="38"/>
      <c r="F24" s="38"/>
      <c r="G24" s="41"/>
    </row>
    <row r="25" spans="1:7" ht="30.75" customHeight="1" x14ac:dyDescent="0.3">
      <c r="A25" s="5">
        <f>A23+1</f>
        <v>7</v>
      </c>
      <c r="B25" s="4" t="s">
        <v>50</v>
      </c>
      <c r="C25" s="100"/>
      <c r="D25" s="100"/>
      <c r="E25" s="100"/>
      <c r="F25" s="100"/>
      <c r="G25" s="100"/>
    </row>
    <row r="26" spans="1:7" ht="30.75" customHeight="1" x14ac:dyDescent="0.3">
      <c r="A26" s="8"/>
      <c r="B26" s="9"/>
    </row>
    <row r="27" spans="1:7" ht="32.25" customHeight="1" x14ac:dyDescent="0.3">
      <c r="A27" s="8"/>
      <c r="B27" s="9"/>
      <c r="C27" s="52">
        <f>'Cover Page'!C6-1</f>
        <v>-1</v>
      </c>
      <c r="D27" s="52">
        <f>C27-1</f>
        <v>-2</v>
      </c>
    </row>
    <row r="28" spans="1:7" ht="31.5" customHeight="1" x14ac:dyDescent="0.3">
      <c r="A28" s="3"/>
      <c r="B28" s="42" t="s">
        <v>51</v>
      </c>
      <c r="C28" s="22" t="s">
        <v>40</v>
      </c>
      <c r="D28" s="22" t="s">
        <v>40</v>
      </c>
    </row>
    <row r="29" spans="1:7" ht="30.75" customHeight="1" x14ac:dyDescent="0.3">
      <c r="A29" s="5">
        <v>1</v>
      </c>
      <c r="B29" s="21" t="s">
        <v>29</v>
      </c>
      <c r="C29" s="78">
        <f>G21</f>
        <v>0</v>
      </c>
      <c r="D29" s="64"/>
    </row>
    <row r="30" spans="1:7" ht="30.75" customHeight="1" x14ac:dyDescent="0.3">
      <c r="A30" s="5">
        <f>1+A29</f>
        <v>2</v>
      </c>
      <c r="B30" s="21" t="s">
        <v>30</v>
      </c>
      <c r="C30" s="64"/>
      <c r="D30" s="64"/>
    </row>
    <row r="31" spans="1:7" ht="30.75" customHeight="1" x14ac:dyDescent="0.3">
      <c r="A31" s="5">
        <f t="shared" ref="A31:A38" si="0">1+A30</f>
        <v>3</v>
      </c>
      <c r="B31" s="21" t="s">
        <v>36</v>
      </c>
      <c r="C31" s="64"/>
      <c r="D31" s="64"/>
    </row>
    <row r="32" spans="1:7" ht="30.75" customHeight="1" x14ac:dyDescent="0.3">
      <c r="A32" s="5">
        <f t="shared" si="0"/>
        <v>4</v>
      </c>
      <c r="B32" s="21" t="s">
        <v>56</v>
      </c>
      <c r="C32" s="64"/>
      <c r="D32" s="64"/>
    </row>
    <row r="33" spans="1:4" ht="30.75" customHeight="1" x14ac:dyDescent="0.3">
      <c r="A33" s="5">
        <f t="shared" si="0"/>
        <v>5</v>
      </c>
      <c r="B33" s="21" t="s">
        <v>52</v>
      </c>
      <c r="C33" s="64"/>
      <c r="D33" s="64"/>
    </row>
    <row r="34" spans="1:4" ht="30.75" customHeight="1" x14ac:dyDescent="0.3">
      <c r="A34" s="5">
        <f t="shared" si="0"/>
        <v>6</v>
      </c>
      <c r="B34" s="21" t="s">
        <v>53</v>
      </c>
      <c r="C34" s="64"/>
      <c r="D34" s="64"/>
    </row>
    <row r="35" spans="1:4" ht="30.75" customHeight="1" x14ac:dyDescent="0.3">
      <c r="A35" s="5">
        <f t="shared" si="0"/>
        <v>7</v>
      </c>
      <c r="B35" s="21" t="s">
        <v>54</v>
      </c>
      <c r="C35" s="64"/>
      <c r="D35" s="64"/>
    </row>
    <row r="36" spans="1:4" ht="30.75" customHeight="1" x14ac:dyDescent="0.3">
      <c r="A36" s="5">
        <f t="shared" si="0"/>
        <v>8</v>
      </c>
      <c r="B36" s="21" t="s">
        <v>24</v>
      </c>
      <c r="C36" s="64"/>
      <c r="D36" s="64"/>
    </row>
    <row r="37" spans="1:4" ht="30.75" customHeight="1" x14ac:dyDescent="0.3">
      <c r="A37" s="5">
        <f t="shared" si="0"/>
        <v>9</v>
      </c>
      <c r="B37" s="21" t="s">
        <v>55</v>
      </c>
      <c r="C37" s="6">
        <f>SUM(C29:C36)</f>
        <v>0</v>
      </c>
      <c r="D37" s="6">
        <f>SUM(D29:D36)</f>
        <v>0</v>
      </c>
    </row>
    <row r="38" spans="1:4" ht="30.75" customHeight="1" x14ac:dyDescent="0.3">
      <c r="A38" s="5">
        <f t="shared" si="0"/>
        <v>10</v>
      </c>
      <c r="B38" s="21" t="s">
        <v>49</v>
      </c>
      <c r="C38" s="79">
        <f>G23</f>
        <v>0</v>
      </c>
      <c r="D38" s="65"/>
    </row>
  </sheetData>
  <sheetProtection algorithmName="SHA-512" hashValue="hEQ/EYco0PZUrndPklP5QupWq2V8S+jPWFF8BEmQPLre8Dxps8ggpG2xWCIzwbU6zwN4+1aACnhcjrg1VUfSCQ==" saltValue="D4AGjzmZQoi0y8OBqNtuww==" spinCount="100000" sheet="1" objects="1" scenarios="1"/>
  <pageMargins left="0.45" right="0.45" top="0.5" bottom="0.5" header="0.3" footer="0.3"/>
  <pageSetup scale="66" orientation="portrait" r:id="rId1"/>
  <headerFooter>
    <oddFooter>&amp;L&amp;"Arial,Regular"&amp;12Revised Date: May 15, 2023&amp;C&amp;"Arial,Regular"&amp;12CONFIDENTIAL&amp;R&amp;"Arial,Regular"&amp;12Page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5F74B-2E4A-4CC3-9191-70701425C74E}">
  <dimension ref="A1:B23"/>
  <sheetViews>
    <sheetView view="pageBreakPreview" zoomScale="85" zoomScaleNormal="100" zoomScaleSheetLayoutView="85" workbookViewId="0">
      <selection activeCell="B5" sqref="B5"/>
    </sheetView>
  </sheetViews>
  <sheetFormatPr defaultColWidth="9.109375" defaultRowHeight="15" x14ac:dyDescent="0.25"/>
  <cols>
    <col min="1" max="1" width="24" style="113" customWidth="1"/>
    <col min="2" max="2" width="109.6640625" style="113" customWidth="1"/>
    <col min="3" max="3" width="84.6640625" style="2" customWidth="1"/>
    <col min="4" max="16384" width="9.109375" style="2"/>
  </cols>
  <sheetData>
    <row r="1" spans="1:2" ht="15.6" x14ac:dyDescent="0.25">
      <c r="A1" s="107" t="s">
        <v>59</v>
      </c>
      <c r="B1" s="107" t="s">
        <v>60</v>
      </c>
    </row>
    <row r="2" spans="1:2" ht="63.75" customHeight="1" x14ac:dyDescent="0.25">
      <c r="A2" s="108" t="s">
        <v>61</v>
      </c>
      <c r="B2" s="108" t="s">
        <v>62</v>
      </c>
    </row>
    <row r="3" spans="1:2" ht="50.25" customHeight="1" x14ac:dyDescent="0.25">
      <c r="A3" s="108" t="s">
        <v>63</v>
      </c>
      <c r="B3" s="108" t="s">
        <v>64</v>
      </c>
    </row>
    <row r="4" spans="1:2" ht="50.25" customHeight="1" x14ac:dyDescent="0.25">
      <c r="A4" s="108" t="s">
        <v>65</v>
      </c>
      <c r="B4" s="108" t="s">
        <v>66</v>
      </c>
    </row>
    <row r="5" spans="1:2" ht="78.75" customHeight="1" x14ac:dyDescent="0.25">
      <c r="A5" s="108" t="s">
        <v>67</v>
      </c>
      <c r="B5" s="108" t="s">
        <v>68</v>
      </c>
    </row>
    <row r="6" spans="1:2" ht="78.75" customHeight="1" x14ac:dyDescent="0.25">
      <c r="A6" s="111" t="s">
        <v>69</v>
      </c>
      <c r="B6" s="108" t="s">
        <v>70</v>
      </c>
    </row>
    <row r="7" spans="1:2" ht="62.25" customHeight="1" x14ac:dyDescent="0.25">
      <c r="A7" s="108" t="s">
        <v>71</v>
      </c>
      <c r="B7" s="108" t="s">
        <v>72</v>
      </c>
    </row>
    <row r="8" spans="1:2" ht="49.5" customHeight="1" x14ac:dyDescent="0.25">
      <c r="A8" s="108" t="s">
        <v>33</v>
      </c>
      <c r="B8" s="108" t="s">
        <v>73</v>
      </c>
    </row>
    <row r="9" spans="1:2" ht="62.25" customHeight="1" x14ac:dyDescent="0.25">
      <c r="A9" s="108" t="s">
        <v>74</v>
      </c>
      <c r="B9" s="108" t="s">
        <v>75</v>
      </c>
    </row>
    <row r="10" spans="1:2" ht="84" customHeight="1" x14ac:dyDescent="0.25">
      <c r="A10" s="109" t="s">
        <v>76</v>
      </c>
      <c r="B10" s="109" t="s">
        <v>77</v>
      </c>
    </row>
    <row r="11" spans="1:2" ht="80.25" customHeight="1" x14ac:dyDescent="0.25">
      <c r="A11" s="111" t="s">
        <v>78</v>
      </c>
      <c r="B11" s="108" t="s">
        <v>79</v>
      </c>
    </row>
    <row r="12" spans="1:2" ht="62.25" customHeight="1" x14ac:dyDescent="0.25">
      <c r="A12" s="111" t="s">
        <v>80</v>
      </c>
      <c r="B12" s="108" t="s">
        <v>81</v>
      </c>
    </row>
    <row r="13" spans="1:2" ht="174.75" customHeight="1" x14ac:dyDescent="0.25">
      <c r="A13" s="108" t="s">
        <v>82</v>
      </c>
      <c r="B13" s="108" t="s">
        <v>83</v>
      </c>
    </row>
    <row r="14" spans="1:2" ht="66" customHeight="1" x14ac:dyDescent="0.25">
      <c r="A14" s="109" t="s">
        <v>84</v>
      </c>
      <c r="B14" s="110" t="s">
        <v>85</v>
      </c>
    </row>
    <row r="15" spans="1:2" ht="40.200000000000003" customHeight="1" x14ac:dyDescent="0.25">
      <c r="A15" s="108" t="s">
        <v>86</v>
      </c>
      <c r="B15" s="108" t="s">
        <v>87</v>
      </c>
    </row>
    <row r="16" spans="1:2" ht="50.25" customHeight="1" x14ac:dyDescent="0.25">
      <c r="A16" s="108" t="s">
        <v>88</v>
      </c>
      <c r="B16" s="108" t="s">
        <v>87</v>
      </c>
    </row>
    <row r="17" spans="1:2" ht="78.75" customHeight="1" x14ac:dyDescent="0.25">
      <c r="A17" s="108" t="s">
        <v>89</v>
      </c>
      <c r="B17" s="108" t="s">
        <v>90</v>
      </c>
    </row>
    <row r="18" spans="1:2" ht="79.5" customHeight="1" x14ac:dyDescent="0.25">
      <c r="A18" s="108" t="s">
        <v>91</v>
      </c>
      <c r="B18" s="108" t="s">
        <v>92</v>
      </c>
    </row>
    <row r="19" spans="1:2" ht="150" x14ac:dyDescent="0.25">
      <c r="A19" s="109" t="s">
        <v>93</v>
      </c>
      <c r="B19" s="109" t="s">
        <v>94</v>
      </c>
    </row>
    <row r="20" spans="1:2" ht="78.75" customHeight="1" x14ac:dyDescent="0.25">
      <c r="A20" s="111" t="s">
        <v>95</v>
      </c>
      <c r="B20" s="108" t="s">
        <v>96</v>
      </c>
    </row>
    <row r="21" spans="1:2" ht="28.2" customHeight="1" x14ac:dyDescent="0.25">
      <c r="A21" s="111" t="s">
        <v>97</v>
      </c>
      <c r="B21" s="108" t="s">
        <v>98</v>
      </c>
    </row>
    <row r="22" spans="1:2" ht="135" x14ac:dyDescent="0.25">
      <c r="A22" s="108" t="s">
        <v>99</v>
      </c>
      <c r="B22" s="109" t="s">
        <v>100</v>
      </c>
    </row>
    <row r="23" spans="1:2" x14ac:dyDescent="0.25">
      <c r="A23" s="112"/>
      <c r="B23" s="112"/>
    </row>
  </sheetData>
  <pageMargins left="0.7" right="0.7" top="0.75" bottom="0.75" header="0.3" footer="0.3"/>
  <pageSetup scale="61" fitToWidth="2" fitToHeight="0" orientation="landscape" cellComments="atEnd" r:id="rId1"/>
  <headerFooter>
    <oddHeader>&amp;C&amp;"Arial,Bold"&amp;16&amp;K000000Glossary</oddHeader>
    <oddFooter>&amp;L&amp;"Arial,Regular"&amp;12Revised Date: May 15, 2023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Cover Page</vt:lpstr>
      <vt:lpstr>25MostFrequent</vt:lpstr>
      <vt:lpstr>25MostCostly</vt:lpstr>
      <vt:lpstr>25HighestIncrease</vt:lpstr>
      <vt:lpstr>ImpactonPremium</vt:lpstr>
      <vt:lpstr>Glossary</vt:lpstr>
      <vt:lpstr>'Cover Page'!Print_Area</vt:lpstr>
      <vt:lpstr>Glossary!Print_Area</vt:lpstr>
      <vt:lpstr>Glossary!Print_Titles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Liu, Flora@DMHC</dc:creator>
  <cp:lastModifiedBy>Stout, Jordan@DMHC</cp:lastModifiedBy>
  <cp:lastPrinted>2023-05-15T16:46:49Z</cp:lastPrinted>
  <dcterms:created xsi:type="dcterms:W3CDTF">2019-06-27T18:57:48Z</dcterms:created>
  <dcterms:modified xsi:type="dcterms:W3CDTF">2023-05-23T23:17:07Z</dcterms:modified>
</cp:coreProperties>
</file>