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C:\Users\inouyet\Desktop\Website\2025\"/>
    </mc:Choice>
  </mc:AlternateContent>
  <xr:revisionPtr revIDLastSave="0" documentId="13_ncr:1_{DA89074D-651D-4432-B706-00E0CD129A3D}" xr6:coauthVersionLast="36" xr6:coauthVersionMax="36" xr10:uidLastSave="{00000000-0000-0000-0000-000000000000}"/>
  <bookViews>
    <workbookView xWindow="3630" yWindow="30" windowWidth="21375" windowHeight="12285" firstSheet="10" activeTab="10" xr2:uid="{00000000-000D-0000-FFFF-FFFF00000000}"/>
  </bookViews>
  <sheets>
    <sheet name="data-p10" sheetId="19" state="hidden" r:id="rId1"/>
    <sheet name="data-p9" sheetId="22" state="hidden" r:id="rId2"/>
    <sheet name="data-p8" sheetId="16" state="hidden" r:id="rId3"/>
    <sheet name="data-p7" sheetId="15" state="hidden" r:id="rId4"/>
    <sheet name="data-p6" sheetId="14" state="hidden" r:id="rId5"/>
    <sheet name="data-p5" sheetId="13" state="hidden" r:id="rId6"/>
    <sheet name="data-p4" sheetId="12" state="hidden" r:id="rId7"/>
    <sheet name="data-p3" sheetId="11" state="hidden" r:id="rId8"/>
    <sheet name="data-p2" sheetId="10" state="hidden" r:id="rId9"/>
    <sheet name="co-info" sheetId="9" state="hidden" r:id="rId10"/>
    <sheet name="MC-Jurat" sheetId="1" r:id="rId11"/>
    <sheet name="MC-Affidavit" sheetId="2" r:id="rId12"/>
    <sheet name="MC-Assets" sheetId="3" r:id="rId13"/>
    <sheet name="MC-Income" sheetId="4" r:id="rId14"/>
    <sheet name="MC-Cash flow" sheetId="5" r:id="rId15"/>
    <sheet name="MC-Sched-A &amp; B" sheetId="6" r:id="rId16"/>
    <sheet name="MC-Sched-C-&amp;-D" sheetId="7" r:id="rId17"/>
    <sheet name="MC-Sched-E" sheetId="8" r:id="rId18"/>
    <sheet name="MC-Org-Chart" sheetId="21" r:id="rId19"/>
    <sheet name="Officers-cont" sheetId="17" r:id="rId20"/>
    <sheet name="MC-Cash Flow-cont" sheetId="18" r:id="rId21"/>
  </sheets>
  <definedNames>
    <definedName name="_xlnm.Print_Area" localSheetId="12">'MC-Assets'!$A$1:$G$42</definedName>
    <definedName name="_xlnm.Print_Area" localSheetId="14">'MC-Cash flow'!$A$1:$E$55</definedName>
    <definedName name="_xlnm.Print_Area" localSheetId="20">'MC-Cash Flow-cont'!$A$1:$F$39</definedName>
    <definedName name="_xlnm.Print_Area" localSheetId="13">'MC-Income'!$A$1:$H$41</definedName>
    <definedName name="_xlnm.Print_Area" localSheetId="10">'MC-Jurat'!$A$1:$AA$67</definedName>
    <definedName name="_xlnm.Print_Area" localSheetId="15">'MC-Sched-A &amp; B'!$A$1:$J$51</definedName>
    <definedName name="_xlnm.Print_Area" localSheetId="16">'MC-Sched-C-&amp;-D'!$A$1:$G$35</definedName>
    <definedName name="_xlnm.Print_Area" localSheetId="17">'MC-Sched-E'!$A$1:$I$61</definedName>
    <definedName name="Z_4B50333E_632F_4815_BF64_09858D46DC4B_.wvu.PrintArea" localSheetId="10" hidden="1">'MC-Jurat'!$A$1:$AC$67</definedName>
    <definedName name="Z_4B50333E_632F_4815_BF64_09858D46DC4B_.wvu.PrintArea" localSheetId="16" hidden="1">'MC-Sched-C-&amp;-D'!$B$1:$G$35</definedName>
    <definedName name="Z_D50E13D9_1B49_49F5_8BE9_AD308650122E_.wvu.PrintArea" localSheetId="10" hidden="1">'MC-Jurat'!$A$1:$AC$67</definedName>
    <definedName name="Z_D50E13D9_1B49_49F5_8BE9_AD308650122E_.wvu.PrintArea" localSheetId="16" hidden="1">'MC-Sched-C-&amp;-D'!$B$1:$G$35</definedName>
  </definedNames>
  <calcPr calcId="191029"/>
  <customWorkbookViews>
    <customWorkbookView name="vuongf - Personal View" guid="{D50E13D9-1B49-49F5-8BE9-AD308650122E}" mergeInterval="0" personalView="1" maximized="1" windowWidth="796" windowHeight="411" activeSheetId="1"/>
    <customWorkbookView name="nguyenl - Personal View" guid="{4B50333E-632F-4815-BF64-09858D46DC4B}" mergeInterval="0" personalView="1" maximized="1" windowWidth="796" windowHeight="411" activeSheetId="8"/>
  </customWorkbookViews>
</workbook>
</file>

<file path=xl/calcChain.xml><?xml version="1.0" encoding="utf-8"?>
<calcChain xmlns="http://schemas.openxmlformats.org/spreadsheetml/2006/main">
  <c r="AC5" i="1" l="1"/>
  <c r="B2" i="2" l="1"/>
  <c r="D6" i="12" l="1"/>
  <c r="D7" i="12"/>
  <c r="B4" i="19" l="1"/>
  <c r="B5" i="19"/>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 i="19"/>
  <c r="B4" i="22"/>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3" i="22"/>
  <c r="B4" i="16"/>
  <c r="B5" i="16"/>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3" i="16"/>
  <c r="B11" i="15"/>
  <c r="B12" i="15"/>
  <c r="B13" i="15"/>
  <c r="B14" i="15"/>
  <c r="B15" i="15"/>
  <c r="B16" i="15"/>
  <c r="B17" i="15"/>
  <c r="B18" i="15"/>
  <c r="B19" i="15"/>
  <c r="B20" i="15"/>
  <c r="B21" i="15"/>
  <c r="B22" i="15"/>
  <c r="B23" i="15"/>
  <c r="B24" i="15"/>
  <c r="B25" i="15"/>
  <c r="B26" i="15"/>
  <c r="B4" i="15"/>
  <c r="B5" i="15"/>
  <c r="B6" i="15"/>
  <c r="B10" i="15"/>
  <c r="B3" i="15"/>
  <c r="B24" i="14"/>
  <c r="B25" i="14"/>
  <c r="B26" i="14"/>
  <c r="B27" i="14"/>
  <c r="B28" i="14"/>
  <c r="B29" i="14"/>
  <c r="B30" i="14"/>
  <c r="B31" i="14"/>
  <c r="B32" i="14"/>
  <c r="B33" i="14"/>
  <c r="B34" i="14"/>
  <c r="B35" i="14"/>
  <c r="B36" i="14"/>
  <c r="B37" i="14"/>
  <c r="B38" i="14"/>
  <c r="B39" i="14"/>
  <c r="B40" i="14"/>
  <c r="B41" i="14"/>
  <c r="B42" i="14"/>
  <c r="B43" i="14"/>
  <c r="B44" i="14"/>
  <c r="B45" i="14"/>
  <c r="B4" i="14"/>
  <c r="B5" i="14"/>
  <c r="B6" i="14"/>
  <c r="B7" i="14"/>
  <c r="B8" i="14"/>
  <c r="B9" i="14"/>
  <c r="B10" i="14"/>
  <c r="B11" i="14"/>
  <c r="B12" i="14"/>
  <c r="B13" i="14"/>
  <c r="B14" i="14"/>
  <c r="B15" i="14"/>
  <c r="B16" i="14"/>
  <c r="B17" i="14"/>
  <c r="B18" i="14"/>
  <c r="B19" i="14"/>
  <c r="B23" i="14"/>
  <c r="B3" i="14"/>
  <c r="B4"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3" i="13"/>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 i="12"/>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 i="11"/>
  <c r="B12" i="10"/>
  <c r="B8" i="10"/>
  <c r="B4" i="10"/>
  <c r="B3" i="10"/>
  <c r="B17" i="9"/>
  <c r="B18" i="9"/>
  <c r="B19" i="9"/>
  <c r="B20" i="9"/>
  <c r="B21" i="9"/>
  <c r="B22" i="9"/>
  <c r="B23" i="9"/>
  <c r="B16" i="9"/>
  <c r="B12" i="9"/>
  <c r="B8" i="9"/>
  <c r="B4" i="9"/>
  <c r="J12" i="9"/>
  <c r="I12" i="9"/>
  <c r="H12" i="9"/>
  <c r="A37" i="19"/>
  <c r="A17" i="9"/>
  <c r="A18" i="9"/>
  <c r="A19" i="9"/>
  <c r="A20" i="9"/>
  <c r="A21" i="9"/>
  <c r="A22" i="9"/>
  <c r="A23" i="9"/>
  <c r="A16" i="9"/>
  <c r="A12" i="9"/>
  <c r="A8" i="9"/>
  <c r="A4" i="9"/>
  <c r="A12" i="10"/>
  <c r="A8" i="10"/>
  <c r="A4" i="10"/>
  <c r="A3" i="10"/>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 i="11"/>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 i="12"/>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3" i="13"/>
  <c r="A24" i="14"/>
  <c r="A25" i="14"/>
  <c r="A26" i="14"/>
  <c r="A27" i="14"/>
  <c r="A28" i="14"/>
  <c r="A29" i="14"/>
  <c r="A30" i="14"/>
  <c r="A31" i="14"/>
  <c r="A32" i="14"/>
  <c r="A33" i="14"/>
  <c r="A34" i="14"/>
  <c r="A35" i="14"/>
  <c r="A36" i="14"/>
  <c r="A37" i="14"/>
  <c r="A38" i="14"/>
  <c r="A39" i="14"/>
  <c r="A40" i="14"/>
  <c r="A41" i="14"/>
  <c r="A42" i="14"/>
  <c r="A43" i="14"/>
  <c r="A44" i="14"/>
  <c r="A45" i="14"/>
  <c r="A4" i="14"/>
  <c r="A5" i="14"/>
  <c r="A6" i="14"/>
  <c r="A7" i="14"/>
  <c r="A8" i="14"/>
  <c r="A9" i="14"/>
  <c r="A10" i="14"/>
  <c r="A11" i="14"/>
  <c r="A12" i="14"/>
  <c r="A13" i="14"/>
  <c r="A14" i="14"/>
  <c r="A15" i="14"/>
  <c r="A16" i="14"/>
  <c r="A17" i="14"/>
  <c r="A18" i="14"/>
  <c r="A19" i="14"/>
  <c r="A3" i="14"/>
  <c r="A23" i="14"/>
  <c r="A11" i="15"/>
  <c r="A12" i="15"/>
  <c r="A13" i="15"/>
  <c r="A14" i="15"/>
  <c r="A15" i="15"/>
  <c r="A16" i="15"/>
  <c r="A17" i="15"/>
  <c r="A18" i="15"/>
  <c r="A19" i="15"/>
  <c r="A20" i="15"/>
  <c r="A21" i="15"/>
  <c r="A22" i="15"/>
  <c r="A23" i="15"/>
  <c r="A24" i="15"/>
  <c r="A25" i="15"/>
  <c r="A26" i="15"/>
  <c r="A4" i="15"/>
  <c r="A5" i="15"/>
  <c r="A6" i="15"/>
  <c r="A10" i="15"/>
  <c r="A3" i="15"/>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3" i="16"/>
  <c r="A4" i="22"/>
  <c r="A5" i="22"/>
  <c r="A6" i="22"/>
  <c r="A7" i="22"/>
  <c r="A8" i="22"/>
  <c r="A9" i="22"/>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3" i="22"/>
  <c r="A4" i="19"/>
  <c r="A5" i="19"/>
  <c r="A6" i="19"/>
  <c r="A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 i="19"/>
  <c r="E37" i="5"/>
  <c r="F36" i="13" s="1"/>
  <c r="D37" i="5"/>
  <c r="E36" i="13" s="1"/>
  <c r="F23" i="3"/>
  <c r="D4" i="22"/>
  <c r="D5" i="22"/>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33" i="22"/>
  <c r="D34" i="22"/>
  <c r="D35" i="22"/>
  <c r="D36" i="22"/>
  <c r="D37" i="22"/>
  <c r="D38" i="22"/>
  <c r="D39" i="22"/>
  <c r="D40" i="22"/>
  <c r="D41" i="22"/>
  <c r="D42" i="22"/>
  <c r="D3" i="22"/>
  <c r="F62" i="13"/>
  <c r="E62" i="13"/>
  <c r="D63" i="13"/>
  <c r="D62" i="13"/>
  <c r="D61" i="13"/>
  <c r="D53" i="13"/>
  <c r="E53" i="13"/>
  <c r="F53" i="13"/>
  <c r="D54" i="13"/>
  <c r="E54" i="13"/>
  <c r="F54" i="13"/>
  <c r="D55" i="13"/>
  <c r="E55" i="13"/>
  <c r="F55" i="13"/>
  <c r="D56" i="13"/>
  <c r="E56" i="13"/>
  <c r="F56" i="13"/>
  <c r="D57" i="13"/>
  <c r="E57" i="13"/>
  <c r="F57" i="13"/>
  <c r="D58" i="13"/>
  <c r="E58" i="13"/>
  <c r="F58" i="13"/>
  <c r="D59" i="13"/>
  <c r="E59" i="13"/>
  <c r="F59" i="13"/>
  <c r="D60" i="13"/>
  <c r="E60" i="13"/>
  <c r="F60" i="13"/>
  <c r="D52" i="13"/>
  <c r="F52" i="13"/>
  <c r="E52" i="13"/>
  <c r="E48" i="13"/>
  <c r="F48" i="13"/>
  <c r="E49" i="13"/>
  <c r="F49" i="13"/>
  <c r="E50" i="13"/>
  <c r="F50" i="13"/>
  <c r="F47" i="13"/>
  <c r="E47" i="13"/>
  <c r="D48" i="13"/>
  <c r="D49" i="13"/>
  <c r="D50" i="13"/>
  <c r="D51" i="13"/>
  <c r="D47" i="13"/>
  <c r="E30" i="13"/>
  <c r="E31" i="13"/>
  <c r="F31" i="13"/>
  <c r="E32" i="13"/>
  <c r="F32" i="13"/>
  <c r="E33" i="13"/>
  <c r="F33" i="13"/>
  <c r="E34" i="13"/>
  <c r="F34" i="13"/>
  <c r="E35" i="13"/>
  <c r="F35" i="13"/>
  <c r="F30" i="13"/>
  <c r="E23" i="13"/>
  <c r="F23" i="13"/>
  <c r="E24" i="13"/>
  <c r="F24" i="13"/>
  <c r="E25" i="13"/>
  <c r="F25" i="13"/>
  <c r="E26" i="13"/>
  <c r="F26" i="13"/>
  <c r="E27" i="13"/>
  <c r="F27" i="13"/>
  <c r="E28" i="13"/>
  <c r="F28" i="13"/>
  <c r="F22" i="13"/>
  <c r="E22" i="13"/>
  <c r="E39" i="13"/>
  <c r="F39" i="13"/>
  <c r="E40" i="13"/>
  <c r="F40" i="13"/>
  <c r="E41" i="13"/>
  <c r="F41" i="13"/>
  <c r="E42" i="13"/>
  <c r="F42" i="13"/>
  <c r="E43" i="13"/>
  <c r="F43" i="13"/>
  <c r="E44" i="13"/>
  <c r="F44" i="13"/>
  <c r="E45" i="13"/>
  <c r="F45" i="13"/>
  <c r="E46" i="13"/>
  <c r="F46" i="13"/>
  <c r="F38" i="13"/>
  <c r="E38" i="13"/>
  <c r="D39" i="13"/>
  <c r="D40" i="13"/>
  <c r="D41" i="13"/>
  <c r="D42" i="13"/>
  <c r="D43" i="13"/>
  <c r="D44" i="13"/>
  <c r="D45" i="13"/>
  <c r="D46" i="13"/>
  <c r="D38" i="13"/>
  <c r="D31" i="13"/>
  <c r="D32" i="13"/>
  <c r="D33" i="13"/>
  <c r="D34" i="13"/>
  <c r="D35" i="13"/>
  <c r="D36" i="13"/>
  <c r="D37" i="13"/>
  <c r="D30" i="13"/>
  <c r="D23" i="13"/>
  <c r="D24" i="13"/>
  <c r="D25" i="13"/>
  <c r="D26" i="13"/>
  <c r="D27" i="13"/>
  <c r="D28" i="13"/>
  <c r="D29" i="13"/>
  <c r="D22" i="13"/>
  <c r="D21" i="13"/>
  <c r="E14" i="13"/>
  <c r="F14" i="13"/>
  <c r="E15" i="13"/>
  <c r="F15" i="13"/>
  <c r="E16" i="13"/>
  <c r="F16" i="13"/>
  <c r="E17" i="13"/>
  <c r="F17" i="13"/>
  <c r="E18" i="13"/>
  <c r="F18" i="13"/>
  <c r="E19" i="13"/>
  <c r="F19" i="13"/>
  <c r="E20" i="13"/>
  <c r="F20" i="13"/>
  <c r="E21" i="13"/>
  <c r="F21" i="13"/>
  <c r="F13" i="13"/>
  <c r="E13" i="13"/>
  <c r="D14" i="13"/>
  <c r="D15" i="13"/>
  <c r="D16" i="13"/>
  <c r="D17" i="13"/>
  <c r="D18" i="13"/>
  <c r="D19" i="13"/>
  <c r="D20" i="13"/>
  <c r="D13" i="13"/>
  <c r="F4" i="13"/>
  <c r="F5" i="13"/>
  <c r="F6" i="13"/>
  <c r="F8" i="13"/>
  <c r="F9" i="13"/>
  <c r="F10" i="13"/>
  <c r="E4" i="13"/>
  <c r="E5" i="13"/>
  <c r="E6" i="13"/>
  <c r="E8" i="13"/>
  <c r="E9" i="13"/>
  <c r="E10" i="13"/>
  <c r="D4" i="13"/>
  <c r="D5" i="13"/>
  <c r="D6" i="13"/>
  <c r="D7" i="13"/>
  <c r="D8" i="13"/>
  <c r="D9" i="13"/>
  <c r="D10" i="13"/>
  <c r="D11" i="13"/>
  <c r="D12" i="13"/>
  <c r="A2" i="21"/>
  <c r="A1" i="21"/>
  <c r="D13" i="5"/>
  <c r="E7" i="13" s="1"/>
  <c r="E17" i="5"/>
  <c r="F11" i="13" s="1"/>
  <c r="D17" i="5"/>
  <c r="E11" i="13" s="1"/>
  <c r="E13" i="5"/>
  <c r="E29" i="5"/>
  <c r="D29" i="5"/>
  <c r="E29" i="13" s="1"/>
  <c r="E46" i="5"/>
  <c r="F51" i="13" s="1"/>
  <c r="D46" i="5"/>
  <c r="E51" i="13" s="1"/>
  <c r="C15" i="2"/>
  <c r="A2" i="18"/>
  <c r="A2" i="17"/>
  <c r="A2" i="8"/>
  <c r="A2" i="7"/>
  <c r="A2" i="6"/>
  <c r="A2" i="5"/>
  <c r="A2" i="4"/>
  <c r="A2" i="3"/>
  <c r="A1" i="18"/>
  <c r="A1" i="17"/>
  <c r="A1" i="8"/>
  <c r="A1" i="7"/>
  <c r="A1" i="6"/>
  <c r="A1" i="5"/>
  <c r="A1" i="4"/>
  <c r="A1" i="3"/>
  <c r="G34" i="7"/>
  <c r="E25" i="15" s="1"/>
  <c r="F34" i="7"/>
  <c r="G30" i="7"/>
  <c r="J41" i="6"/>
  <c r="J48" i="6"/>
  <c r="E42" i="14" s="1"/>
  <c r="I41" i="6"/>
  <c r="D35" i="14" s="1"/>
  <c r="J22" i="6"/>
  <c r="I22" i="6"/>
  <c r="I25" i="6" s="1"/>
  <c r="D19" i="14" s="1"/>
  <c r="H16" i="4"/>
  <c r="G16" i="4"/>
  <c r="E13" i="12" s="1"/>
  <c r="H12" i="4"/>
  <c r="H13" i="4" s="1"/>
  <c r="G12" i="4"/>
  <c r="G13" i="4" s="1"/>
  <c r="G41" i="3"/>
  <c r="E35" i="11" s="1"/>
  <c r="F41" i="3"/>
  <c r="G34" i="3"/>
  <c r="F34" i="3"/>
  <c r="G23" i="3"/>
  <c r="D4" i="19"/>
  <c r="E4" i="19"/>
  <c r="D5" i="19"/>
  <c r="E5" i="19"/>
  <c r="D6" i="19"/>
  <c r="E6" i="19"/>
  <c r="D7" i="19"/>
  <c r="E7" i="19"/>
  <c r="D8" i="19"/>
  <c r="E8" i="19"/>
  <c r="D9" i="19"/>
  <c r="E9" i="19"/>
  <c r="D10" i="19"/>
  <c r="E10" i="19"/>
  <c r="D11" i="19"/>
  <c r="E11" i="19"/>
  <c r="D12" i="19"/>
  <c r="E12" i="19"/>
  <c r="D13" i="19"/>
  <c r="E13" i="19"/>
  <c r="D14" i="19"/>
  <c r="E14" i="19"/>
  <c r="D15" i="19"/>
  <c r="E15" i="19"/>
  <c r="D16" i="19"/>
  <c r="E16" i="19"/>
  <c r="D17" i="19"/>
  <c r="E17" i="19"/>
  <c r="D18" i="19"/>
  <c r="E18" i="19"/>
  <c r="D19" i="19"/>
  <c r="E19" i="19"/>
  <c r="D20" i="19"/>
  <c r="E20" i="19"/>
  <c r="D21" i="19"/>
  <c r="E21" i="19"/>
  <c r="D22" i="19"/>
  <c r="E22" i="19"/>
  <c r="D23" i="19"/>
  <c r="E23" i="19"/>
  <c r="D24" i="19"/>
  <c r="E24" i="19"/>
  <c r="D25" i="19"/>
  <c r="E25" i="19"/>
  <c r="D26" i="19"/>
  <c r="E26" i="19"/>
  <c r="D27" i="19"/>
  <c r="E27" i="19"/>
  <c r="D28" i="19"/>
  <c r="E28" i="19"/>
  <c r="D29" i="19"/>
  <c r="E29" i="19"/>
  <c r="D30" i="19"/>
  <c r="E30" i="19"/>
  <c r="D31" i="19"/>
  <c r="E31" i="19"/>
  <c r="D32" i="19"/>
  <c r="E32" i="19"/>
  <c r="D33" i="19"/>
  <c r="E33" i="19"/>
  <c r="D34" i="19"/>
  <c r="E34" i="19"/>
  <c r="D35" i="19"/>
  <c r="E35" i="19"/>
  <c r="D36" i="19"/>
  <c r="E36" i="19"/>
  <c r="D37" i="19"/>
  <c r="E37" i="19"/>
  <c r="E3" i="19"/>
  <c r="D3" i="19"/>
  <c r="D4" i="10"/>
  <c r="D3" i="10"/>
  <c r="D22" i="9"/>
  <c r="D23" i="9"/>
  <c r="D21" i="9"/>
  <c r="D20" i="9"/>
  <c r="D19" i="9"/>
  <c r="D17" i="9"/>
  <c r="D18" i="9"/>
  <c r="D16" i="9"/>
  <c r="H8" i="9"/>
  <c r="H4" i="9"/>
  <c r="G12" i="9"/>
  <c r="G8" i="9"/>
  <c r="G4" i="9"/>
  <c r="F12" i="9"/>
  <c r="F8" i="9"/>
  <c r="F4" i="9"/>
  <c r="E12" i="9"/>
  <c r="E8" i="9"/>
  <c r="E4" i="9"/>
  <c r="D12" i="9"/>
  <c r="D8" i="9"/>
  <c r="D4" i="9"/>
  <c r="D4" i="16"/>
  <c r="E4" i="16"/>
  <c r="F4" i="16"/>
  <c r="G4" i="16"/>
  <c r="H4" i="16"/>
  <c r="I4" i="16"/>
  <c r="D5" i="16"/>
  <c r="E5" i="16"/>
  <c r="F5" i="16"/>
  <c r="G5" i="16"/>
  <c r="H5" i="16"/>
  <c r="I5" i="16"/>
  <c r="D6" i="16"/>
  <c r="E6" i="16"/>
  <c r="F6" i="16"/>
  <c r="G6" i="16"/>
  <c r="H6" i="16"/>
  <c r="I6" i="16"/>
  <c r="D7" i="16"/>
  <c r="E7" i="16"/>
  <c r="F7" i="16"/>
  <c r="G7" i="16"/>
  <c r="H7" i="16"/>
  <c r="I7" i="16"/>
  <c r="D8" i="16"/>
  <c r="E8" i="16"/>
  <c r="F8" i="16"/>
  <c r="G8" i="16"/>
  <c r="H8" i="16"/>
  <c r="I8" i="16"/>
  <c r="D9" i="16"/>
  <c r="E9" i="16"/>
  <c r="F9" i="16"/>
  <c r="G9" i="16"/>
  <c r="H9" i="16"/>
  <c r="I9" i="16"/>
  <c r="D10" i="16"/>
  <c r="E10" i="16"/>
  <c r="F10" i="16"/>
  <c r="G10" i="16"/>
  <c r="H10" i="16"/>
  <c r="I10" i="16"/>
  <c r="D11" i="16"/>
  <c r="E11" i="16"/>
  <c r="F11" i="16"/>
  <c r="G11" i="16"/>
  <c r="H11" i="16"/>
  <c r="I11" i="16"/>
  <c r="D12" i="16"/>
  <c r="E12" i="16"/>
  <c r="F12" i="16"/>
  <c r="G12" i="16"/>
  <c r="H12" i="16"/>
  <c r="I12" i="16"/>
  <c r="D13" i="16"/>
  <c r="E13" i="16"/>
  <c r="F13" i="16"/>
  <c r="G13" i="16"/>
  <c r="H13" i="16"/>
  <c r="I13" i="16"/>
  <c r="D14" i="16"/>
  <c r="E14" i="16"/>
  <c r="F14" i="16"/>
  <c r="G14" i="16"/>
  <c r="H14" i="16"/>
  <c r="I14" i="16"/>
  <c r="D15" i="16"/>
  <c r="E15" i="16"/>
  <c r="F15" i="16"/>
  <c r="G15" i="16"/>
  <c r="H15" i="16"/>
  <c r="I15" i="16"/>
  <c r="D16" i="16"/>
  <c r="E16" i="16"/>
  <c r="F16" i="16"/>
  <c r="G16" i="16"/>
  <c r="H16" i="16"/>
  <c r="I16" i="16"/>
  <c r="D17" i="16"/>
  <c r="E17" i="16"/>
  <c r="F17" i="16"/>
  <c r="G17" i="16"/>
  <c r="H17" i="16"/>
  <c r="I17" i="16"/>
  <c r="D18" i="16"/>
  <c r="E18" i="16"/>
  <c r="F18" i="16"/>
  <c r="G18" i="16"/>
  <c r="H18" i="16"/>
  <c r="I18" i="16"/>
  <c r="D19" i="16"/>
  <c r="E19" i="16"/>
  <c r="F19" i="16"/>
  <c r="G19" i="16"/>
  <c r="H19" i="16"/>
  <c r="I19" i="16"/>
  <c r="D20" i="16"/>
  <c r="E20" i="16"/>
  <c r="F20" i="16"/>
  <c r="G20" i="16"/>
  <c r="H20" i="16"/>
  <c r="I20" i="16"/>
  <c r="D21" i="16"/>
  <c r="E21" i="16"/>
  <c r="F21" i="16"/>
  <c r="G21" i="16"/>
  <c r="H21" i="16"/>
  <c r="I21" i="16"/>
  <c r="D22" i="16"/>
  <c r="E22" i="16"/>
  <c r="F22" i="16"/>
  <c r="G22" i="16"/>
  <c r="H22" i="16"/>
  <c r="I22" i="16"/>
  <c r="D23" i="16"/>
  <c r="E23" i="16"/>
  <c r="F23" i="16"/>
  <c r="G23" i="16"/>
  <c r="H23" i="16"/>
  <c r="I23" i="16"/>
  <c r="D24" i="16"/>
  <c r="E24" i="16"/>
  <c r="F24" i="16"/>
  <c r="G24" i="16"/>
  <c r="H24" i="16"/>
  <c r="I24" i="16"/>
  <c r="D25" i="16"/>
  <c r="E25" i="16"/>
  <c r="F25" i="16"/>
  <c r="G25" i="16"/>
  <c r="H25" i="16"/>
  <c r="I25" i="16"/>
  <c r="D26" i="16"/>
  <c r="E26" i="16"/>
  <c r="F26" i="16"/>
  <c r="G26" i="16"/>
  <c r="H26" i="16"/>
  <c r="I26" i="16"/>
  <c r="D27" i="16"/>
  <c r="E27" i="16"/>
  <c r="F27" i="16"/>
  <c r="G27" i="16"/>
  <c r="H27" i="16"/>
  <c r="I27" i="16"/>
  <c r="D28" i="16"/>
  <c r="E28" i="16"/>
  <c r="F28" i="16"/>
  <c r="G28" i="16"/>
  <c r="H28" i="16"/>
  <c r="I28" i="16"/>
  <c r="D29" i="16"/>
  <c r="E29" i="16"/>
  <c r="F29" i="16"/>
  <c r="G29" i="16"/>
  <c r="H29" i="16"/>
  <c r="I29" i="16"/>
  <c r="D30" i="16"/>
  <c r="E30" i="16"/>
  <c r="F30" i="16"/>
  <c r="G30" i="16"/>
  <c r="H30" i="16"/>
  <c r="I30" i="16"/>
  <c r="D31" i="16"/>
  <c r="E31" i="16"/>
  <c r="F31" i="16"/>
  <c r="G31" i="16"/>
  <c r="H31" i="16"/>
  <c r="I31" i="16"/>
  <c r="D32" i="16"/>
  <c r="E32" i="16"/>
  <c r="F32" i="16"/>
  <c r="G32" i="16"/>
  <c r="H32" i="16"/>
  <c r="I32" i="16"/>
  <c r="D33" i="16"/>
  <c r="E33" i="16"/>
  <c r="F33" i="16"/>
  <c r="G33" i="16"/>
  <c r="H33" i="16"/>
  <c r="I33" i="16"/>
  <c r="D34" i="16"/>
  <c r="E34" i="16"/>
  <c r="F34" i="16"/>
  <c r="G34" i="16"/>
  <c r="H34" i="16"/>
  <c r="I34" i="16"/>
  <c r="D35" i="16"/>
  <c r="E35" i="16"/>
  <c r="F35" i="16"/>
  <c r="G35" i="16"/>
  <c r="H35" i="16"/>
  <c r="I35" i="16"/>
  <c r="D36" i="16"/>
  <c r="E36" i="16"/>
  <c r="F36" i="16"/>
  <c r="G36" i="16"/>
  <c r="H36" i="16"/>
  <c r="I36" i="16"/>
  <c r="D37" i="16"/>
  <c r="E37" i="16"/>
  <c r="F37" i="16"/>
  <c r="G37" i="16"/>
  <c r="H37" i="16"/>
  <c r="I37" i="16"/>
  <c r="D38" i="16"/>
  <c r="E38" i="16"/>
  <c r="F38" i="16"/>
  <c r="G38" i="16"/>
  <c r="H38" i="16"/>
  <c r="I38" i="16"/>
  <c r="D39" i="16"/>
  <c r="E39" i="16"/>
  <c r="F39" i="16"/>
  <c r="G39" i="16"/>
  <c r="H39" i="16"/>
  <c r="I39" i="16"/>
  <c r="D40" i="16"/>
  <c r="E40" i="16"/>
  <c r="F40" i="16"/>
  <c r="G40" i="16"/>
  <c r="H40" i="16"/>
  <c r="I40" i="16"/>
  <c r="D41" i="16"/>
  <c r="E41" i="16"/>
  <c r="F41" i="16"/>
  <c r="G41" i="16"/>
  <c r="H41" i="16"/>
  <c r="I41" i="16"/>
  <c r="D42" i="16"/>
  <c r="E42" i="16"/>
  <c r="F42" i="16"/>
  <c r="G42" i="16"/>
  <c r="H42" i="16"/>
  <c r="I42" i="16"/>
  <c r="D43" i="16"/>
  <c r="E43" i="16"/>
  <c r="F43" i="16"/>
  <c r="G43" i="16"/>
  <c r="H43" i="16"/>
  <c r="I43" i="16"/>
  <c r="D44" i="16"/>
  <c r="E44" i="16"/>
  <c r="F44" i="16"/>
  <c r="G44" i="16"/>
  <c r="H44" i="16"/>
  <c r="I44" i="16"/>
  <c r="D45" i="16"/>
  <c r="E45" i="16"/>
  <c r="F45" i="16"/>
  <c r="G45" i="16"/>
  <c r="H45" i="16"/>
  <c r="I45" i="16"/>
  <c r="D46" i="16"/>
  <c r="E46" i="16"/>
  <c r="F46" i="16"/>
  <c r="G46" i="16"/>
  <c r="H46" i="16"/>
  <c r="I46" i="16"/>
  <c r="D47" i="16"/>
  <c r="E47" i="16"/>
  <c r="F47" i="16"/>
  <c r="G47" i="16"/>
  <c r="H47" i="16"/>
  <c r="I47" i="16"/>
  <c r="D48" i="16"/>
  <c r="E48" i="16"/>
  <c r="F48" i="16"/>
  <c r="G48" i="16"/>
  <c r="H48" i="16"/>
  <c r="I48" i="16"/>
  <c r="D49" i="16"/>
  <c r="E49" i="16"/>
  <c r="F49" i="16"/>
  <c r="G49" i="16"/>
  <c r="H49" i="16"/>
  <c r="I49" i="16"/>
  <c r="D50" i="16"/>
  <c r="E50" i="16"/>
  <c r="F50" i="16"/>
  <c r="G50" i="16"/>
  <c r="H50" i="16"/>
  <c r="I50" i="16"/>
  <c r="D51" i="16"/>
  <c r="E51" i="16"/>
  <c r="F51" i="16"/>
  <c r="G51" i="16"/>
  <c r="H51" i="16"/>
  <c r="I51" i="16"/>
  <c r="D52" i="16"/>
  <c r="E52" i="16"/>
  <c r="F52" i="16"/>
  <c r="G52" i="16"/>
  <c r="H52" i="16"/>
  <c r="I52" i="16"/>
  <c r="D53" i="16"/>
  <c r="E53" i="16"/>
  <c r="F53" i="16"/>
  <c r="G53" i="16"/>
  <c r="H53" i="16"/>
  <c r="I53" i="16"/>
  <c r="D54" i="16"/>
  <c r="E54" i="16"/>
  <c r="F54" i="16"/>
  <c r="G54" i="16"/>
  <c r="H54" i="16"/>
  <c r="I54" i="16"/>
  <c r="F3" i="16"/>
  <c r="H3" i="16"/>
  <c r="I3" i="16"/>
  <c r="G3" i="16"/>
  <c r="E3" i="16"/>
  <c r="D3" i="16"/>
  <c r="D4" i="15"/>
  <c r="E4" i="15"/>
  <c r="F4" i="15"/>
  <c r="G4" i="15"/>
  <c r="H4" i="15"/>
  <c r="D5" i="15"/>
  <c r="E5" i="15"/>
  <c r="F5" i="15"/>
  <c r="G5" i="15"/>
  <c r="H5" i="15"/>
  <c r="E3" i="15"/>
  <c r="F3" i="15"/>
  <c r="G3" i="15"/>
  <c r="H3" i="15"/>
  <c r="D3" i="15"/>
  <c r="D24" i="15"/>
  <c r="E24" i="15"/>
  <c r="E23" i="15"/>
  <c r="D23" i="15"/>
  <c r="D11" i="15"/>
  <c r="E11" i="15"/>
  <c r="D12" i="15"/>
  <c r="E12" i="15"/>
  <c r="D13" i="15"/>
  <c r="E13" i="15"/>
  <c r="D14" i="15"/>
  <c r="E14" i="15"/>
  <c r="D15" i="15"/>
  <c r="E15" i="15"/>
  <c r="D16" i="15"/>
  <c r="E16" i="15"/>
  <c r="E17" i="15"/>
  <c r="E18" i="15"/>
  <c r="E19" i="15"/>
  <c r="D20" i="15"/>
  <c r="E20" i="15"/>
  <c r="D21" i="15"/>
  <c r="E21" i="15"/>
  <c r="E10" i="15"/>
  <c r="D10" i="15"/>
  <c r="D24" i="14"/>
  <c r="E24" i="14"/>
  <c r="D25" i="14"/>
  <c r="E25" i="14"/>
  <c r="D26" i="14"/>
  <c r="E26" i="14"/>
  <c r="D27" i="14"/>
  <c r="E27" i="14"/>
  <c r="D28" i="14"/>
  <c r="E28" i="14"/>
  <c r="D29" i="14"/>
  <c r="E29" i="14"/>
  <c r="D30" i="14"/>
  <c r="E30" i="14"/>
  <c r="D31" i="14"/>
  <c r="E31" i="14"/>
  <c r="D32" i="14"/>
  <c r="E32" i="14"/>
  <c r="D33" i="14"/>
  <c r="E33" i="14"/>
  <c r="D34" i="14"/>
  <c r="E34" i="14"/>
  <c r="E35" i="14"/>
  <c r="D36" i="14"/>
  <c r="E36" i="14"/>
  <c r="D37" i="14"/>
  <c r="E37" i="14"/>
  <c r="D38" i="14"/>
  <c r="E38" i="14"/>
  <c r="D39" i="14"/>
  <c r="E39" i="14"/>
  <c r="D40" i="14"/>
  <c r="E40" i="14"/>
  <c r="D41" i="14"/>
  <c r="E41" i="14"/>
  <c r="D43" i="14"/>
  <c r="E43" i="14"/>
  <c r="D44" i="14"/>
  <c r="E44" i="14"/>
  <c r="E23" i="14"/>
  <c r="D23" i="14"/>
  <c r="D4" i="14"/>
  <c r="E4" i="14"/>
  <c r="D5" i="14"/>
  <c r="E5" i="14"/>
  <c r="D6" i="14"/>
  <c r="E6" i="14"/>
  <c r="D7" i="14"/>
  <c r="E7" i="14"/>
  <c r="D8" i="14"/>
  <c r="E8" i="14"/>
  <c r="D9" i="14"/>
  <c r="E9" i="14"/>
  <c r="D10" i="14"/>
  <c r="E10" i="14"/>
  <c r="D11" i="14"/>
  <c r="E11" i="14"/>
  <c r="D12" i="14"/>
  <c r="E12" i="14"/>
  <c r="D13" i="14"/>
  <c r="E13" i="14"/>
  <c r="D14" i="14"/>
  <c r="E14" i="14"/>
  <c r="D15" i="14"/>
  <c r="E15" i="14"/>
  <c r="D17" i="14"/>
  <c r="E17" i="14"/>
  <c r="D18" i="14"/>
  <c r="E18" i="14"/>
  <c r="E3" i="14"/>
  <c r="D3" i="14"/>
  <c r="F3" i="13"/>
  <c r="E3" i="13"/>
  <c r="D3" i="13"/>
  <c r="E30" i="12"/>
  <c r="F30" i="12"/>
  <c r="E31" i="12"/>
  <c r="F31" i="12"/>
  <c r="F29" i="12"/>
  <c r="E29" i="12"/>
  <c r="E26" i="12"/>
  <c r="F26" i="12"/>
  <c r="E27" i="12"/>
  <c r="F27" i="12"/>
  <c r="E28" i="12"/>
  <c r="F28" i="12"/>
  <c r="F25" i="12"/>
  <c r="E25" i="12"/>
  <c r="E23" i="12"/>
  <c r="F23" i="12"/>
  <c r="E24" i="12"/>
  <c r="F24" i="12"/>
  <c r="F22" i="12"/>
  <c r="E22" i="12"/>
  <c r="F21" i="12"/>
  <c r="E21" i="12"/>
  <c r="F19" i="12"/>
  <c r="E19" i="12"/>
  <c r="F17" i="12"/>
  <c r="E17" i="12"/>
  <c r="E15" i="12"/>
  <c r="F15" i="12"/>
  <c r="F14" i="12"/>
  <c r="E14" i="12"/>
  <c r="E12" i="12"/>
  <c r="F12" i="12"/>
  <c r="F11" i="12"/>
  <c r="E11" i="12"/>
  <c r="E7" i="12"/>
  <c r="F7" i="12"/>
  <c r="E8" i="12"/>
  <c r="F8" i="12"/>
  <c r="F6" i="12"/>
  <c r="E6" i="12"/>
  <c r="F5" i="12"/>
  <c r="E5" i="12"/>
  <c r="E4" i="12"/>
  <c r="F4" i="12"/>
  <c r="F3" i="12"/>
  <c r="E3" i="12"/>
  <c r="D3" i="12"/>
  <c r="D4" i="12"/>
  <c r="D5" i="12"/>
  <c r="D9" i="12"/>
  <c r="D10" i="12"/>
  <c r="D11" i="12"/>
  <c r="D12" i="12"/>
  <c r="D13" i="12"/>
  <c r="D15" i="12"/>
  <c r="D16" i="12"/>
  <c r="D17" i="12"/>
  <c r="D18" i="12"/>
  <c r="D19" i="12"/>
  <c r="D21" i="12"/>
  <c r="D28" i="12"/>
  <c r="D30" i="12"/>
  <c r="D31" i="12"/>
  <c r="D32" i="12"/>
  <c r="D33" i="12"/>
  <c r="D27" i="12"/>
  <c r="D26" i="12"/>
  <c r="D25" i="12"/>
  <c r="D24" i="12"/>
  <c r="D23" i="12"/>
  <c r="D22" i="12"/>
  <c r="D20" i="12"/>
  <c r="D29" i="12"/>
  <c r="D14" i="12"/>
  <c r="D8" i="12"/>
  <c r="D17" i="11"/>
  <c r="D15" i="11"/>
  <c r="D31" i="11"/>
  <c r="E31" i="11"/>
  <c r="D32" i="11"/>
  <c r="E32" i="11"/>
  <c r="D33" i="11"/>
  <c r="E33" i="11"/>
  <c r="D34" i="11"/>
  <c r="E34" i="11"/>
  <c r="E30" i="11"/>
  <c r="D30" i="11"/>
  <c r="D26" i="11"/>
  <c r="E26" i="11"/>
  <c r="D27" i="11"/>
  <c r="E27" i="11"/>
  <c r="D28" i="11"/>
  <c r="E28" i="11"/>
  <c r="E25" i="11"/>
  <c r="D25" i="11"/>
  <c r="E24" i="11"/>
  <c r="D24" i="11"/>
  <c r="E23" i="11"/>
  <c r="D23" i="11"/>
  <c r="E22" i="11"/>
  <c r="D22" i="11"/>
  <c r="E21" i="11"/>
  <c r="D21" i="11"/>
  <c r="E20" i="11"/>
  <c r="D20" i="11"/>
  <c r="E18" i="11"/>
  <c r="D18" i="11"/>
  <c r="E16" i="11"/>
  <c r="D16" i="11"/>
  <c r="D13" i="11"/>
  <c r="E13" i="11"/>
  <c r="D14" i="11"/>
  <c r="E14" i="11"/>
  <c r="E12" i="11"/>
  <c r="D12" i="11"/>
  <c r="E11" i="11"/>
  <c r="D11" i="11"/>
  <c r="E10" i="11"/>
  <c r="D10" i="11"/>
  <c r="D8" i="11"/>
  <c r="E8" i="11"/>
  <c r="D9" i="11"/>
  <c r="E9" i="11"/>
  <c r="E7" i="11"/>
  <c r="D7" i="11"/>
  <c r="D5" i="11"/>
  <c r="E5" i="11"/>
  <c r="D6" i="11"/>
  <c r="E6" i="11"/>
  <c r="E4" i="11"/>
  <c r="D4" i="11"/>
  <c r="E3" i="11"/>
  <c r="D3" i="11"/>
  <c r="E22" i="9"/>
  <c r="E23" i="9"/>
  <c r="E21" i="9"/>
  <c r="E20" i="9"/>
  <c r="E19" i="9"/>
  <c r="E17" i="9"/>
  <c r="E18" i="9"/>
  <c r="E16" i="9"/>
  <c r="D12" i="10"/>
  <c r="D8" i="10"/>
  <c r="E12" i="10"/>
  <c r="E8" i="10"/>
  <c r="F12" i="10"/>
  <c r="F8" i="10"/>
  <c r="G8" i="10"/>
  <c r="G12" i="10"/>
  <c r="E4" i="10"/>
  <c r="E3" i="10"/>
  <c r="F27" i="7"/>
  <c r="D19" i="15"/>
  <c r="F26" i="7"/>
  <c r="D18" i="15"/>
  <c r="F25" i="7"/>
  <c r="D17" i="15" s="1"/>
  <c r="G12" i="7"/>
  <c r="H6" i="15" s="1"/>
  <c r="F12" i="7"/>
  <c r="G6" i="15"/>
  <c r="E12" i="7"/>
  <c r="F6" i="15"/>
  <c r="D12" i="7"/>
  <c r="E6" i="15" s="1"/>
  <c r="C12" i="7"/>
  <c r="D6" i="15"/>
  <c r="E22" i="15"/>
  <c r="E16" i="14"/>
  <c r="D16" i="14"/>
  <c r="F13" i="12"/>
  <c r="D35" i="11"/>
  <c r="D19" i="11"/>
  <c r="E19" i="11"/>
  <c r="A43" i="1"/>
  <c r="E61" i="8"/>
  <c r="G61" i="8"/>
  <c r="H61" i="8"/>
  <c r="I61" i="8"/>
  <c r="D29" i="11"/>
  <c r="J25" i="6"/>
  <c r="E19" i="14" s="1"/>
  <c r="G35" i="7"/>
  <c r="E26" i="15" s="1"/>
  <c r="D25" i="15"/>
  <c r="J51" i="6"/>
  <c r="E45" i="14" s="1"/>
  <c r="F29" i="13"/>
  <c r="I48" i="6" l="1"/>
  <c r="D18" i="5"/>
  <c r="F9" i="12"/>
  <c r="F30" i="7"/>
  <c r="G42" i="3"/>
  <c r="E36" i="11" s="1"/>
  <c r="D38" i="5"/>
  <c r="E37" i="13" s="1"/>
  <c r="E38" i="5"/>
  <c r="F37" i="13" s="1"/>
  <c r="E18" i="5"/>
  <c r="F12" i="13" s="1"/>
  <c r="F7" i="13"/>
  <c r="E12" i="13"/>
  <c r="E9" i="12"/>
  <c r="E29" i="11"/>
  <c r="F42" i="3"/>
  <c r="D36" i="11" s="1"/>
  <c r="E10" i="12"/>
  <c r="G20" i="4"/>
  <c r="H20" i="4"/>
  <c r="F10" i="12"/>
  <c r="D22" i="15" l="1"/>
  <c r="F35" i="7"/>
  <c r="D26" i="15" s="1"/>
  <c r="E50" i="5"/>
  <c r="E54" i="5" s="1"/>
  <c r="F63" i="13" s="1"/>
  <c r="D50" i="5"/>
  <c r="I51" i="6"/>
  <c r="D45" i="14" s="1"/>
  <c r="D42" i="14"/>
  <c r="D54" i="5"/>
  <c r="E63" i="13" s="1"/>
  <c r="E61" i="13"/>
  <c r="F16" i="12"/>
  <c r="H22" i="4"/>
  <c r="G22" i="4"/>
  <c r="E16" i="12"/>
  <c r="F61" i="13" l="1"/>
  <c r="G25" i="4"/>
  <c r="E18" i="12"/>
  <c r="H25" i="4"/>
  <c r="F18" i="12"/>
  <c r="H40" i="4" l="1"/>
  <c r="F20" i="12"/>
  <c r="G40" i="4"/>
  <c r="E20" i="12"/>
  <c r="G41" i="4" l="1"/>
  <c r="E33" i="12" s="1"/>
  <c r="E32" i="12"/>
  <c r="H41" i="4"/>
  <c r="F33" i="12" s="1"/>
  <c r="F32" i="12"/>
</calcChain>
</file>

<file path=xl/sharedStrings.xml><?xml version="1.0" encoding="utf-8"?>
<sst xmlns="http://schemas.openxmlformats.org/spreadsheetml/2006/main" count="1061" uniqueCount="747">
  <si>
    <t>ANNUAL STATEMENT</t>
  </si>
  <si>
    <t>OF THE CONDITION AND AFFAIRS OF THE</t>
  </si>
  <si>
    <t>PURSUANT TO THE LAWS THEREOF</t>
  </si>
  <si>
    <t>OFFICERS AND DIRECTORS</t>
  </si>
  <si>
    <t>Directors and Trustees</t>
  </si>
  <si>
    <t>Notary Public</t>
  </si>
  <si>
    <t>Organized under the Laws of the State of</t>
  </si>
  <si>
    <t xml:space="preserve">Incorporated: </t>
  </si>
  <si>
    <t>Home Office:</t>
  </si>
  <si>
    <t>Telephone No.:</t>
  </si>
  <si>
    <t>E-Mail Address: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</si>
  <si>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</si>
  <si>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</si>
  <si>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</si>
  <si>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</si>
  <si>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</si>
  <si>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</si>
  <si>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</si>
  <si>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</si>
  <si>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</si>
  <si>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</si>
  <si>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</si>
  <si>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</si>
  <si>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</si>
  <si>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</si>
  <si>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</si>
  <si>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</si>
  <si>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</si>
  <si>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</si>
  <si>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</si>
  <si>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</si>
  <si>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</si>
  <si>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</si>
  <si>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</si>
  <si>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</si>
  <si>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</si>
  <si>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</si>
  <si>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</si>
  <si>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</si>
  <si>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</si>
  <si>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County of</t>
  </si>
  <si>
    <t>(Signature)</t>
  </si>
  <si>
    <t xml:space="preserve"> </t>
  </si>
  <si>
    <t xml:space="preserve">  SCHEDULE A - BENEFITS TO MEMBERS</t>
  </si>
  <si>
    <t>Theft Service</t>
  </si>
  <si>
    <t>SCHEDULE B - GENERAL EXPENSES</t>
  </si>
  <si>
    <t>SCHEDULE C:  AGING</t>
  </si>
  <si>
    <t>(a)</t>
  </si>
  <si>
    <t>Total</t>
  </si>
  <si>
    <t>(b)</t>
  </si>
  <si>
    <t>90 days or less</t>
  </si>
  <si>
    <t>(c)</t>
  </si>
  <si>
    <t>91 to 180 days</t>
  </si>
  <si>
    <t>(d)</t>
  </si>
  <si>
    <t>181 to 270 days</t>
  </si>
  <si>
    <t>over 270 days</t>
  </si>
  <si>
    <t>SCHEDULE D:  TEST OF COMPANY'S LIQUIDITY</t>
  </si>
  <si>
    <t>Certificates of Deposit</t>
  </si>
  <si>
    <t>Other Negotiable Short Term Instruments</t>
  </si>
  <si>
    <t>SCHEDULE E - EXHIBIT OF MEMBERSHIP FEES AND CLAIMS</t>
  </si>
  <si>
    <t xml:space="preserve">        Allocated by States</t>
  </si>
  <si>
    <t>Number of Associate/Family Members</t>
  </si>
  <si>
    <t>Membership Fees Collected</t>
  </si>
  <si>
    <t>Number of Claims</t>
  </si>
  <si>
    <t>Total Amount of Claims</t>
  </si>
  <si>
    <t>State</t>
  </si>
  <si>
    <t>Number of Members</t>
  </si>
  <si>
    <t>Alabama  ……………………</t>
  </si>
  <si>
    <t>AL</t>
  </si>
  <si>
    <t>Alaska  ………………………</t>
  </si>
  <si>
    <t>AK</t>
  </si>
  <si>
    <t>Arizona  ……………………..</t>
  </si>
  <si>
    <t>AZ</t>
  </si>
  <si>
    <t>Arkansas  …………………..</t>
  </si>
  <si>
    <t>AR</t>
  </si>
  <si>
    <t>California  …………………..</t>
  </si>
  <si>
    <t>CA</t>
  </si>
  <si>
    <t>Colorado  ……………………</t>
  </si>
  <si>
    <t>CO</t>
  </si>
  <si>
    <t>CT</t>
  </si>
  <si>
    <t>Connecticut  ………………..</t>
  </si>
  <si>
    <t>Delaware  ……………………</t>
  </si>
  <si>
    <t>DE</t>
  </si>
  <si>
    <t>District of Columbia  ……….</t>
  </si>
  <si>
    <t>DC</t>
  </si>
  <si>
    <t>Florida  ………………………</t>
  </si>
  <si>
    <t>FL</t>
  </si>
  <si>
    <t>Georgia  ……………………..</t>
  </si>
  <si>
    <t>GA</t>
  </si>
  <si>
    <t>Hawaii  ………………………</t>
  </si>
  <si>
    <t>HI</t>
  </si>
  <si>
    <t>Idaho  ………………………..</t>
  </si>
  <si>
    <t>ID</t>
  </si>
  <si>
    <t>Illinois  ………………………</t>
  </si>
  <si>
    <t>IL</t>
  </si>
  <si>
    <t>Indiana  ……………………..</t>
  </si>
  <si>
    <t>IN</t>
  </si>
  <si>
    <t>IA</t>
  </si>
  <si>
    <t>Iowa  …….………………….</t>
  </si>
  <si>
    <t>30.</t>
  </si>
  <si>
    <t>31.</t>
  </si>
  <si>
    <t>32.</t>
  </si>
  <si>
    <t>33.</t>
  </si>
  <si>
    <t>34.</t>
  </si>
  <si>
    <t>35.</t>
  </si>
  <si>
    <t>36.</t>
  </si>
  <si>
    <t>37.</t>
  </si>
  <si>
    <t>38.</t>
  </si>
  <si>
    <t>39.</t>
  </si>
  <si>
    <t>40.</t>
  </si>
  <si>
    <t>41.</t>
  </si>
  <si>
    <t>42.</t>
  </si>
  <si>
    <t>43.</t>
  </si>
  <si>
    <t>44.</t>
  </si>
  <si>
    <t>45.</t>
  </si>
  <si>
    <t>46.</t>
  </si>
  <si>
    <t>47.</t>
  </si>
  <si>
    <t>48.</t>
  </si>
  <si>
    <t>49.</t>
  </si>
  <si>
    <t>50.</t>
  </si>
  <si>
    <t>Kansas  ……………………..</t>
  </si>
  <si>
    <t>KS</t>
  </si>
  <si>
    <t>Kentucky  …………………..</t>
  </si>
  <si>
    <t>KY</t>
  </si>
  <si>
    <t>Louisiana  …………………..</t>
  </si>
  <si>
    <t>LA</t>
  </si>
  <si>
    <t>Maine  ………………………</t>
  </si>
  <si>
    <t>ME</t>
  </si>
  <si>
    <t>Maryland  …………………..</t>
  </si>
  <si>
    <t>MD</t>
  </si>
  <si>
    <t>Massachusetts  …………….</t>
  </si>
  <si>
    <t>MA</t>
  </si>
  <si>
    <t>Michigan  …………………..</t>
  </si>
  <si>
    <t>MI</t>
  </si>
  <si>
    <t>Minnesota  …………………</t>
  </si>
  <si>
    <t>MN</t>
  </si>
  <si>
    <t>Mississippi  ………………..</t>
  </si>
  <si>
    <t>MS</t>
  </si>
  <si>
    <t>Missouri  ……………………</t>
  </si>
  <si>
    <t>MO</t>
  </si>
  <si>
    <t>Montana  ……………………</t>
  </si>
  <si>
    <t>MT</t>
  </si>
  <si>
    <t>Nebraska  ……………………</t>
  </si>
  <si>
    <t>NE</t>
  </si>
  <si>
    <t>Nevada  ……………………..</t>
  </si>
  <si>
    <t>NV</t>
  </si>
  <si>
    <t>New Hampshire  ……………</t>
  </si>
  <si>
    <t>NH</t>
  </si>
  <si>
    <t>New Jersey  …………………</t>
  </si>
  <si>
    <t>NJ</t>
  </si>
  <si>
    <t>New Mexico  ………………..</t>
  </si>
  <si>
    <t>NM</t>
  </si>
  <si>
    <t>New York  …………………..</t>
  </si>
  <si>
    <t>North Carolina  …………….</t>
  </si>
  <si>
    <t>NC</t>
  </si>
  <si>
    <t>North Dakota  ………………</t>
  </si>
  <si>
    <t>ND</t>
  </si>
  <si>
    <t>Ohio  ………………………..</t>
  </si>
  <si>
    <t>OH</t>
  </si>
  <si>
    <t>Oklahoma  …………………..</t>
  </si>
  <si>
    <t>OK</t>
  </si>
  <si>
    <t>Oregon  ……………………..</t>
  </si>
  <si>
    <t>OR</t>
  </si>
  <si>
    <t>Pennsylvania  ………………</t>
  </si>
  <si>
    <t>PA</t>
  </si>
  <si>
    <t>Rhode Island  ………………</t>
  </si>
  <si>
    <t>RI</t>
  </si>
  <si>
    <t>South Carolina  …………….</t>
  </si>
  <si>
    <t>SC</t>
  </si>
  <si>
    <t>South Dakota  ………………</t>
  </si>
  <si>
    <t>SD</t>
  </si>
  <si>
    <t>Tennessee  …………………</t>
  </si>
  <si>
    <t>TN</t>
  </si>
  <si>
    <t>Texas  ……………………….</t>
  </si>
  <si>
    <t>TX</t>
  </si>
  <si>
    <t>Utah  ..……………………….</t>
  </si>
  <si>
    <t>UT</t>
  </si>
  <si>
    <t>Vermont  …………………….</t>
  </si>
  <si>
    <t>Virginia  ……………………..</t>
  </si>
  <si>
    <t>Washington  ……………….</t>
  </si>
  <si>
    <t>VT</t>
  </si>
  <si>
    <t>VA</t>
  </si>
  <si>
    <t>WA</t>
  </si>
  <si>
    <t>West Virginia  ………………</t>
  </si>
  <si>
    <t>WV</t>
  </si>
  <si>
    <t>Wisconsin  …………………</t>
  </si>
  <si>
    <t>Wyoming  …………………..</t>
  </si>
  <si>
    <t>WY</t>
  </si>
  <si>
    <t>WI</t>
  </si>
  <si>
    <t>Totals</t>
  </si>
  <si>
    <t>AFFIDAVIT OF OFFICERS</t>
  </si>
  <si>
    <t xml:space="preserve"> being the</t>
  </si>
  <si>
    <t>(Name of Officer)</t>
  </si>
  <si>
    <t>(President or Vice President)</t>
  </si>
  <si>
    <t>and</t>
  </si>
  <si>
    <t>being the</t>
  </si>
  <si>
    <t>(Treasurer or Controller)</t>
  </si>
  <si>
    <t xml:space="preserve">of the </t>
  </si>
  <si>
    <t>Signature of President or Vice President</t>
  </si>
  <si>
    <t>Signature of Treasurer or Controller</t>
  </si>
  <si>
    <t>Address:</t>
  </si>
  <si>
    <t>Phone No.:</t>
  </si>
  <si>
    <t>Fax No.:</t>
  </si>
  <si>
    <t>Bonds</t>
  </si>
  <si>
    <t>Stocks</t>
  </si>
  <si>
    <t>Cash</t>
  </si>
  <si>
    <t>Short Term Investments</t>
  </si>
  <si>
    <t>Unearned Service Contracts Dues</t>
  </si>
  <si>
    <t xml:space="preserve">                            </t>
  </si>
  <si>
    <t>MOTOR CLUB COMPANY</t>
  </si>
  <si>
    <t>Others</t>
  </si>
  <si>
    <t>My Commission expires:</t>
  </si>
  <si>
    <t>(Seal)</t>
  </si>
  <si>
    <t>State of</t>
  </si>
  <si>
    <t>who appeared before me.</t>
  </si>
  <si>
    <t>proved to me on the basis of satisfactory evidence to be the person(s) who appeared before me.</t>
  </si>
  <si>
    <t>52.</t>
  </si>
  <si>
    <t>51.</t>
  </si>
  <si>
    <t>OT</t>
  </si>
  <si>
    <t>Others ……………………</t>
  </si>
  <si>
    <t>Yes</t>
  </si>
  <si>
    <t>Name</t>
  </si>
  <si>
    <t>Title</t>
  </si>
  <si>
    <t>Subscribed and sworn to (or affirmed) before me on this</t>
  </si>
  <si>
    <t>day of</t>
  </si>
  <si>
    <t>,</t>
  </si>
  <si>
    <r>
      <t xml:space="preserve">, made to the </t>
    </r>
    <r>
      <rPr>
        <b/>
        <sz val="11"/>
        <rFont val="Times New Roman"/>
        <family val="1"/>
      </rPr>
      <t>Insurance Commissioner of the</t>
    </r>
  </si>
  <si>
    <t>State of California</t>
  </si>
  <si>
    <t>Commenced:</t>
  </si>
  <si>
    <t>Contact Person:</t>
  </si>
  <si>
    <t>Main Administrative</t>
  </si>
  <si>
    <t>Office:</t>
  </si>
  <si>
    <t>(Address)</t>
  </si>
  <si>
    <t>(City)</t>
  </si>
  <si>
    <t>(State)</t>
  </si>
  <si>
    <t>(Zip Code)</t>
  </si>
  <si>
    <t>President</t>
  </si>
  <si>
    <t>, of the</t>
  </si>
  <si>
    <t>, and</t>
  </si>
  <si>
    <t>Secretary</t>
  </si>
  <si>
    <t>Treasurer</t>
  </si>
  <si>
    <t>being duly sworn, each for his/her deposes and says that they are the above described officers</t>
  </si>
  <si>
    <t>Permanent California Number:</t>
  </si>
  <si>
    <t>by</t>
  </si>
  <si>
    <t>proved to me on the basis of personally known to me or proved to me on the basis of satisfactory evidence to be the person(s)</t>
  </si>
  <si>
    <t xml:space="preserve">Dated this </t>
  </si>
  <si>
    <t xml:space="preserve">day of </t>
  </si>
  <si>
    <t>, at</t>
  </si>
  <si>
    <t>being duly sworn, depose and say that the attached Financial Statement is a true and correct statement of the assets and liabilities and of the condition and affairs of the Motor Club and that net worth of not less than TWO HUNDRED FIFTY THOUSAND DOLLARS ($250,000) was maintained at all times to his/her best knowledge and belief.</t>
  </si>
  <si>
    <t>Preferred Stocks</t>
  </si>
  <si>
    <t>Common Stocks</t>
  </si>
  <si>
    <t>Negotiable Short Term Instruments</t>
  </si>
  <si>
    <t>Federal Income Tax Recoverable</t>
  </si>
  <si>
    <t>Interest and Dividends Due and Accrued</t>
  </si>
  <si>
    <t>Less Accumulated Depreciation</t>
  </si>
  <si>
    <t>Less Encumbrances</t>
  </si>
  <si>
    <t>Electronic Data Processing Equipment</t>
  </si>
  <si>
    <t>Investment in Real Estate</t>
  </si>
  <si>
    <t>Total Assets</t>
  </si>
  <si>
    <t>Dividend Declared and Unpaid to Stockholders</t>
  </si>
  <si>
    <t>Borrowed Money</t>
  </si>
  <si>
    <t>Contributed Surplus</t>
  </si>
  <si>
    <t>Benefits to Members</t>
  </si>
  <si>
    <r>
      <t xml:space="preserve">Unassigned Funds </t>
    </r>
    <r>
      <rPr>
        <sz val="10"/>
        <rFont val="Times New Roman"/>
        <family val="1"/>
      </rPr>
      <t>(surplus)</t>
    </r>
  </si>
  <si>
    <t>Paid-up Capital</t>
  </si>
  <si>
    <t>Service Members Dues Earned</t>
  </si>
  <si>
    <t>Net Investment Income Earned</t>
  </si>
  <si>
    <t>Other Income:</t>
  </si>
  <si>
    <t>Service Benefits Expenses Incurred</t>
  </si>
  <si>
    <t>Federal Income Tax Incurred</t>
  </si>
  <si>
    <r>
      <t xml:space="preserve">Total Liabilities </t>
    </r>
    <r>
      <rPr>
        <b/>
        <sz val="10"/>
        <rFont val="Times New Roman"/>
        <family val="1"/>
      </rPr>
      <t>(Lines 14 to 22)</t>
    </r>
  </si>
  <si>
    <r>
      <t xml:space="preserve">Total Surplus </t>
    </r>
    <r>
      <rPr>
        <b/>
        <sz val="10"/>
        <rFont val="Times New Roman"/>
        <family val="1"/>
      </rPr>
      <t>(Lines 24 to 27)</t>
    </r>
  </si>
  <si>
    <r>
      <t xml:space="preserve">Total Liabilities and Surplus </t>
    </r>
    <r>
      <rPr>
        <b/>
        <sz val="10"/>
        <rFont val="Times New Roman"/>
        <family val="1"/>
      </rPr>
      <t>(Lines 23 and 28)</t>
    </r>
  </si>
  <si>
    <t>Other Expenses Incurred</t>
  </si>
  <si>
    <t>Change in Treasury Stock</t>
  </si>
  <si>
    <t>Other Gains and Losses in Surplus</t>
  </si>
  <si>
    <t>Dividends to Stockholders (Cash)</t>
  </si>
  <si>
    <t>Change in Non-Admitted Assets</t>
  </si>
  <si>
    <t>Capital Changes</t>
  </si>
  <si>
    <t>Surplus Adjustments</t>
  </si>
  <si>
    <t>Total Capital &amp; Surplus, December 31 Current Year</t>
  </si>
  <si>
    <t>Paid-in</t>
  </si>
  <si>
    <t>Transferred from Surplus (Stock Dividend)</t>
  </si>
  <si>
    <t>Transferred to Surplus</t>
  </si>
  <si>
    <t>Transferred from Capital</t>
  </si>
  <si>
    <t>Beginning of Year</t>
  </si>
  <si>
    <t>Bail Bond Service</t>
  </si>
  <si>
    <t>Buying and Selling Service</t>
  </si>
  <si>
    <t>Claim Adjustment Service</t>
  </si>
  <si>
    <t>Discount Service</t>
  </si>
  <si>
    <t>Emergency Road Service</t>
  </si>
  <si>
    <t>Financial Service</t>
  </si>
  <si>
    <t>Insurance Service</t>
  </si>
  <si>
    <t>License Service</t>
  </si>
  <si>
    <t>Map Service</t>
  </si>
  <si>
    <t>Travel Service</t>
  </si>
  <si>
    <t>Towing Service</t>
  </si>
  <si>
    <t>Miscellaneous</t>
  </si>
  <si>
    <t xml:space="preserve">Total Benefits Paid </t>
  </si>
  <si>
    <t>General Expenses</t>
  </si>
  <si>
    <t>Total Expenses Paid</t>
  </si>
  <si>
    <t>Real Estate Expenses</t>
  </si>
  <si>
    <t>Real Estate Taxes</t>
  </si>
  <si>
    <t>Payroll Taxes</t>
  </si>
  <si>
    <t>Insurance Department Licenses and Fees</t>
  </si>
  <si>
    <t>State and Local Insurance Taxes</t>
  </si>
  <si>
    <t>Legal and Auditing</t>
  </si>
  <si>
    <t>Postage, Telephone</t>
  </si>
  <si>
    <t>Printing and Stationary</t>
  </si>
  <si>
    <t>Rent</t>
  </si>
  <si>
    <t>Travel</t>
  </si>
  <si>
    <t>Director's Fees</t>
  </si>
  <si>
    <t>Insurance</t>
  </si>
  <si>
    <t>Employee Benefits</t>
  </si>
  <si>
    <t>Salaries</t>
  </si>
  <si>
    <t>Advertising</t>
  </si>
  <si>
    <t>Allowance to Managers and Agents</t>
  </si>
  <si>
    <t>Other</t>
  </si>
  <si>
    <t>Total Benefits Incurred (Lines 6.01 through 6.13)</t>
  </si>
  <si>
    <t>Service Members Dues</t>
  </si>
  <si>
    <t>Receivables from Affiliates</t>
  </si>
  <si>
    <t>Deferred Acquisition Cost</t>
  </si>
  <si>
    <t>Liquid Assets</t>
  </si>
  <si>
    <t>Current Liabilities to Members</t>
  </si>
  <si>
    <t>xxxxxxx</t>
  </si>
  <si>
    <t>Aggregate write-ins for general expenses</t>
  </si>
  <si>
    <t>Page 1 Jurat</t>
  </si>
  <si>
    <t>Page 3 Assets</t>
  </si>
  <si>
    <t>Page 4 Income</t>
  </si>
  <si>
    <t>Page 5 Cash Flow</t>
  </si>
  <si>
    <t>CA Bar Code</t>
  </si>
  <si>
    <t>As of</t>
  </si>
  <si>
    <t>Page 2 Affidavit</t>
  </si>
  <si>
    <t>Line #</t>
  </si>
  <si>
    <t>Printed Name of Officer</t>
  </si>
  <si>
    <t>Officer 1 Information</t>
  </si>
  <si>
    <t>Address Line 1</t>
  </si>
  <si>
    <t>Address Line 2</t>
  </si>
  <si>
    <t>Phone</t>
  </si>
  <si>
    <t>Officer 2 Information</t>
  </si>
  <si>
    <t>Fax</t>
  </si>
  <si>
    <t>Home Office Address</t>
  </si>
  <si>
    <t>Mailing Address</t>
  </si>
  <si>
    <t>Main Administrative Office Address</t>
  </si>
  <si>
    <t>Address</t>
  </si>
  <si>
    <t>City</t>
  </si>
  <si>
    <t>Zip Code</t>
  </si>
  <si>
    <t>Telephone #</t>
  </si>
  <si>
    <t>Email Address</t>
  </si>
  <si>
    <t>Contact Person</t>
  </si>
  <si>
    <t>Officers and Directors</t>
  </si>
  <si>
    <t>Current Year</t>
  </si>
  <si>
    <t>Prior Year</t>
  </si>
  <si>
    <t>Page 6 Schedule A</t>
  </si>
  <si>
    <t>Page 6 Schedule B</t>
  </si>
  <si>
    <t>Page 7 Schedule C</t>
  </si>
  <si>
    <t>Page 7 Schedule D</t>
  </si>
  <si>
    <t>Page 8 Schedule E</t>
  </si>
  <si>
    <t>Description</t>
  </si>
  <si>
    <t>Is Motor Club Licensed? (Yes or No)</t>
  </si>
  <si>
    <t>Subtotal (Lines 6.18 through 6.29)</t>
  </si>
  <si>
    <t>Signature</t>
  </si>
  <si>
    <t>Mailing</t>
  </si>
  <si>
    <t>, by</t>
  </si>
  <si>
    <t>ASSETS</t>
  </si>
  <si>
    <t>LIABILITIES AND SURPLUS</t>
  </si>
  <si>
    <t>STATEMENT OF INCOME</t>
  </si>
  <si>
    <t>CAPITAL AND SURPLUS ACCOUNT</t>
  </si>
  <si>
    <t>CASH FLOW</t>
  </si>
  <si>
    <t>Total Expenses Incurred (Lines 6.30 through 6.36)</t>
  </si>
  <si>
    <t>of the said Motor Club and that on the reporting period stated above, all of the herein described assets were the absolute property of the said Motor Club, free and clear from any liens or claims thereon, except as herein stated and that this annual statement, together with related exhibits, schedules and explanations thereon contained, annexed or referred to are a full and true statement of all the assets and liabilities and of the condition and affairs of the Motor Club as of the said reporting period, and of its income and deductions therefrom for the year ended, and that a net worth of not less than TWO HUNDRED FIFTY THOUSAND DOLLARS ($250,000) was at all times maintained, according to the best of their information, knowledge and belief, respectively.</t>
  </si>
  <si>
    <t>1.11</t>
  </si>
  <si>
    <t>1.12</t>
  </si>
  <si>
    <t>1.13</t>
  </si>
  <si>
    <t>1.14</t>
  </si>
  <si>
    <t>1.15</t>
  </si>
  <si>
    <t>1.16</t>
  </si>
  <si>
    <t>1.17</t>
  </si>
  <si>
    <t>1.18</t>
  </si>
  <si>
    <t>1.19</t>
  </si>
  <si>
    <t>2.11</t>
  </si>
  <si>
    <t>2.12</t>
  </si>
  <si>
    <t>2.13</t>
  </si>
  <si>
    <t>2.14</t>
  </si>
  <si>
    <t>2.15</t>
  </si>
  <si>
    <t>2.16</t>
  </si>
  <si>
    <t>2.17</t>
  </si>
  <si>
    <t>2.18</t>
  </si>
  <si>
    <t>2.19</t>
  </si>
  <si>
    <t>3.11</t>
  </si>
  <si>
    <t>3.12</t>
  </si>
  <si>
    <t>3.13</t>
  </si>
  <si>
    <t>3.14</t>
  </si>
  <si>
    <t>Return to Cash Flow Page</t>
  </si>
  <si>
    <t>Total Benefits and Expenses (Lines 2 through 4)</t>
  </si>
  <si>
    <t>General Expenses (Schedule B, line 6.37)</t>
  </si>
  <si>
    <t>Commissions</t>
  </si>
  <si>
    <t>Less:  Unpaid Benefits, Current Year</t>
  </si>
  <si>
    <t>Less:  Unpaid Expenses, Current Year</t>
  </si>
  <si>
    <t>Officers, Directors, or Trustees Cont. *</t>
  </si>
  <si>
    <t>My commission expires:</t>
  </si>
  <si>
    <t>Short-term Investments</t>
  </si>
  <si>
    <t>Less:  Treasury Stock, at Cost</t>
  </si>
  <si>
    <t>Total Surplus, December 31 Prior Year</t>
  </si>
  <si>
    <t>1.10</t>
  </si>
  <si>
    <t>Cash From Operations</t>
  </si>
  <si>
    <t>Service Members Dues Received</t>
  </si>
  <si>
    <t>Interest Received</t>
  </si>
  <si>
    <t>Miscellaneous Income</t>
  </si>
  <si>
    <t>Total (Lines 1.1 through 1.4)</t>
  </si>
  <si>
    <t>Cash Paid for Operations</t>
  </si>
  <si>
    <t>Income Taxes Paid</t>
  </si>
  <si>
    <t>Total (Lines 1.6 through 1.8)</t>
  </si>
  <si>
    <t>Net Cash from Operations (Line 1.5 minus Line 1.9)</t>
  </si>
  <si>
    <t>Cash from Investments</t>
  </si>
  <si>
    <t>Proceeds from Investments Sold, Matured or Repaid:</t>
  </si>
  <si>
    <t>2.5</t>
  </si>
  <si>
    <t>2.6</t>
  </si>
  <si>
    <t>2.7</t>
  </si>
  <si>
    <t>2.8</t>
  </si>
  <si>
    <t>Other Invested Assets</t>
  </si>
  <si>
    <t>Sales of Property and Equipment</t>
  </si>
  <si>
    <t>Net Gains or (Losses) on Cash, Cash Equivalents and Short-Term Investments</t>
  </si>
  <si>
    <t>Miscellaneous Proceeds</t>
  </si>
  <si>
    <t>Cost of Investments Acquired</t>
  </si>
  <si>
    <t>2.9</t>
  </si>
  <si>
    <t>2.10</t>
  </si>
  <si>
    <t>Property, Equipment and Software</t>
  </si>
  <si>
    <t>Miscellaneous Applications</t>
  </si>
  <si>
    <t>1.1</t>
  </si>
  <si>
    <t>Total Investment Proceeds (Lines 2.1 to 2.7)</t>
  </si>
  <si>
    <t>2.20</t>
  </si>
  <si>
    <t>2.21</t>
  </si>
  <si>
    <t>2.22</t>
  </si>
  <si>
    <t>2.23</t>
  </si>
  <si>
    <t>2.24</t>
  </si>
  <si>
    <t>2.25</t>
  </si>
  <si>
    <t>Cash from Investments Cont. Page</t>
  </si>
  <si>
    <t>Cash from Operations Cont. Page</t>
  </si>
  <si>
    <t>Cash from Financing and Miscellaneous Sources</t>
  </si>
  <si>
    <t>Cash Provided (Applied):</t>
  </si>
  <si>
    <t>Capital and Paid in Surplus, Less Treasury Stock</t>
  </si>
  <si>
    <t>Borrowed Funds</t>
  </si>
  <si>
    <t>Other Cash Provided (Applied)</t>
  </si>
  <si>
    <t>Dividends to Members</t>
  </si>
  <si>
    <t>Cash from Financing and Miscellaneous Sources Cont. Page</t>
  </si>
  <si>
    <t>RECONCILIATION OF CASH, CASH EQUIVALENTS AND SHORT-TERM INVESTMENTS</t>
  </si>
  <si>
    <t>Cash, Cash Equivalents and Short-Term Investments:</t>
  </si>
  <si>
    <t>End of Year (Line 4 plus 5.1)</t>
  </si>
  <si>
    <t>3.6</t>
  </si>
  <si>
    <t>3.7</t>
  </si>
  <si>
    <t>3.8</t>
  </si>
  <si>
    <t>3.9</t>
  </si>
  <si>
    <t>3.10</t>
  </si>
  <si>
    <t>Add:  Unpaid Benefits, Prior Year</t>
  </si>
  <si>
    <t>ORGANIZATIONAL CHART</t>
  </si>
  <si>
    <t>Officers, Directors or Trustees Cont. *</t>
  </si>
  <si>
    <t>Cash Flow Continuation Page</t>
  </si>
  <si>
    <t>1.  Cash From Operations</t>
  </si>
  <si>
    <t>2.  Cash from Investments</t>
  </si>
  <si>
    <t>3.  Cash from Financing and Miscellaneous Sources</t>
  </si>
  <si>
    <t>1.2</t>
  </si>
  <si>
    <t>1.3</t>
  </si>
  <si>
    <t>1.4</t>
  </si>
  <si>
    <t>1.5</t>
  </si>
  <si>
    <t>1.6</t>
  </si>
  <si>
    <t>1.7</t>
  </si>
  <si>
    <t>1.8</t>
  </si>
  <si>
    <t>1.9</t>
  </si>
  <si>
    <t>2.1</t>
  </si>
  <si>
    <t>2.2</t>
  </si>
  <si>
    <t>2.3</t>
  </si>
  <si>
    <t>2.4</t>
  </si>
  <si>
    <t>3.1</t>
  </si>
  <si>
    <t>3.2</t>
  </si>
  <si>
    <t>3.3</t>
  </si>
  <si>
    <t>3.4</t>
  </si>
  <si>
    <t>3.5</t>
  </si>
  <si>
    <t>4</t>
  </si>
  <si>
    <t>5.1</t>
  </si>
  <si>
    <t>5.2</t>
  </si>
  <si>
    <t>Page 9 Organizational Chart</t>
  </si>
  <si>
    <t>Page 10 Officers Continued</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</si>
  <si>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</si>
  <si>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</si>
  <si>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</si>
  <si>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</si>
  <si>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</si>
  <si>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</si>
  <si>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</si>
  <si>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</si>
  <si>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</si>
  <si>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</si>
  <si>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</si>
  <si>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</si>
  <si>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</si>
  <si>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</si>
  <si>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</si>
  <si>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</si>
  <si>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</si>
  <si>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</si>
  <si>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</si>
  <si>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</si>
  <si>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</si>
  <si>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</si>
  <si>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</si>
  <si>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</si>
  <si>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</si>
  <si>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</si>
  <si>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</si>
  <si>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</si>
  <si>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</si>
  <si>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</si>
  <si>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</si>
  <si>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</si>
  <si>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</si>
  <si>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</si>
  <si>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</si>
  <si>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Detail</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</si>
  <si>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</si>
  <si>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</si>
  <si>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</si>
  <si>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</si>
  <si>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</si>
  <si>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</si>
  <si>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</si>
  <si>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</si>
  <si>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</si>
  <si>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</si>
  <si>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</si>
  <si>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</si>
  <si>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</si>
  <si>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</si>
  <si>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</si>
  <si>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</si>
  <si>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</si>
  <si>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</si>
  <si>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</si>
  <si>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</si>
  <si>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</si>
  <si>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</si>
  <si>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</si>
  <si>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</si>
  <si>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</si>
  <si>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</si>
  <si>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</si>
  <si>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</si>
  <si>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</si>
  <si>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</si>
  <si>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</si>
  <si>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</si>
  <si>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</si>
  <si>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</si>
  <si>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</si>
  <si>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</si>
  <si>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</si>
  <si>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</si>
  <si>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</si>
  <si>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</si>
  <si>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Net Change in Cash, Cash Equivalents and Short-Term Investments</t>
  </si>
  <si>
    <t>(Line 1.10 plus Lines 2.16 and Line 3.5)</t>
  </si>
  <si>
    <t>(Lines 3.1 to 3.3 minus Line 3.4)</t>
  </si>
  <si>
    <t>Net Cash from Financing and Miscellaneous Sources</t>
  </si>
  <si>
    <t>Service Members Dues Receivables (Schedule C, Line 7.01, Column b)</t>
  </si>
  <si>
    <t>Receivable from Affiliates (Schedule C, Line 7.02, Column b)</t>
  </si>
  <si>
    <t xml:space="preserve">Deferred Acquisition Costs (Schedule C, Line 7.03, Column b) </t>
  </si>
  <si>
    <t>Federal Income Tax Recoverable (Non-Disputable)</t>
  </si>
  <si>
    <t>Benefit to Members</t>
  </si>
  <si>
    <t>Excess of Liquid Assets Over Current Liabilities to Members</t>
  </si>
  <si>
    <t>1</t>
  </si>
  <si>
    <t>2</t>
  </si>
  <si>
    <t>3</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</si>
  <si>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</si>
  <si>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</si>
  <si>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</si>
  <si>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</si>
  <si>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</si>
  <si>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</si>
  <si>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</si>
  <si>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</si>
  <si>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</si>
  <si>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</si>
  <si>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</si>
  <si>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</si>
  <si>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</si>
  <si>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</si>
  <si>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</si>
  <si>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</si>
  <si>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</si>
  <si>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</si>
  <si>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</si>
  <si>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</si>
  <si>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</si>
  <si>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</si>
  <si>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</si>
  <si>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</si>
  <si>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</si>
  <si>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</si>
  <si>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</si>
  <si>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</si>
  <si>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</si>
  <si>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</si>
  <si>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</si>
  <si>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</si>
  <si>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</si>
  <si>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</si>
  <si>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</si>
  <si>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</si>
  <si>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</si>
  <si>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</si>
  <si>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</si>
  <si>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</si>
  <si>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</si>
  <si>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</si>
  <si>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</si>
  <si>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</si>
  <si>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</si>
  <si>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</si>
  <si>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</si>
  <si>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</si>
  <si>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7.01</t>
  </si>
  <si>
    <t>7.02</t>
  </si>
  <si>
    <t>7.03</t>
  </si>
  <si>
    <t>7.04</t>
  </si>
  <si>
    <t>7.05</t>
  </si>
  <si>
    <t>7.06</t>
  </si>
  <si>
    <t>7.07</t>
  </si>
  <si>
    <t>7.08</t>
  </si>
  <si>
    <t>7.09</t>
  </si>
  <si>
    <t>7.10</t>
  </si>
  <si>
    <t>7.11</t>
  </si>
  <si>
    <t>7.12</t>
  </si>
  <si>
    <t>7.13</t>
  </si>
  <si>
    <t>7.14</t>
  </si>
  <si>
    <t>7.15</t>
  </si>
  <si>
    <t>7.16</t>
  </si>
  <si>
    <t>7.17</t>
  </si>
  <si>
    <t>7.18</t>
  </si>
  <si>
    <t>7.19</t>
  </si>
  <si>
    <t>7.20</t>
  </si>
  <si>
    <t>7.21</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</si>
  <si>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</si>
  <si>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</si>
  <si>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</si>
  <si>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</si>
  <si>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</si>
  <si>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</si>
  <si>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</si>
  <si>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</si>
  <si>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</si>
  <si>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</si>
  <si>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</si>
  <si>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</si>
  <si>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</si>
  <si>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</si>
  <si>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</si>
  <si>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</si>
  <si>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</si>
  <si>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</si>
  <si>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</si>
  <si>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</si>
  <si>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</si>
  <si>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</si>
  <si>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</si>
  <si>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</si>
  <si>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</si>
  <si>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</si>
  <si>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</si>
  <si>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</si>
  <si>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</si>
  <si>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</si>
  <si>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</si>
  <si>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</si>
  <si>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</si>
  <si>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</si>
  <si>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</si>
  <si>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</si>
  <si>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</si>
  <si>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</si>
  <si>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</si>
  <si>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</si>
  <si>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4.1</t>
  </si>
  <si>
    <t>4.2</t>
  </si>
  <si>
    <t>4.3</t>
  </si>
  <si>
    <t>10.1</t>
  </si>
  <si>
    <t>10.2</t>
  </si>
  <si>
    <t>17.1</t>
  </si>
  <si>
    <t>17.2</t>
  </si>
  <si>
    <t>17.3</t>
  </si>
  <si>
    <t>18.1</t>
  </si>
  <si>
    <t>18.2</t>
  </si>
  <si>
    <t>18.3</t>
  </si>
  <si>
    <t>20.1</t>
  </si>
  <si>
    <t>20.2</t>
  </si>
  <si>
    <t>11.1</t>
  </si>
  <si>
    <t>24.1</t>
  </si>
  <si>
    <t>24.2</t>
  </si>
  <si>
    <t>2.01</t>
  </si>
  <si>
    <t>2.02</t>
  </si>
  <si>
    <t>2.03</t>
  </si>
  <si>
    <t>2.04</t>
  </si>
  <si>
    <t>1.01</t>
  </si>
  <si>
    <t>1.02</t>
  </si>
  <si>
    <t>1.03</t>
  </si>
  <si>
    <t>1.04</t>
  </si>
  <si>
    <t>1.05</t>
  </si>
  <si>
    <t>1.06</t>
  </si>
  <si>
    <t>1.07</t>
  </si>
  <si>
    <t>1.08</t>
  </si>
  <si>
    <t>1.09</t>
  </si>
  <si>
    <t>CA Company Code:</t>
  </si>
  <si>
    <t>Net Realized Capital Gains (Losses)</t>
  </si>
  <si>
    <t>Total Investments Acquired (Lines 2.9 to 2.14)</t>
  </si>
  <si>
    <t>Net Cash from Investments (Line 2.8 minus Line 2.15)</t>
  </si>
  <si>
    <t>Please provide a detailed, structured organizational chart illustrating the entire holding company system, commencing with the ultimate parent (whether a corporation, partnership, association, trust or individuals) and including all subsidiaries and affiliates.  The organizational chart must list owners that own 10% or more of the Motor Club and show their ownership percentage.</t>
  </si>
  <si>
    <t>*Indicate by number sign (#), those officers who did not occupy the indicated position in the prior annual statement.</t>
  </si>
  <si>
    <t>Return to MC-Jurat Page</t>
  </si>
  <si>
    <t>Indicate by number sign (#), those officers who did not occupy the indicated position in the prior annual statement.</t>
  </si>
  <si>
    <t>A notary public or other officer completing this certificate verifies only the identity of the individual who signed the document to which this certificate is attached, and not the truthfulness, accuracy, or validity of that document.</t>
  </si>
  <si>
    <t>Service Members Dues Receivables (Sch. C, line 7.01, col. B)</t>
  </si>
  <si>
    <t>Deferred Acquisition Costs (Sch. C, line 7.03, col. B)</t>
  </si>
  <si>
    <t>Receivables from Affiliates (Sch. C, line 7.02, col. B)</t>
  </si>
  <si>
    <t>Other Assets (provide separate schedule for detailed listing)</t>
  </si>
  <si>
    <t>Benefits to Members (Schedule A, line 6.16)</t>
  </si>
  <si>
    <t>Unearned Service Contract Dues (CICS 12252(c) and 985(c))</t>
  </si>
  <si>
    <t>Other Expenses (Excluding taxes, licenses and fees)</t>
  </si>
  <si>
    <t>Taxes, Licenses &amp; Fees (Excluding federal taxes)</t>
  </si>
  <si>
    <t>Federal Income Taxes (Excluding deferred taxes)</t>
  </si>
  <si>
    <t>All Other Liabilities (provide separate schedule for detailed listing)</t>
  </si>
  <si>
    <t>End of worksheet</t>
  </si>
  <si>
    <t>24.1.</t>
  </si>
  <si>
    <t>24.2.</t>
  </si>
  <si>
    <t>4.1.</t>
  </si>
  <si>
    <t>4.2.</t>
  </si>
  <si>
    <t>2.1.</t>
  </si>
  <si>
    <t>2.2.</t>
  </si>
  <si>
    <t>Less:  Service Benefits Incurred to Members (Schedule A, line 6.14)</t>
  </si>
  <si>
    <t>Net Membership Income (Line 1 less line 5)</t>
  </si>
  <si>
    <t>Net Investment Gain (Losses) (Lines 7 &amp; 8)</t>
  </si>
  <si>
    <t>Net Income before Federal Income Tax (Lines 6, 9 &amp; 10)</t>
  </si>
  <si>
    <t>Net Income (Line 11 minus line 12)</t>
  </si>
  <si>
    <t>Net Income (Line 13)</t>
  </si>
  <si>
    <t>Change in Surplus (Lines 15 through 21)</t>
  </si>
  <si>
    <t>Company Name</t>
  </si>
  <si>
    <t>For the Year Ended</t>
  </si>
  <si>
    <t>FAD-201MC(12/24)</t>
  </si>
  <si>
    <t>Annual Statement for the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</si>
</sst>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lt;=9999999]###\-####;\(###\)\ ###\-####"/>
    <numFmt numFmtId="165" formatCode="[$-409]mmmm\ d\,\ yyyy;@"/>
    <numFmt numFmtId="166" formatCode="0.0"/>
    <numFmt numFmtId="167" formatCode="&quot;$&quot;#,##0"/>
  </numFmts>
  <fonts count="32" x14ac:knownFonts="1">
    <font>
      <sz val="10"/>
      <name val="Arial"/>
    </font>
    <font>
      <b/>
      <sz val="14"/>
      <name val="Times New Roman"/>
      <family val="1"/>
    </font>
    <font>
      <sz val="10"/>
      <name val="Times New Roman"/>
      <family val="1"/>
    </font>
    <font>
      <b/>
      <sz val="10"/>
      <name val="Times New Roman"/>
      <family val="1"/>
    </font>
    <font>
      <b/>
      <sz val="12"/>
      <name val="Times New Roman"/>
      <family val="1"/>
    </font>
    <font>
      <b/>
      <i/>
      <sz val="10"/>
      <name val="Times New Roman"/>
      <family val="1"/>
    </font>
    <font>
      <b/>
      <sz val="12"/>
      <color indexed="53"/>
      <name val="Times New Roman"/>
      <family val="1"/>
    </font>
    <font>
      <sz val="12"/>
      <color indexed="53"/>
      <name val="Times New Roman"/>
      <family val="1"/>
    </font>
    <font>
      <b/>
      <sz val="11"/>
      <name val="Times New Roman"/>
      <family val="1"/>
    </font>
    <font>
      <sz val="11"/>
      <name val="Times New Roman"/>
      <family val="1"/>
    </font>
    <font>
      <b/>
      <sz val="13"/>
      <name val="Times New Roman"/>
      <family val="1"/>
    </font>
    <font>
      <b/>
      <sz val="16"/>
      <color indexed="53"/>
      <name val="Times New Roman"/>
      <family val="1"/>
    </font>
    <font>
      <b/>
      <sz val="16"/>
      <name val="Times New Roman"/>
      <family val="1"/>
    </font>
    <font>
      <b/>
      <u/>
      <sz val="16"/>
      <name val="Times New Roman"/>
      <family val="1"/>
    </font>
    <font>
      <b/>
      <sz val="10"/>
      <color indexed="17"/>
      <name val="Times New Roman"/>
      <family val="1"/>
    </font>
    <font>
      <b/>
      <sz val="8"/>
      <color indexed="53"/>
      <name val="Arial"/>
      <family val="2"/>
    </font>
    <font>
      <u/>
      <sz val="10"/>
      <color indexed="12"/>
      <name val="Arial"/>
      <family val="2"/>
    </font>
    <font>
      <sz val="10.5"/>
      <name val="Times New Roman"/>
      <family val="1"/>
    </font>
    <font>
      <sz val="12"/>
      <name val="Times New Roman"/>
      <family val="1"/>
    </font>
    <font>
      <sz val="7"/>
      <name val="Times New Roman"/>
      <family val="1"/>
    </font>
    <font>
      <sz val="10"/>
      <name val="Arial"/>
      <family val="2"/>
    </font>
    <font>
      <b/>
      <sz val="11"/>
      <color indexed="53"/>
      <name val="Times New Roman"/>
      <family val="1"/>
    </font>
    <font>
      <b/>
      <sz val="8"/>
      <name val="Arial"/>
      <family val="2"/>
    </font>
    <font>
      <sz val="10"/>
      <name val="Arial"/>
      <family val="2"/>
    </font>
    <font>
      <sz val="11"/>
      <name val="Arial"/>
      <family val="2"/>
    </font>
    <font>
      <b/>
      <sz val="10"/>
      <name val="Arial"/>
      <family val="2"/>
    </font>
    <font>
      <sz val="12"/>
      <name val="Arial"/>
      <family val="2"/>
    </font>
    <font>
      <b/>
      <sz val="12"/>
      <name val="Arial"/>
      <family val="2"/>
    </font>
    <font>
      <b/>
      <sz val="9"/>
      <name val="Times New Roman"/>
      <family val="1"/>
    </font>
    <font>
      <b/>
      <sz val="12"/>
      <color theme="1"/>
      <name val="Times New Roman"/>
      <family val="1"/>
    </font>
    <font>
      <sz val="12"/>
      <color rgb="FFFF0000"/>
      <name val="Times New Roman"/>
      <family val="1"/>
    </font>
    <font>
      <sz val="10"/>
      <color theme="0"/>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hair">
        <color indexed="64"/>
      </bottom>
      <diagonal/>
    </border>
    <border>
      <left/>
      <right style="double">
        <color indexed="64"/>
      </right>
      <top/>
      <bottom style="hair">
        <color indexed="64"/>
      </bottom>
      <diagonal/>
    </border>
    <border>
      <left/>
      <right/>
      <top style="dashed">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style="dashed">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467">
    <xf numFmtId="0" fontId="0" fillId="0" borderId="0" xfId="0"/>
    <xf numFmtId="0" fontId="0" fillId="0" borderId="0" xfId="0" applyBorder="1"/>
    <xf numFmtId="0" fontId="0" fillId="0" borderId="0" xfId="0" applyAlignment="1">
      <alignment horizontal="left"/>
    </xf>
    <xf numFmtId="0" fontId="25" fillId="0" borderId="0" xfId="0" applyFont="1"/>
    <xf numFmtId="0" fontId="0" fillId="0" borderId="0" xfId="0" applyAlignment="1">
      <alignment horizontal="center"/>
    </xf>
    <xf numFmtId="0" fontId="25" fillId="0" borderId="0" xfId="0" applyFont="1" applyAlignment="1">
      <alignment horizontal="left"/>
    </xf>
    <xf numFmtId="0" fontId="25" fillId="0" borderId="1" xfId="0" applyFont="1" applyBorder="1" applyAlignment="1">
      <alignment horizontal="center" wrapText="1"/>
    </xf>
    <xf numFmtId="0" fontId="25" fillId="0" borderId="1" xfId="0" applyFont="1" applyBorder="1" applyAlignment="1">
      <alignment horizontal="center"/>
    </xf>
    <xf numFmtId="0" fontId="20" fillId="0" borderId="0" xfId="0" applyFont="1" applyAlignment="1">
      <alignment horizontal="center"/>
    </xf>
    <xf numFmtId="0" fontId="20" fillId="0" borderId="0" xfId="0" applyFont="1" applyAlignment="1">
      <alignment horizontal="left"/>
    </xf>
    <xf numFmtId="0" fontId="25" fillId="0" borderId="1" xfId="0" applyNumberFormat="1" applyFont="1" applyBorder="1" applyAlignment="1">
      <alignment horizontal="center" wrapText="1"/>
    </xf>
    <xf numFmtId="0" fontId="25" fillId="0" borderId="2" xfId="0" applyFont="1" applyBorder="1" applyAlignment="1">
      <alignment horizontal="left"/>
    </xf>
    <xf numFmtId="164" fontId="20" fillId="0" borderId="0" xfId="0" applyNumberFormat="1" applyFont="1" applyAlignment="1">
      <alignment horizontal="left"/>
    </xf>
    <xf numFmtId="164" fontId="0" fillId="0" borderId="0" xfId="0" applyNumberFormat="1" applyAlignment="1">
      <alignment horizontal="center"/>
    </xf>
    <xf numFmtId="0" fontId="0" fillId="0" borderId="0" xfId="0" applyNumberFormat="1" applyAlignment="1">
      <alignment horizontal="center"/>
    </xf>
    <xf numFmtId="2" fontId="0" fillId="0" borderId="0" xfId="0" applyNumberFormat="1" applyAlignment="1">
      <alignment horizontal="center"/>
    </xf>
    <xf numFmtId="2" fontId="25" fillId="0" borderId="1" xfId="0" applyNumberFormat="1" applyFont="1" applyBorder="1" applyAlignment="1">
      <alignment horizontal="center" wrapText="1"/>
    </xf>
    <xf numFmtId="0" fontId="25" fillId="0" borderId="1" xfId="0" applyNumberFormat="1" applyFont="1" applyFill="1" applyBorder="1" applyAlignment="1">
      <alignment horizontal="center" wrapText="1"/>
    </xf>
    <xf numFmtId="0" fontId="20" fillId="0" borderId="0" xfId="0" applyNumberFormat="1" applyFont="1" applyAlignment="1">
      <alignment horizontal="left"/>
    </xf>
    <xf numFmtId="0" fontId="25" fillId="0" borderId="0" xfId="0" applyNumberFormat="1" applyFont="1" applyBorder="1" applyAlignment="1">
      <alignment horizontal="center" wrapText="1"/>
    </xf>
    <xf numFmtId="0" fontId="0" fillId="0" borderId="0" xfId="0" applyNumberFormat="1" applyBorder="1" applyAlignment="1">
      <alignment horizontal="center"/>
    </xf>
    <xf numFmtId="0" fontId="0" fillId="0" borderId="0" xfId="0" applyBorder="1" applyAlignment="1">
      <alignment horizontal="center"/>
    </xf>
    <xf numFmtId="6" fontId="0" fillId="0" borderId="0" xfId="0" applyNumberFormat="1" applyAlignment="1">
      <alignment horizontal="center"/>
    </xf>
    <xf numFmtId="2" fontId="25" fillId="0" borderId="3" xfId="0" applyNumberFormat="1" applyFont="1" applyBorder="1" applyAlignment="1">
      <alignment horizontal="center" wrapText="1"/>
    </xf>
    <xf numFmtId="6" fontId="0" fillId="0" borderId="0" xfId="0" applyNumberFormat="1" applyBorder="1" applyAlignment="1">
      <alignment horizontal="center"/>
    </xf>
    <xf numFmtId="0" fontId="8" fillId="0" borderId="1" xfId="0" applyFont="1" applyBorder="1" applyAlignment="1">
      <alignment horizontal="center" vertic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20" fillId="0" borderId="0" xfId="0" applyFont="1"/>
    <xf numFmtId="0" fontId="2" fillId="0" borderId="0" xfId="0" applyFont="1" applyBorder="1" applyAlignment="1">
      <alignment horizontal="center" vertical="top" wrapText="1"/>
    </xf>
    <xf numFmtId="0" fontId="22" fillId="0" borderId="0" xfId="0" applyFont="1" applyProtection="1"/>
    <xf numFmtId="0" fontId="23" fillId="0" borderId="0" xfId="0" applyFont="1" applyProtection="1"/>
    <xf numFmtId="0" fontId="22" fillId="0" borderId="0" xfId="0" applyFont="1" applyAlignment="1" applyProtection="1"/>
    <xf numFmtId="0" fontId="15" fillId="0" borderId="0" xfId="0" applyFont="1" applyAlignment="1" applyProtection="1">
      <alignment horizontal="left"/>
    </xf>
    <xf numFmtId="0" fontId="0" fillId="0" borderId="0" xfId="0" applyProtection="1"/>
    <xf numFmtId="0" fontId="14" fillId="0" borderId="0" xfId="0" applyFont="1" applyBorder="1" applyAlignment="1" applyProtection="1">
      <alignment horizontal="right"/>
    </xf>
    <xf numFmtId="0" fontId="11" fillId="0" borderId="0" xfId="0" applyFont="1" applyAlignment="1" applyProtection="1"/>
    <xf numFmtId="0" fontId="4" fillId="0" borderId="0" xfId="0" applyFont="1" applyBorder="1" applyAlignment="1" applyProtection="1">
      <alignment horizontal="center"/>
    </xf>
    <xf numFmtId="0" fontId="6" fillId="0" borderId="0" xfId="0" applyFont="1" applyAlignment="1" applyProtection="1"/>
    <xf numFmtId="0" fontId="7" fillId="0" borderId="0" xfId="0" applyFont="1" applyAlignment="1" applyProtection="1"/>
    <xf numFmtId="0" fontId="21" fillId="0" borderId="0" xfId="0" applyFont="1" applyBorder="1" applyAlignment="1" applyProtection="1"/>
    <xf numFmtId="0" fontId="21" fillId="0" borderId="0" xfId="0" applyFont="1" applyBorder="1" applyAlignment="1" applyProtection="1">
      <alignment vertical="center"/>
    </xf>
    <xf numFmtId="0" fontId="9" fillId="0" borderId="0" xfId="0" applyFont="1" applyBorder="1" applyAlignment="1" applyProtection="1">
      <alignment vertical="center"/>
    </xf>
    <xf numFmtId="0" fontId="21" fillId="0" borderId="0" xfId="0" applyFont="1" applyBorder="1" applyAlignment="1" applyProtection="1">
      <alignment horizontal="center" vertical="center"/>
    </xf>
    <xf numFmtId="0" fontId="8" fillId="0" borderId="0" xfId="0" applyFont="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horizontal="right"/>
    </xf>
    <xf numFmtId="0" fontId="9" fillId="0" borderId="0" xfId="0" applyFont="1" applyBorder="1" applyAlignment="1" applyProtection="1"/>
    <xf numFmtId="165" fontId="9" fillId="0" borderId="0" xfId="0" applyNumberFormat="1" applyFont="1" applyBorder="1" applyAlignment="1" applyProtection="1">
      <alignment horizontal="center"/>
    </xf>
    <xf numFmtId="0" fontId="9" fillId="0" borderId="0" xfId="0" applyFont="1" applyBorder="1" applyAlignment="1" applyProtection="1">
      <alignment horizontal="center"/>
    </xf>
    <xf numFmtId="164" fontId="9" fillId="0" borderId="0" xfId="0" applyNumberFormat="1" applyFont="1" applyBorder="1" applyAlignment="1" applyProtection="1">
      <alignment horizontal="right"/>
    </xf>
    <xf numFmtId="0" fontId="2" fillId="0" borderId="0" xfId="0" applyFont="1" applyBorder="1" applyAlignment="1" applyProtection="1">
      <alignment horizontal="right" vertical="top"/>
    </xf>
    <xf numFmtId="164" fontId="2" fillId="0" borderId="0" xfId="0" applyNumberFormat="1" applyFont="1" applyBorder="1" applyAlignment="1" applyProtection="1">
      <alignment horizontal="center" vertical="top"/>
    </xf>
    <xf numFmtId="164" fontId="2" fillId="0" borderId="0" xfId="0" applyNumberFormat="1" applyFont="1" applyBorder="1" applyAlignment="1" applyProtection="1">
      <alignment vertical="top"/>
    </xf>
    <xf numFmtId="0" fontId="2" fillId="0" borderId="0" xfId="0" applyFont="1" applyBorder="1" applyAlignment="1" applyProtection="1">
      <alignment horizontal="left" vertical="top"/>
    </xf>
    <xf numFmtId="0" fontId="2" fillId="0" borderId="0" xfId="0" applyFont="1" applyBorder="1" applyAlignment="1" applyProtection="1">
      <alignment horizontal="right" vertical="center"/>
    </xf>
    <xf numFmtId="0" fontId="2" fillId="0" borderId="0" xfId="0" applyFont="1" applyAlignment="1" applyProtection="1">
      <alignment horizontal="right" vertical="top"/>
    </xf>
    <xf numFmtId="0" fontId="9" fillId="0" borderId="0" xfId="0" applyFont="1" applyBorder="1" applyProtection="1"/>
    <xf numFmtId="164" fontId="9" fillId="0" borderId="0" xfId="0" applyNumberFormat="1" applyFont="1" applyBorder="1" applyAlignment="1" applyProtection="1">
      <alignment horizontal="center"/>
    </xf>
    <xf numFmtId="0" fontId="9" fillId="0" borderId="0" xfId="0" applyFont="1" applyProtection="1"/>
    <xf numFmtId="0" fontId="1"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2" fillId="0" borderId="0" xfId="0" applyFont="1" applyBorder="1" applyAlignment="1" applyProtection="1"/>
    <xf numFmtId="0" fontId="2" fillId="0" borderId="0" xfId="0" applyFont="1" applyAlignment="1" applyProtection="1"/>
    <xf numFmtId="0" fontId="2" fillId="0" borderId="0" xfId="0" applyFont="1" applyProtection="1"/>
    <xf numFmtId="0" fontId="2" fillId="0" borderId="0" xfId="0" applyFont="1" applyBorder="1" applyAlignment="1" applyProtection="1">
      <alignment horizontal="center"/>
    </xf>
    <xf numFmtId="0" fontId="2" fillId="0" borderId="0" xfId="0" applyFont="1" applyBorder="1" applyAlignment="1" applyProtection="1">
      <alignment horizontal="left"/>
    </xf>
    <xf numFmtId="0" fontId="10" fillId="0" borderId="0" xfId="0" applyFont="1" applyBorder="1" applyAlignment="1" applyProtection="1">
      <alignment horizontal="center" vertical="center"/>
    </xf>
    <xf numFmtId="0" fontId="3" fillId="0" borderId="0" xfId="0" applyFont="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alignment horizontal="center" vertical="top"/>
    </xf>
    <xf numFmtId="0" fontId="2" fillId="0" borderId="0" xfId="0" applyFont="1" applyAlignment="1" applyProtection="1">
      <alignment horizontal="left" vertical="top" wrapText="1"/>
    </xf>
    <xf numFmtId="0" fontId="2" fillId="0" borderId="0" xfId="0" applyFont="1" applyAlignment="1" applyProtection="1">
      <alignment vertical="center" wrapText="1"/>
    </xf>
    <xf numFmtId="0" fontId="2" fillId="0" borderId="0" xfId="0" applyFont="1" applyBorder="1" applyAlignment="1" applyProtection="1">
      <alignment horizontal="right"/>
    </xf>
    <xf numFmtId="0" fontId="2" fillId="0" borderId="0" xfId="0" applyFont="1" applyAlignment="1" applyProtection="1">
      <alignment horizontal="right"/>
    </xf>
    <xf numFmtId="0" fontId="2" fillId="0" borderId="0" xfId="0" applyFont="1" applyBorder="1" applyProtection="1"/>
    <xf numFmtId="0" fontId="2" fillId="0" borderId="0" xfId="0" applyFont="1" applyAlignment="1" applyProtection="1">
      <alignment horizontal="left"/>
    </xf>
    <xf numFmtId="0" fontId="2" fillId="0" borderId="0" xfId="0" applyFont="1" applyAlignment="1" applyProtection="1">
      <alignment horizontal="center"/>
    </xf>
    <xf numFmtId="0" fontId="0" fillId="0" borderId="0" xfId="0" applyBorder="1" applyProtection="1"/>
    <xf numFmtId="0" fontId="9" fillId="0" borderId="5" xfId="0" applyFont="1" applyBorder="1" applyAlignment="1" applyProtection="1">
      <alignment horizontal="right"/>
      <protection locked="0"/>
    </xf>
    <xf numFmtId="0" fontId="2" fillId="0" borderId="5" xfId="0" applyFont="1" applyBorder="1" applyAlignment="1" applyProtection="1">
      <protection locked="0"/>
    </xf>
    <xf numFmtId="0" fontId="2" fillId="0" borderId="5" xfId="0" applyFont="1" applyBorder="1" applyAlignment="1" applyProtection="1">
      <alignment horizontal="center"/>
      <protection locked="0"/>
    </xf>
    <xf numFmtId="0" fontId="2" fillId="0" borderId="5" xfId="0" applyFont="1" applyBorder="1" applyProtection="1">
      <protection locked="0"/>
    </xf>
    <xf numFmtId="6" fontId="9" fillId="0" borderId="6" xfId="0" applyNumberFormat="1" applyFont="1" applyBorder="1" applyProtection="1">
      <protection locked="0"/>
    </xf>
    <xf numFmtId="6" fontId="9" fillId="0" borderId="7" xfId="0" applyNumberFormat="1" applyFont="1" applyBorder="1" applyProtection="1">
      <protection locked="0"/>
    </xf>
    <xf numFmtId="6" fontId="9" fillId="0" borderId="8" xfId="0" applyNumberFormat="1" applyFont="1" applyBorder="1" applyProtection="1">
      <protection locked="0"/>
    </xf>
    <xf numFmtId="6" fontId="2" fillId="0" borderId="8" xfId="0" applyNumberFormat="1" applyFont="1" applyBorder="1" applyAlignment="1" applyProtection="1">
      <alignment horizontal="right"/>
      <protection locked="0"/>
    </xf>
    <xf numFmtId="6" fontId="2" fillId="0" borderId="9" xfId="0" applyNumberFormat="1" applyFont="1" applyBorder="1" applyAlignment="1" applyProtection="1">
      <alignment horizontal="right"/>
      <protection locked="0"/>
    </xf>
    <xf numFmtId="6" fontId="2" fillId="0" borderId="10" xfId="0" applyNumberFormat="1" applyFont="1" applyBorder="1" applyAlignment="1" applyProtection="1">
      <alignment horizontal="right"/>
      <protection locked="0"/>
    </xf>
    <xf numFmtId="6" fontId="2" fillId="0" borderId="6" xfId="0" applyNumberFormat="1" applyFont="1" applyBorder="1" applyAlignment="1" applyProtection="1">
      <alignment horizontal="right"/>
      <protection locked="0"/>
    </xf>
    <xf numFmtId="6" fontId="2" fillId="0" borderId="11" xfId="0" applyNumberFormat="1" applyFont="1" applyBorder="1" applyAlignment="1" applyProtection="1">
      <alignment horizontal="right"/>
      <protection locked="0"/>
    </xf>
    <xf numFmtId="6" fontId="2" fillId="0" borderId="7" xfId="0" applyNumberFormat="1" applyFont="1" applyBorder="1" applyAlignment="1" applyProtection="1">
      <alignment horizontal="right"/>
      <protection locked="0"/>
    </xf>
    <xf numFmtId="6" fontId="2" fillId="0" borderId="12" xfId="0" applyNumberFormat="1" applyFont="1" applyBorder="1" applyAlignment="1" applyProtection="1">
      <alignment horizontal="right"/>
      <protection locked="0"/>
    </xf>
    <xf numFmtId="6" fontId="2" fillId="0" borderId="13" xfId="0" applyNumberFormat="1" applyFont="1" applyBorder="1" applyAlignment="1" applyProtection="1">
      <alignment horizontal="right"/>
      <protection locked="0"/>
    </xf>
    <xf numFmtId="0" fontId="9" fillId="0" borderId="0" xfId="0" applyFont="1" applyAlignment="1" applyProtection="1">
      <alignment horizontal="left"/>
    </xf>
    <xf numFmtId="0" fontId="9" fillId="0" borderId="0" xfId="0" applyFont="1" applyBorder="1" applyAlignment="1" applyProtection="1">
      <alignment horizontal="left"/>
    </xf>
    <xf numFmtId="6" fontId="2" fillId="0" borderId="14" xfId="0" applyNumberFormat="1" applyFont="1" applyBorder="1" applyAlignment="1" applyProtection="1">
      <alignment horizontal="right"/>
      <protection locked="0"/>
    </xf>
    <xf numFmtId="6" fontId="2" fillId="0" borderId="14" xfId="0" applyNumberFormat="1" applyFont="1" applyFill="1" applyBorder="1" applyAlignment="1" applyProtection="1">
      <alignment horizontal="right"/>
      <protection locked="0"/>
    </xf>
    <xf numFmtId="6" fontId="2" fillId="0" borderId="14" xfId="0" applyNumberFormat="1" applyFont="1" applyBorder="1" applyAlignment="1" applyProtection="1">
      <protection locked="0"/>
    </xf>
    <xf numFmtId="6" fontId="3" fillId="0" borderId="14" xfId="0" applyNumberFormat="1" applyFont="1" applyBorder="1" applyAlignment="1" applyProtection="1"/>
    <xf numFmtId="0" fontId="12" fillId="0" borderId="0" xfId="0" applyFont="1" applyAlignment="1" applyProtection="1"/>
    <xf numFmtId="0" fontId="3" fillId="0" borderId="0" xfId="0" applyFont="1" applyBorder="1" applyAlignment="1" applyProtection="1"/>
    <xf numFmtId="0" fontId="2" fillId="0" borderId="0" xfId="0" applyFont="1" applyAlignment="1" applyProtection="1">
      <alignment horizontal="center" vertical="center"/>
    </xf>
    <xf numFmtId="8" fontId="17" fillId="0" borderId="0" xfId="0" applyNumberFormat="1" applyFont="1" applyProtection="1"/>
    <xf numFmtId="0" fontId="17" fillId="0" borderId="0" xfId="0" applyFont="1" applyProtection="1"/>
    <xf numFmtId="0" fontId="5" fillId="0" borderId="0" xfId="0" applyFont="1" applyBorder="1" applyAlignment="1" applyProtection="1">
      <alignment horizontal="center"/>
    </xf>
    <xf numFmtId="0" fontId="5" fillId="0" borderId="0" xfId="0" applyFont="1" applyBorder="1" applyAlignment="1" applyProtection="1">
      <alignment horizontal="left"/>
    </xf>
    <xf numFmtId="0" fontId="3" fillId="0" borderId="0" xfId="0" applyFont="1" applyBorder="1" applyAlignment="1" applyProtection="1">
      <alignment horizontal="center"/>
    </xf>
    <xf numFmtId="0" fontId="3" fillId="0" borderId="0" xfId="0" applyFont="1" applyProtection="1"/>
    <xf numFmtId="0" fontId="3" fillId="0" borderId="0" xfId="0" applyFont="1" applyBorder="1" applyProtection="1"/>
    <xf numFmtId="0" fontId="2" fillId="0" borderId="15" xfId="0" applyFont="1" applyBorder="1" applyProtection="1"/>
    <xf numFmtId="0" fontId="2" fillId="0" borderId="15" xfId="0" applyFont="1" applyBorder="1" applyAlignment="1" applyProtection="1">
      <alignment horizontal="left"/>
    </xf>
    <xf numFmtId="0" fontId="19" fillId="0" borderId="0" xfId="0" applyFont="1" applyProtection="1"/>
    <xf numFmtId="0" fontId="0" fillId="0" borderId="0" xfId="0" applyAlignment="1" applyProtection="1">
      <alignment horizontal="left"/>
    </xf>
    <xf numFmtId="0" fontId="12" fillId="0" borderId="0" xfId="0" applyFont="1" applyBorder="1" applyAlignment="1" applyProtection="1">
      <alignment horizontal="center"/>
    </xf>
    <xf numFmtId="0" fontId="4" fillId="0" borderId="0" xfId="0" applyFont="1" applyBorder="1" applyAlignment="1" applyProtection="1"/>
    <xf numFmtId="0" fontId="4" fillId="0" borderId="0" xfId="0" applyNumberFormat="1" applyFont="1" applyBorder="1" applyAlignment="1" applyProtection="1">
      <alignment horizontal="left" vertical="center" wrapText="1"/>
    </xf>
    <xf numFmtId="0" fontId="4" fillId="0" borderId="0" xfId="0" applyNumberFormat="1" applyFont="1" applyBorder="1" applyAlignment="1" applyProtection="1">
      <alignment horizontal="center" vertical="center" wrapText="1"/>
    </xf>
    <xf numFmtId="0" fontId="4" fillId="0" borderId="14" xfId="0" applyNumberFormat="1" applyFont="1" applyBorder="1" applyAlignment="1" applyProtection="1">
      <alignment horizontal="center" vertical="center"/>
    </xf>
    <xf numFmtId="49" fontId="9" fillId="0" borderId="0" xfId="0" quotePrefix="1" applyNumberFormat="1" applyFont="1" applyBorder="1" applyAlignment="1" applyProtection="1">
      <alignment horizontal="left"/>
    </xf>
    <xf numFmtId="6" fontId="2" fillId="0" borderId="0" xfId="0" applyNumberFormat="1" applyFont="1" applyFill="1" applyBorder="1" applyAlignment="1" applyProtection="1">
      <alignment horizontal="right"/>
    </xf>
    <xf numFmtId="6" fontId="2" fillId="0" borderId="0" xfId="0" applyNumberFormat="1" applyFont="1" applyBorder="1" applyAlignment="1" applyProtection="1">
      <alignment horizontal="right"/>
    </xf>
    <xf numFmtId="0" fontId="23" fillId="0" borderId="0" xfId="0" applyFont="1" applyBorder="1" applyProtection="1"/>
    <xf numFmtId="6" fontId="3" fillId="0" borderId="14" xfId="0" applyNumberFormat="1" applyFont="1" applyBorder="1" applyAlignment="1" applyProtection="1">
      <alignment horizontal="right"/>
    </xf>
    <xf numFmtId="0" fontId="1" fillId="0" borderId="0" xfId="0" applyFont="1" applyBorder="1" applyAlignment="1" applyProtection="1">
      <alignment vertical="center"/>
    </xf>
    <xf numFmtId="49" fontId="24"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xf>
    <xf numFmtId="0" fontId="4" fillId="0" borderId="0" xfId="0" applyFont="1" applyBorder="1" applyAlignment="1" applyProtection="1">
      <alignment horizontal="left"/>
    </xf>
    <xf numFmtId="0" fontId="4" fillId="0" borderId="0" xfId="0" applyFont="1" applyBorder="1" applyAlignment="1" applyProtection="1">
      <alignment horizontal="left" vertical="center" wrapText="1"/>
    </xf>
    <xf numFmtId="0" fontId="4" fillId="0" borderId="14" xfId="0" applyFont="1" applyBorder="1" applyAlignment="1" applyProtection="1">
      <alignment horizontal="center" vertical="center"/>
    </xf>
    <xf numFmtId="0" fontId="8" fillId="0" borderId="0" xfId="0" applyFont="1" applyBorder="1" applyAlignment="1" applyProtection="1">
      <alignment horizontal="left"/>
    </xf>
    <xf numFmtId="0" fontId="9" fillId="0" borderId="0" xfId="0" quotePrefix="1" applyFont="1" applyBorder="1" applyAlignment="1" applyProtection="1">
      <alignment horizontal="left"/>
    </xf>
    <xf numFmtId="6" fontId="23" fillId="0" borderId="0" xfId="0" applyNumberFormat="1" applyFont="1" applyProtection="1"/>
    <xf numFmtId="6" fontId="2" fillId="0" borderId="18" xfId="0" applyNumberFormat="1" applyFont="1" applyBorder="1" applyAlignment="1" applyProtection="1">
      <alignment horizontal="right"/>
    </xf>
    <xf numFmtId="0" fontId="23" fillId="0" borderId="0" xfId="0" applyFont="1" applyAlignment="1" applyProtection="1">
      <alignment horizontal="left"/>
    </xf>
    <xf numFmtId="0" fontId="23" fillId="0" borderId="0" xfId="0" applyFont="1" applyAlignment="1" applyProtection="1">
      <alignment horizontal="right"/>
    </xf>
    <xf numFmtId="0" fontId="1" fillId="0" borderId="0" xfId="0" applyFont="1" applyBorder="1" applyAlignment="1" applyProtection="1">
      <alignment horizontal="left"/>
    </xf>
    <xf numFmtId="0" fontId="1" fillId="0" borderId="0" xfId="0" applyFont="1" applyBorder="1" applyAlignment="1" applyProtection="1"/>
    <xf numFmtId="0" fontId="4" fillId="0" borderId="14" xfId="0" applyFont="1" applyBorder="1" applyAlignment="1" applyProtection="1">
      <alignment horizontal="center"/>
    </xf>
    <xf numFmtId="49" fontId="9" fillId="0" borderId="0" xfId="0" applyNumberFormat="1" applyFont="1" applyBorder="1" applyAlignment="1" applyProtection="1">
      <alignment horizontal="left"/>
    </xf>
    <xf numFmtId="49" fontId="2" fillId="0" borderId="0" xfId="0" applyNumberFormat="1" applyFont="1" applyBorder="1" applyAlignment="1" applyProtection="1">
      <alignment horizontal="left"/>
    </xf>
    <xf numFmtId="6" fontId="2" fillId="0" borderId="0" xfId="0" applyNumberFormat="1" applyFont="1" applyBorder="1" applyAlignment="1" applyProtection="1"/>
    <xf numFmtId="0" fontId="25" fillId="0" borderId="0" xfId="0" applyFont="1" applyProtection="1"/>
    <xf numFmtId="49" fontId="9" fillId="0" borderId="0" xfId="0" applyNumberFormat="1" applyFont="1" applyBorder="1" applyAlignment="1" applyProtection="1">
      <alignment horizontal="left" wrapText="1"/>
    </xf>
    <xf numFmtId="6" fontId="10" fillId="0" borderId="0" xfId="0" applyNumberFormat="1" applyFont="1" applyBorder="1" applyAlignment="1" applyProtection="1">
      <alignment wrapText="1"/>
    </xf>
    <xf numFmtId="0" fontId="9" fillId="0" borderId="0" xfId="0" applyFont="1" applyBorder="1" applyAlignment="1" applyProtection="1">
      <alignment horizontal="left" wrapText="1"/>
    </xf>
    <xf numFmtId="6" fontId="9" fillId="0" borderId="0" xfId="0" applyNumberFormat="1" applyFont="1" applyBorder="1" applyAlignment="1" applyProtection="1"/>
    <xf numFmtId="2" fontId="4" fillId="0" borderId="0" xfId="0" applyNumberFormat="1" applyFont="1" applyBorder="1" applyAlignment="1" applyProtection="1"/>
    <xf numFmtId="2" fontId="5" fillId="0" borderId="0" xfId="0" applyNumberFormat="1" applyFont="1" applyBorder="1" applyAlignment="1" applyProtection="1"/>
    <xf numFmtId="0" fontId="5" fillId="0" borderId="0" xfId="0" applyFont="1" applyBorder="1" applyAlignment="1" applyProtection="1"/>
    <xf numFmtId="0" fontId="1" fillId="0" borderId="0" xfId="0" applyFont="1" applyBorder="1" applyAlignment="1" applyProtection="1">
      <alignment horizontal="center"/>
    </xf>
    <xf numFmtId="2" fontId="3" fillId="0" borderId="0" xfId="0" applyNumberFormat="1" applyFont="1" applyBorder="1" applyAlignment="1" applyProtection="1">
      <alignment horizontal="center" vertical="center" wrapText="1"/>
    </xf>
    <xf numFmtId="2" fontId="9" fillId="0" borderId="6" xfId="0" quotePrefix="1" applyNumberFormat="1" applyFont="1" applyBorder="1" applyAlignment="1" applyProtection="1">
      <alignment horizontal="center"/>
    </xf>
    <xf numFmtId="0" fontId="9" fillId="0" borderId="19" xfId="0" applyFont="1" applyBorder="1" applyProtection="1"/>
    <xf numFmtId="2" fontId="9" fillId="0" borderId="7" xfId="0" quotePrefix="1" applyNumberFormat="1" applyFont="1" applyBorder="1" applyAlignment="1" applyProtection="1">
      <alignment horizontal="center"/>
    </xf>
    <xf numFmtId="2" fontId="9" fillId="0" borderId="14" xfId="0" quotePrefix="1" applyNumberFormat="1" applyFont="1" applyBorder="1" applyAlignment="1" applyProtection="1">
      <alignment horizontal="center"/>
    </xf>
    <xf numFmtId="6" fontId="8" fillId="0" borderId="14" xfId="0" applyNumberFormat="1" applyFont="1" applyBorder="1" applyProtection="1"/>
    <xf numFmtId="2" fontId="9" fillId="0" borderId="8" xfId="0" quotePrefix="1" applyNumberFormat="1" applyFont="1" applyBorder="1" applyAlignment="1" applyProtection="1">
      <alignment horizontal="center"/>
    </xf>
    <xf numFmtId="2" fontId="3" fillId="0" borderId="0" xfId="0" applyNumberFormat="1" applyFont="1" applyBorder="1" applyAlignment="1" applyProtection="1">
      <alignment vertical="center" wrapText="1"/>
    </xf>
    <xf numFmtId="0" fontId="4" fillId="0" borderId="0" xfId="0" applyFont="1" applyBorder="1" applyAlignment="1" applyProtection="1">
      <alignment vertical="center"/>
    </xf>
    <xf numFmtId="6" fontId="8" fillId="0" borderId="6" xfId="0" applyNumberFormat="1" applyFont="1" applyBorder="1" applyProtection="1"/>
    <xf numFmtId="2" fontId="2" fillId="0" borderId="0" xfId="0" applyNumberFormat="1" applyFont="1" applyProtection="1"/>
    <xf numFmtId="2" fontId="23" fillId="0" borderId="0" xfId="0" applyNumberFormat="1" applyFont="1" applyProtection="1"/>
    <xf numFmtId="2" fontId="9" fillId="0" borderId="0" xfId="0" applyNumberFormat="1" applyFont="1" applyAlignment="1" applyProtection="1">
      <alignment horizontal="center"/>
    </xf>
    <xf numFmtId="0" fontId="1" fillId="0" borderId="0" xfId="0" applyFont="1" applyBorder="1" applyAlignment="1" applyProtection="1">
      <alignment horizontal="center" vertical="top"/>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 xfId="0" applyFont="1" applyBorder="1" applyAlignment="1" applyProtection="1">
      <alignment horizontal="center" vertical="center"/>
    </xf>
    <xf numFmtId="2" fontId="9" fillId="0" borderId="6" xfId="0" applyNumberFormat="1" applyFont="1" applyBorder="1" applyAlignment="1" applyProtection="1">
      <alignment horizontal="center"/>
    </xf>
    <xf numFmtId="2" fontId="9" fillId="0" borderId="7" xfId="0" applyNumberFormat="1" applyFont="1" applyBorder="1" applyAlignment="1" applyProtection="1">
      <alignment horizontal="center"/>
    </xf>
    <xf numFmtId="0" fontId="9" fillId="0" borderId="22" xfId="0" applyFont="1" applyBorder="1" applyProtection="1"/>
    <xf numFmtId="2" fontId="8" fillId="0" borderId="14" xfId="0" applyNumberFormat="1" applyFont="1" applyBorder="1" applyAlignment="1" applyProtection="1">
      <alignment horizontal="center"/>
    </xf>
    <xf numFmtId="0" fontId="8" fillId="0" borderId="23" xfId="0" applyFont="1" applyBorder="1" applyAlignment="1" applyProtection="1">
      <alignment horizontal="left" vertical="center"/>
    </xf>
    <xf numFmtId="6" fontId="3" fillId="0" borderId="24" xfId="0" applyNumberFormat="1" applyFont="1" applyBorder="1" applyAlignment="1" applyProtection="1">
      <alignment horizontal="right"/>
    </xf>
    <xf numFmtId="2" fontId="9" fillId="0" borderId="0" xfId="0" applyNumberFormat="1" applyFont="1" applyBorder="1" applyAlignment="1" applyProtection="1">
      <alignment horizontal="center"/>
    </xf>
    <xf numFmtId="6" fontId="3" fillId="0" borderId="6" xfId="0" applyNumberFormat="1" applyFont="1" applyBorder="1" applyAlignment="1" applyProtection="1">
      <alignment horizontal="right"/>
    </xf>
    <xf numFmtId="0" fontId="12" fillId="0" borderId="0" xfId="0" applyFont="1" applyBorder="1" applyAlignment="1" applyProtection="1"/>
    <xf numFmtId="0" fontId="8" fillId="0" borderId="20" xfId="0" applyFont="1" applyBorder="1" applyAlignment="1" applyProtection="1">
      <alignment horizontal="center"/>
    </xf>
    <xf numFmtId="0" fontId="8" fillId="0" borderId="4" xfId="0" applyFont="1" applyBorder="1" applyAlignment="1" applyProtection="1">
      <alignment horizontal="center"/>
    </xf>
    <xf numFmtId="0" fontId="8" fillId="0" borderId="21" xfId="0" applyFont="1" applyBorder="1" applyAlignment="1" applyProtection="1">
      <alignment horizontal="center"/>
    </xf>
    <xf numFmtId="0" fontId="3" fillId="0" borderId="3" xfId="0" applyFont="1" applyBorder="1" applyAlignment="1" applyProtection="1">
      <alignment horizontal="center" wrapText="1"/>
    </xf>
    <xf numFmtId="0" fontId="3" fillId="0" borderId="16" xfId="0" applyFont="1" applyBorder="1" applyAlignment="1" applyProtection="1">
      <alignment horizontal="center" wrapText="1"/>
    </xf>
    <xf numFmtId="0" fontId="3" fillId="0" borderId="2" xfId="0" applyFont="1" applyBorder="1" applyAlignment="1" applyProtection="1">
      <alignment horizontal="center" wrapText="1"/>
    </xf>
    <xf numFmtId="0" fontId="3" fillId="0" borderId="1" xfId="0" applyFont="1" applyBorder="1" applyAlignment="1" applyProtection="1">
      <alignment horizontal="center" wrapText="1"/>
    </xf>
    <xf numFmtId="0" fontId="2" fillId="0" borderId="0" xfId="0" applyFont="1" applyAlignment="1" applyProtection="1">
      <alignment wrapText="1"/>
    </xf>
    <xf numFmtId="0" fontId="2" fillId="0" borderId="2" xfId="0" quotePrefix="1"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24" xfId="0" quotePrefix="1" applyFont="1" applyBorder="1" applyAlignment="1" applyProtection="1">
      <alignment horizontal="center" vertical="center"/>
    </xf>
    <xf numFmtId="0" fontId="2" fillId="0" borderId="23" xfId="0" applyFont="1" applyBorder="1" applyAlignment="1" applyProtection="1">
      <alignment horizontal="left" vertical="center"/>
    </xf>
    <xf numFmtId="0" fontId="2" fillId="0" borderId="25" xfId="0" applyFont="1" applyBorder="1" applyAlignment="1" applyProtection="1">
      <alignment horizontal="center" vertical="center"/>
    </xf>
    <xf numFmtId="0" fontId="2" fillId="0" borderId="0" xfId="0" applyFont="1" applyAlignment="1" applyProtection="1">
      <alignment horizontal="left" vertical="center"/>
    </xf>
    <xf numFmtId="0" fontId="2" fillId="0" borderId="2" xfId="0" quotePrefix="1" applyFont="1" applyBorder="1" applyAlignment="1" applyProtection="1">
      <alignment horizontal="center"/>
    </xf>
    <xf numFmtId="0" fontId="2" fillId="0" borderId="24" xfId="0" quotePrefix="1" applyFont="1" applyBorder="1" applyAlignment="1" applyProtection="1">
      <alignment horizontal="center"/>
    </xf>
    <xf numFmtId="0" fontId="2" fillId="0" borderId="3" xfId="0" quotePrefix="1" applyFont="1" applyBorder="1" applyAlignment="1" applyProtection="1">
      <alignment horizontal="center"/>
    </xf>
    <xf numFmtId="0" fontId="2" fillId="0" borderId="5" xfId="0" applyFont="1" applyBorder="1" applyAlignment="1" applyProtection="1">
      <alignment horizontal="left" vertical="center"/>
    </xf>
    <xf numFmtId="0" fontId="2" fillId="0" borderId="5" xfId="0" applyFont="1" applyBorder="1" applyAlignment="1" applyProtection="1">
      <alignment horizontal="center" vertical="center"/>
    </xf>
    <xf numFmtId="0" fontId="2" fillId="0" borderId="26" xfId="0" applyFont="1" applyBorder="1" applyAlignment="1" applyProtection="1">
      <alignment horizontal="center"/>
    </xf>
    <xf numFmtId="0" fontId="8" fillId="0" borderId="27"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xf>
    <xf numFmtId="0" fontId="2" fillId="0" borderId="29" xfId="0" applyFont="1" applyBorder="1" applyProtection="1"/>
    <xf numFmtId="0" fontId="23" fillId="0" borderId="0" xfId="0" applyFont="1" applyAlignment="1" applyProtection="1">
      <alignment horizontal="center" vertical="center"/>
    </xf>
    <xf numFmtId="0" fontId="25" fillId="0" borderId="0" xfId="0" applyFont="1" applyBorder="1" applyAlignment="1">
      <alignment horizontal="center"/>
    </xf>
    <xf numFmtId="0" fontId="2" fillId="0" borderId="0" xfId="0" applyFont="1" applyBorder="1" applyAlignment="1" applyProtection="1">
      <alignment horizontal="center"/>
      <protection locked="0"/>
    </xf>
    <xf numFmtId="0" fontId="2" fillId="0" borderId="24" xfId="0" applyFont="1" applyBorder="1" applyAlignment="1" applyProtection="1">
      <alignment horizontal="center" wrapText="1"/>
      <protection locked="0"/>
    </xf>
    <xf numFmtId="0" fontId="2" fillId="0" borderId="14" xfId="0" applyFont="1" applyBorder="1" applyAlignment="1" applyProtection="1">
      <alignment wrapText="1"/>
      <protection locked="0"/>
    </xf>
    <xf numFmtId="0" fontId="2" fillId="0" borderId="16" xfId="0" applyFont="1" applyBorder="1" applyAlignment="1" applyProtection="1">
      <alignment wrapText="1"/>
      <protection locked="0"/>
    </xf>
    <xf numFmtId="0" fontId="2" fillId="0" borderId="0" xfId="0" applyFont="1" applyAlignment="1" applyProtection="1">
      <alignment wrapText="1"/>
      <protection locked="0"/>
    </xf>
    <xf numFmtId="0" fontId="2" fillId="0" borderId="23" xfId="0"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5" xfId="0" applyFont="1" applyBorder="1" applyAlignment="1" applyProtection="1">
      <alignment wrapText="1"/>
      <protection locked="0"/>
    </xf>
    <xf numFmtId="0" fontId="2" fillId="0" borderId="20" xfId="0" applyFont="1" applyBorder="1" applyAlignment="1" applyProtection="1">
      <alignment horizontal="center" wrapText="1"/>
      <protection locked="0"/>
    </xf>
    <xf numFmtId="0" fontId="9" fillId="0" borderId="5" xfId="0" applyFont="1" applyBorder="1" applyAlignment="1" applyProtection="1">
      <alignment horizontal="left"/>
      <protection locked="0"/>
    </xf>
    <xf numFmtId="0" fontId="9" fillId="0" borderId="5" xfId="0" applyFont="1" applyBorder="1" applyAlignment="1" applyProtection="1">
      <protection locked="0"/>
    </xf>
    <xf numFmtId="0" fontId="2" fillId="0" borderId="0" xfId="0" applyFont="1" applyBorder="1" applyAlignment="1" applyProtection="1">
      <alignment horizontal="left"/>
      <protection locked="0"/>
    </xf>
    <xf numFmtId="0" fontId="0" fillId="0" borderId="8" xfId="0" applyBorder="1" applyProtection="1">
      <protection locked="0"/>
    </xf>
    <xf numFmtId="0" fontId="0" fillId="0" borderId="6" xfId="0" applyBorder="1" applyProtection="1">
      <protection locked="0"/>
    </xf>
    <xf numFmtId="0" fontId="16" fillId="0" borderId="0" xfId="1" quotePrefix="1" applyBorder="1" applyAlignment="1" applyProtection="1">
      <alignment horizontal="right"/>
      <protection locked="0"/>
    </xf>
    <xf numFmtId="0" fontId="27" fillId="0" borderId="14" xfId="0" applyFont="1" applyBorder="1" applyAlignment="1" applyProtection="1">
      <alignment horizontal="center"/>
    </xf>
    <xf numFmtId="0" fontId="9" fillId="0" borderId="0" xfId="0" applyFont="1" applyAlignment="1" applyProtection="1"/>
    <xf numFmtId="0" fontId="4" fillId="0" borderId="0" xfId="0" applyFont="1" applyFill="1" applyBorder="1" applyAlignment="1" applyProtection="1">
      <alignment vertical="top"/>
    </xf>
    <xf numFmtId="6" fontId="3" fillId="0" borderId="0" xfId="0" applyNumberFormat="1" applyFont="1" applyBorder="1" applyAlignment="1" applyProtection="1"/>
    <xf numFmtId="0" fontId="8" fillId="0" borderId="0" xfId="0" quotePrefix="1" applyFont="1" applyBorder="1" applyAlignment="1" applyProtection="1"/>
    <xf numFmtId="6" fontId="8" fillId="0" borderId="0" xfId="0" applyNumberFormat="1" applyFont="1" applyBorder="1" applyAlignment="1" applyProtection="1"/>
    <xf numFmtId="0" fontId="9" fillId="0" borderId="14" xfId="0" applyFont="1" applyBorder="1" applyAlignment="1" applyProtection="1">
      <protection locked="0"/>
    </xf>
    <xf numFmtId="0" fontId="9" fillId="0" borderId="14" xfId="0" applyFont="1" applyBorder="1" applyAlignment="1" applyProtection="1">
      <alignment horizontal="center"/>
      <protection locked="0"/>
    </xf>
    <xf numFmtId="0" fontId="8" fillId="2" borderId="0" xfId="0" applyFont="1" applyFill="1" applyBorder="1" applyAlignment="1" applyProtection="1"/>
    <xf numFmtId="0" fontId="9" fillId="2" borderId="0" xfId="0" applyFont="1" applyFill="1" applyBorder="1" applyAlignment="1" applyProtection="1"/>
    <xf numFmtId="0" fontId="8" fillId="2" borderId="0" xfId="0" applyFont="1" applyFill="1" applyAlignment="1" applyProtection="1"/>
    <xf numFmtId="0" fontId="9" fillId="2" borderId="0" xfId="0" applyFont="1" applyFill="1" applyAlignment="1" applyProtection="1"/>
    <xf numFmtId="0" fontId="25" fillId="0" borderId="3" xfId="0" applyFont="1" applyBorder="1" applyAlignment="1">
      <alignment horizontal="center" wrapText="1"/>
    </xf>
    <xf numFmtId="0" fontId="20" fillId="0" borderId="0" xfId="0" applyFont="1" applyBorder="1" applyAlignment="1">
      <alignment horizontal="left" vertical="top" wrapText="1"/>
    </xf>
    <xf numFmtId="0" fontId="9" fillId="0" borderId="14" xfId="0" applyFont="1" applyBorder="1" applyAlignment="1" applyProtection="1">
      <alignment horizontal="left"/>
      <protection locked="0"/>
    </xf>
    <xf numFmtId="6" fontId="20" fillId="0" borderId="14" xfId="0" applyNumberFormat="1" applyFont="1" applyBorder="1" applyAlignment="1" applyProtection="1">
      <alignment horizontal="right"/>
      <protection locked="0"/>
    </xf>
    <xf numFmtId="49" fontId="9" fillId="0" borderId="0" xfId="0" applyNumberFormat="1" applyFont="1" applyAlignment="1" applyProtection="1">
      <alignment horizontal="left"/>
    </xf>
    <xf numFmtId="6" fontId="3" fillId="0" borderId="14" xfId="0" applyNumberFormat="1" applyFont="1" applyBorder="1" applyAlignment="1" applyProtection="1">
      <protection locked="0"/>
    </xf>
    <xf numFmtId="0" fontId="16" fillId="0" borderId="0" xfId="1" applyAlignment="1" applyProtection="1">
      <alignment horizontal="left" vertical="top"/>
      <protection locked="0"/>
    </xf>
    <xf numFmtId="0" fontId="29" fillId="0" borderId="0" xfId="0" applyFont="1" applyBorder="1" applyAlignment="1"/>
    <xf numFmtId="0" fontId="2" fillId="0" borderId="0" xfId="0" applyFont="1"/>
    <xf numFmtId="0" fontId="2" fillId="0" borderId="33" xfId="0" quotePrefix="1" applyFont="1" applyBorder="1" applyAlignment="1">
      <alignment horizontal="left" vertical="center"/>
    </xf>
    <xf numFmtId="0" fontId="2" fillId="0" borderId="19" xfId="0" quotePrefix="1" applyFont="1" applyBorder="1" applyAlignment="1">
      <alignment horizontal="left" vertical="center"/>
    </xf>
    <xf numFmtId="0" fontId="2" fillId="0" borderId="34" xfId="0" quotePrefix="1" applyFont="1" applyBorder="1" applyAlignment="1">
      <alignment horizontal="left" vertical="center"/>
    </xf>
    <xf numFmtId="0" fontId="2" fillId="0" borderId="0" xfId="0" applyFont="1" applyAlignment="1"/>
    <xf numFmtId="49" fontId="0" fillId="0" borderId="0" xfId="0" applyNumberFormat="1" applyAlignment="1">
      <alignment horizontal="center"/>
    </xf>
    <xf numFmtId="49" fontId="25" fillId="0" borderId="1" xfId="0" applyNumberFormat="1" applyFont="1" applyBorder="1" applyAlignment="1">
      <alignment horizontal="center" wrapText="1"/>
    </xf>
    <xf numFmtId="49" fontId="20" fillId="0" borderId="0" xfId="0" applyNumberFormat="1" applyFont="1" applyAlignment="1">
      <alignment horizontal="center"/>
    </xf>
    <xf numFmtId="14" fontId="0" fillId="0" borderId="0" xfId="0" applyNumberFormat="1" applyAlignment="1">
      <alignment horizontal="center"/>
    </xf>
    <xf numFmtId="6" fontId="9" fillId="0" borderId="4" xfId="0" applyNumberFormat="1" applyFont="1" applyBorder="1" applyAlignment="1" applyProtection="1"/>
    <xf numFmtId="0" fontId="9" fillId="0" borderId="0" xfId="0" applyFont="1" applyBorder="1" applyAlignment="1" applyProtection="1">
      <alignment horizontal="left" vertical="top"/>
    </xf>
    <xf numFmtId="49" fontId="0" fillId="0" borderId="0" xfId="0" applyNumberFormat="1" applyFill="1" applyBorder="1" applyAlignment="1">
      <alignment horizontal="center"/>
    </xf>
    <xf numFmtId="0" fontId="22" fillId="0" borderId="0" xfId="0" applyFont="1" applyAlignment="1" applyProtection="1">
      <alignment vertical="top"/>
    </xf>
    <xf numFmtId="0" fontId="2" fillId="0" borderId="0" xfId="0" applyFont="1" applyAlignment="1" applyProtection="1">
      <protection locked="0"/>
    </xf>
    <xf numFmtId="14" fontId="30" fillId="0" borderId="0" xfId="0" applyNumberFormat="1" applyFont="1" applyAlignment="1" applyProtection="1"/>
    <xf numFmtId="0" fontId="2" fillId="0" borderId="0" xfId="0" applyFont="1" applyBorder="1" applyAlignment="1" applyProtection="1">
      <alignment horizontal="center" vertical="top"/>
    </xf>
    <xf numFmtId="0" fontId="9" fillId="0" borderId="0" xfId="0" applyFont="1" applyBorder="1" applyAlignment="1" applyProtection="1">
      <alignment horizontal="center"/>
    </xf>
    <xf numFmtId="0" fontId="9" fillId="0" borderId="35" xfId="0" applyFont="1" applyBorder="1" applyAlignment="1" applyProtection="1">
      <alignment horizontal="left"/>
      <protection locked="0"/>
    </xf>
    <xf numFmtId="0" fontId="9" fillId="0" borderId="35" xfId="0" applyFont="1" applyBorder="1" applyAlignment="1" applyProtection="1">
      <alignment wrapText="1"/>
      <protection locked="0"/>
    </xf>
    <xf numFmtId="0" fontId="16" fillId="0" borderId="0" xfId="1" quotePrefix="1" applyBorder="1" applyAlignment="1" applyProtection="1">
      <alignment horizontal="left" vertical="top"/>
      <protection locked="0"/>
    </xf>
    <xf numFmtId="0" fontId="9" fillId="0" borderId="35" xfId="0" applyFont="1" applyBorder="1" applyAlignment="1" applyProtection="1">
      <alignment horizontal="left" wrapText="1"/>
      <protection locked="0"/>
    </xf>
    <xf numFmtId="0" fontId="9" fillId="0" borderId="35" xfId="0" applyFont="1" applyBorder="1" applyAlignment="1" applyProtection="1">
      <protection locked="0"/>
    </xf>
    <xf numFmtId="0" fontId="9" fillId="0" borderId="19" xfId="0" applyFont="1" applyBorder="1" applyAlignment="1" applyProtection="1">
      <alignment horizontal="left"/>
      <protection locked="0"/>
    </xf>
    <xf numFmtId="0" fontId="9" fillId="0" borderId="35" xfId="0" applyFont="1" applyBorder="1" applyAlignment="1" applyProtection="1">
      <alignment horizontal="left"/>
    </xf>
    <xf numFmtId="0" fontId="9" fillId="0" borderId="0" xfId="0" applyFont="1" applyBorder="1" applyAlignment="1" applyProtection="1">
      <alignment horizontal="left"/>
      <protection locked="0"/>
    </xf>
    <xf numFmtId="0" fontId="1" fillId="0" borderId="0" xfId="0" applyFont="1" applyBorder="1" applyAlignment="1" applyProtection="1">
      <alignment horizontal="center" vertical="center"/>
    </xf>
    <xf numFmtId="167" fontId="2" fillId="0" borderId="54" xfId="0" applyNumberFormat="1" applyFont="1" applyBorder="1" applyAlignment="1" applyProtection="1">
      <alignment horizontal="right"/>
      <protection locked="0"/>
    </xf>
    <xf numFmtId="0" fontId="23" fillId="0" borderId="0" xfId="0" applyFont="1" applyProtection="1">
      <protection locked="0"/>
    </xf>
    <xf numFmtId="0" fontId="4" fillId="0" borderId="14" xfId="0" applyNumberFormat="1" applyFont="1" applyBorder="1" applyAlignment="1" applyProtection="1">
      <alignment horizontal="center" vertical="center"/>
      <protection locked="0"/>
    </xf>
    <xf numFmtId="49" fontId="9" fillId="0" borderId="0" xfId="0" quotePrefix="1" applyNumberFormat="1" applyFont="1" applyBorder="1" applyAlignment="1" applyProtection="1">
      <alignment horizontal="left"/>
      <protection locked="0"/>
    </xf>
    <xf numFmtId="0" fontId="9" fillId="0" borderId="0" xfId="0" quotePrefix="1" applyNumberFormat="1" applyFont="1" applyBorder="1" applyAlignment="1" applyProtection="1">
      <alignment horizontal="left"/>
      <protection locked="0"/>
    </xf>
    <xf numFmtId="0" fontId="23" fillId="0" borderId="0" xfId="0" applyFont="1" applyBorder="1" applyProtection="1">
      <protection locked="0"/>
    </xf>
    <xf numFmtId="0" fontId="26" fillId="0" borderId="0" xfId="0" applyFont="1" applyProtection="1">
      <protection locked="0"/>
    </xf>
    <xf numFmtId="6" fontId="3" fillId="0" borderId="14" xfId="0" applyNumberFormat="1" applyFont="1" applyBorder="1" applyAlignment="1" applyProtection="1">
      <alignment horizontal="right"/>
      <protection locked="0"/>
    </xf>
    <xf numFmtId="49" fontId="9" fillId="0" borderId="0" xfId="0" quotePrefix="1" applyNumberFormat="1" applyFont="1" applyBorder="1" applyAlignment="1" applyProtection="1">
      <alignment horizontal="left" vertical="center"/>
      <protection locked="0"/>
    </xf>
    <xf numFmtId="0" fontId="9" fillId="0" borderId="0" xfId="0" applyNumberFormat="1" applyFont="1" applyBorder="1" applyAlignment="1" applyProtection="1">
      <alignment horizontal="left"/>
      <protection locked="0"/>
    </xf>
    <xf numFmtId="0" fontId="2" fillId="0" borderId="0" xfId="0" applyNumberFormat="1" applyFont="1" applyBorder="1" applyAlignment="1" applyProtection="1">
      <alignment horizontal="left" vertical="center"/>
      <protection locked="0"/>
    </xf>
    <xf numFmtId="0"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3" fontId="2" fillId="0" borderId="0" xfId="0" applyNumberFormat="1" applyFont="1" applyBorder="1" applyAlignment="1" applyProtection="1">
      <alignment horizontal="right" vertical="center"/>
      <protection locked="0"/>
    </xf>
    <xf numFmtId="167" fontId="2" fillId="0" borderId="0" xfId="0" applyNumberFormat="1" applyFont="1" applyBorder="1" applyAlignment="1" applyProtection="1">
      <alignment horizontal="right" vertical="center"/>
      <protection locked="0"/>
    </xf>
    <xf numFmtId="0" fontId="2" fillId="0" borderId="0" xfId="0" applyNumberFormat="1" applyFont="1" applyBorder="1" applyAlignment="1" applyProtection="1">
      <alignment horizontal="left"/>
      <protection locked="0"/>
    </xf>
    <xf numFmtId="0" fontId="2" fillId="0" borderId="0" xfId="0" applyNumberFormat="1" applyFont="1" applyBorder="1" applyAlignment="1" applyProtection="1">
      <alignment horizontal="center"/>
      <protection locked="0"/>
    </xf>
    <xf numFmtId="0" fontId="2" fillId="0" borderId="0" xfId="0" applyFont="1" applyBorder="1" applyProtection="1">
      <protection locked="0"/>
    </xf>
    <xf numFmtId="3" fontId="2" fillId="0" borderId="0" xfId="0" applyNumberFormat="1" applyFont="1" applyBorder="1" applyAlignment="1" applyProtection="1">
      <alignment horizontal="right"/>
      <protection locked="0"/>
    </xf>
    <xf numFmtId="167" fontId="2" fillId="0" borderId="0" xfId="0" applyNumberFormat="1" applyFont="1" applyBorder="1" applyAlignment="1" applyProtection="1">
      <alignment horizontal="right"/>
      <protection locked="0"/>
    </xf>
    <xf numFmtId="0" fontId="2" fillId="0" borderId="0" xfId="0" applyNumberFormat="1" applyFont="1" applyAlignment="1" applyProtection="1">
      <alignment horizontal="left"/>
      <protection locked="0"/>
    </xf>
    <xf numFmtId="0" fontId="2" fillId="0" borderId="0" xfId="0" applyNumberFormat="1" applyFont="1" applyAlignment="1" applyProtection="1">
      <alignment horizontal="center"/>
      <protection locked="0"/>
    </xf>
    <xf numFmtId="0" fontId="2" fillId="0" borderId="0" xfId="0" applyFont="1" applyProtection="1">
      <protection locked="0"/>
    </xf>
    <xf numFmtId="3" fontId="2" fillId="0" borderId="0" xfId="0" applyNumberFormat="1" applyFont="1" applyAlignment="1" applyProtection="1">
      <alignment horizontal="right"/>
      <protection locked="0"/>
    </xf>
    <xf numFmtId="167" fontId="2" fillId="0" borderId="0" xfId="0" applyNumberFormat="1" applyFont="1" applyAlignment="1" applyProtection="1">
      <alignment horizontal="right"/>
      <protection locked="0"/>
    </xf>
    <xf numFmtId="0" fontId="23" fillId="0" borderId="0" xfId="0" applyNumberFormat="1" applyFont="1" applyAlignment="1" applyProtection="1">
      <alignment horizontal="left"/>
      <protection locked="0"/>
    </xf>
    <xf numFmtId="0" fontId="23" fillId="0" borderId="0" xfId="0" applyNumberFormat="1" applyFont="1" applyAlignment="1" applyProtection="1">
      <alignment horizontal="center"/>
      <protection locked="0"/>
    </xf>
    <xf numFmtId="3" fontId="23" fillId="0" borderId="0" xfId="0" applyNumberFormat="1" applyFont="1" applyAlignment="1" applyProtection="1">
      <alignment horizontal="right"/>
      <protection locked="0"/>
    </xf>
    <xf numFmtId="167" fontId="23" fillId="0" borderId="0" xfId="0" applyNumberFormat="1" applyFont="1" applyAlignment="1" applyProtection="1">
      <alignment horizontal="right"/>
      <protection locked="0"/>
    </xf>
    <xf numFmtId="49" fontId="24" fillId="0" borderId="0" xfId="0" quotePrefix="1" applyNumberFormat="1" applyFont="1" applyBorder="1" applyAlignment="1" applyProtection="1">
      <alignment horizontal="left"/>
      <protection locked="0"/>
    </xf>
    <xf numFmtId="0" fontId="9" fillId="0" borderId="30" xfId="0" applyFont="1" applyBorder="1" applyAlignment="1" applyProtection="1">
      <alignment horizontal="left"/>
      <protection locked="0"/>
    </xf>
    <xf numFmtId="0" fontId="9" fillId="0" borderId="32" xfId="0" applyFont="1" applyBorder="1" applyAlignment="1" applyProtection="1">
      <alignment horizontal="left"/>
      <protection locked="0"/>
    </xf>
    <xf numFmtId="49" fontId="18" fillId="0" borderId="0" xfId="0" quotePrefix="1" applyNumberFormat="1" applyFont="1" applyBorder="1" applyAlignment="1" applyProtection="1">
      <alignment horizontal="left"/>
      <protection locked="0"/>
    </xf>
    <xf numFmtId="0" fontId="9" fillId="0" borderId="0" xfId="0" applyFont="1" applyFill="1" applyBorder="1" applyAlignment="1" applyProtection="1">
      <alignment horizontal="left"/>
      <protection locked="0"/>
    </xf>
    <xf numFmtId="0" fontId="8" fillId="0" borderId="0" xfId="0" applyFont="1" applyBorder="1" applyAlignment="1" applyProtection="1">
      <protection locked="0"/>
    </xf>
    <xf numFmtId="0" fontId="2" fillId="0" borderId="0" xfId="0" applyFont="1" applyAlignment="1" applyProtection="1">
      <alignment vertical="top"/>
    </xf>
    <xf numFmtId="0" fontId="2" fillId="0" borderId="4" xfId="0" applyFont="1" applyBorder="1" applyAlignment="1" applyProtection="1">
      <alignment horizontal="center" vertical="top"/>
    </xf>
    <xf numFmtId="0" fontId="2" fillId="0" borderId="0" xfId="0" applyFont="1" applyAlignment="1" applyProtection="1">
      <alignment horizontal="center"/>
    </xf>
    <xf numFmtId="0" fontId="2" fillId="0" borderId="2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left"/>
    </xf>
    <xf numFmtId="0" fontId="2" fillId="0" borderId="0" xfId="0" applyFont="1" applyBorder="1" applyAlignment="1" applyProtection="1">
      <alignment horizontal="justify" vertical="top"/>
    </xf>
    <xf numFmtId="0" fontId="2" fillId="0" borderId="0" xfId="0" applyFont="1" applyBorder="1" applyAlignment="1" applyProtection="1">
      <alignment horizontal="center"/>
    </xf>
    <xf numFmtId="0" fontId="3" fillId="0" borderId="4" xfId="0" applyFont="1" applyBorder="1" applyAlignment="1" applyProtection="1">
      <alignment horizontal="center" vertical="top"/>
    </xf>
    <xf numFmtId="0" fontId="0" fillId="0" borderId="5" xfId="0" applyBorder="1" applyAlignment="1" applyProtection="1">
      <alignment horizontal="center"/>
      <protection locked="0"/>
    </xf>
    <xf numFmtId="0" fontId="2" fillId="0" borderId="5" xfId="0" applyFont="1" applyBorder="1" applyAlignment="1" applyProtection="1">
      <protection locked="0"/>
    </xf>
    <xf numFmtId="0" fontId="2" fillId="0" borderId="0" xfId="0" applyFont="1" applyBorder="1" applyAlignment="1" applyProtection="1">
      <alignment horizontal="center" vertical="top"/>
    </xf>
    <xf numFmtId="0" fontId="2" fillId="0" borderId="0" xfId="0" applyFont="1" applyAlignment="1" applyProtection="1">
      <alignment horizontal="justify" vertical="top" wrapText="1"/>
    </xf>
    <xf numFmtId="0" fontId="2" fillId="0" borderId="0" xfId="0" applyFont="1" applyAlignment="1" applyProtection="1">
      <alignment horizontal="center"/>
      <protection locked="0"/>
    </xf>
    <xf numFmtId="0" fontId="2" fillId="0" borderId="0" xfId="0" applyFont="1" applyBorder="1" applyAlignment="1" applyProtection="1">
      <alignment horizontal="left"/>
    </xf>
    <xf numFmtId="0" fontId="22" fillId="0" borderId="0" xfId="0" applyFont="1" applyAlignment="1" applyProtection="1">
      <alignment horizontal="right"/>
    </xf>
    <xf numFmtId="0" fontId="12" fillId="0" borderId="0" xfId="0" applyFont="1" applyAlignment="1" applyProtection="1">
      <alignment horizontal="center"/>
    </xf>
    <xf numFmtId="165" fontId="9" fillId="0" borderId="5" xfId="0" applyNumberFormat="1" applyFont="1" applyBorder="1" applyAlignment="1" applyProtection="1">
      <alignment horizontal="left"/>
      <protection locked="0"/>
    </xf>
    <xf numFmtId="0" fontId="9" fillId="0" borderId="5" xfId="0" applyFont="1" applyBorder="1" applyAlignment="1" applyProtection="1">
      <alignment horizontal="right"/>
      <protection locked="0"/>
    </xf>
    <xf numFmtId="0" fontId="1" fillId="0" borderId="0" xfId="0" applyFont="1" applyAlignment="1" applyProtection="1">
      <alignment horizontal="center" vertical="center"/>
    </xf>
    <xf numFmtId="0" fontId="9" fillId="0" borderId="0" xfId="0" applyFont="1" applyAlignment="1" applyProtection="1">
      <alignment horizontal="left"/>
    </xf>
    <xf numFmtId="0" fontId="9" fillId="0" borderId="5" xfId="0" applyFont="1" applyBorder="1" applyAlignment="1" applyProtection="1">
      <alignment horizontal="center" vertical="center"/>
      <protection locked="0"/>
    </xf>
    <xf numFmtId="0" fontId="9" fillId="0" borderId="0" xfId="0" applyFont="1" applyBorder="1" applyAlignment="1" applyProtection="1">
      <alignment horizontal="right" vertical="center"/>
    </xf>
    <xf numFmtId="165" fontId="9" fillId="0" borderId="5" xfId="0" applyNumberFormat="1" applyFont="1" applyBorder="1" applyAlignment="1" applyProtection="1">
      <alignment horizontal="center"/>
      <protection locked="0"/>
    </xf>
    <xf numFmtId="0" fontId="9" fillId="0" borderId="5" xfId="0" applyFont="1" applyBorder="1" applyAlignment="1" applyProtection="1">
      <alignment horizontal="center"/>
      <protection locked="0"/>
    </xf>
    <xf numFmtId="0" fontId="9" fillId="0" borderId="5" xfId="0" applyFont="1" applyBorder="1" applyAlignment="1" applyProtection="1">
      <alignment horizontal="left"/>
      <protection locked="0"/>
    </xf>
    <xf numFmtId="0" fontId="8" fillId="3" borderId="5" xfId="0" applyFont="1" applyFill="1" applyBorder="1" applyAlignment="1" applyProtection="1">
      <alignment horizontal="center"/>
      <protection locked="0"/>
    </xf>
    <xf numFmtId="0" fontId="9" fillId="0" borderId="4" xfId="0" applyFont="1" applyBorder="1" applyAlignment="1" applyProtection="1">
      <alignment horizontal="center" vertical="top"/>
    </xf>
    <xf numFmtId="0" fontId="4" fillId="0" borderId="0" xfId="0" applyFont="1" applyAlignment="1" applyProtection="1">
      <alignment horizontal="right"/>
    </xf>
    <xf numFmtId="165" fontId="4" fillId="0" borderId="0" xfId="0" applyNumberFormat="1" applyFont="1" applyAlignment="1" applyProtection="1">
      <alignment horizontal="left"/>
    </xf>
    <xf numFmtId="0" fontId="2" fillId="0" borderId="4" xfId="0" applyFont="1" applyBorder="1" applyAlignment="1" applyProtection="1">
      <alignment horizontal="right" vertical="top"/>
    </xf>
    <xf numFmtId="0" fontId="18" fillId="0" borderId="0" xfId="0" applyFont="1" applyAlignment="1" applyProtection="1">
      <alignment horizontal="center" vertical="top"/>
    </xf>
    <xf numFmtId="0" fontId="9" fillId="0" borderId="5" xfId="0" applyFont="1" applyBorder="1" applyAlignment="1" applyProtection="1">
      <alignment horizontal="left" vertical="center"/>
    </xf>
    <xf numFmtId="0" fontId="9" fillId="0" borderId="0" xfId="0" applyFont="1" applyBorder="1" applyAlignment="1" applyProtection="1">
      <alignment horizontal="right"/>
    </xf>
    <xf numFmtId="0" fontId="9" fillId="0" borderId="0" xfId="0" applyFont="1" applyBorder="1" applyAlignment="1" applyProtection="1">
      <alignment horizontal="left"/>
    </xf>
    <xf numFmtId="0" fontId="4" fillId="0" borderId="0" xfId="0" applyFont="1" applyAlignment="1" applyProtection="1">
      <alignment horizontal="center" vertical="center"/>
    </xf>
    <xf numFmtId="0" fontId="9" fillId="0" borderId="0" xfId="0" applyFont="1" applyAlignment="1" applyProtection="1">
      <alignment horizontal="left" wrapText="1"/>
    </xf>
    <xf numFmtId="164" fontId="9" fillId="0" borderId="5" xfId="0" applyNumberFormat="1" applyFont="1" applyBorder="1" applyAlignment="1" applyProtection="1">
      <alignment horizontal="left"/>
      <protection locked="0"/>
    </xf>
    <xf numFmtId="0" fontId="9" fillId="0" borderId="5" xfId="0" applyFont="1" applyBorder="1" applyAlignment="1" applyProtection="1">
      <alignment horizontal="left" wrapText="1"/>
      <protection locked="0"/>
    </xf>
    <xf numFmtId="0" fontId="9" fillId="0" borderId="0" xfId="0" applyFont="1" applyBorder="1" applyAlignment="1" applyProtection="1">
      <alignment horizontal="center"/>
    </xf>
    <xf numFmtId="0" fontId="2" fillId="0" borderId="4" xfId="0" applyFont="1" applyBorder="1" applyAlignment="1" applyProtection="1">
      <alignment horizontal="center"/>
    </xf>
    <xf numFmtId="164" fontId="2" fillId="0" borderId="4" xfId="0" applyNumberFormat="1" applyFont="1" applyBorder="1" applyAlignment="1" applyProtection="1">
      <alignment horizontal="center" vertical="top"/>
    </xf>
    <xf numFmtId="0" fontId="2" fillId="0" borderId="23" xfId="0" applyFont="1" applyBorder="1" applyAlignment="1" applyProtection="1">
      <protection locked="0"/>
    </xf>
    <xf numFmtId="0" fontId="2" fillId="0" borderId="23" xfId="0" applyFont="1" applyBorder="1" applyAlignment="1" applyProtection="1">
      <alignment horizontal="left"/>
      <protection locked="0"/>
    </xf>
    <xf numFmtId="0" fontId="9" fillId="0" borderId="23" xfId="0" applyFont="1" applyBorder="1" applyAlignment="1" applyProtection="1">
      <alignment horizontal="left"/>
      <protection locked="0"/>
    </xf>
    <xf numFmtId="164" fontId="9" fillId="0" borderId="5" xfId="0" applyNumberFormat="1" applyFont="1" applyBorder="1" applyAlignment="1" applyProtection="1">
      <alignment horizontal="center"/>
      <protection locked="0"/>
    </xf>
    <xf numFmtId="0" fontId="2" fillId="0" borderId="5" xfId="0" applyFont="1" applyBorder="1" applyAlignment="1" applyProtection="1">
      <alignment horizontal="left"/>
      <protection locked="0"/>
    </xf>
    <xf numFmtId="0" fontId="2" fillId="0" borderId="5" xfId="0" applyFont="1" applyBorder="1" applyProtection="1">
      <protection locked="0"/>
    </xf>
    <xf numFmtId="0" fontId="10" fillId="0" borderId="0" xfId="0" applyFont="1" applyAlignment="1" applyProtection="1">
      <alignment horizontal="center" vertical="center"/>
    </xf>
    <xf numFmtId="0" fontId="2" fillId="0" borderId="5" xfId="0" applyFont="1" applyBorder="1" applyAlignment="1" applyProtection="1">
      <alignment horizontal="center"/>
    </xf>
    <xf numFmtId="0" fontId="2" fillId="0" borderId="5" xfId="0" applyFont="1" applyBorder="1" applyAlignment="1" applyProtection="1">
      <alignment horizontal="right"/>
      <protection locked="0"/>
    </xf>
    <xf numFmtId="0" fontId="3" fillId="0" borderId="4" xfId="0" applyFont="1" applyBorder="1" applyAlignment="1" applyProtection="1">
      <alignment horizontal="center"/>
    </xf>
    <xf numFmtId="0" fontId="28" fillId="0" borderId="0" xfId="0" applyFont="1" applyBorder="1" applyAlignment="1" applyProtection="1">
      <alignment horizontal="center" vertical="top"/>
      <protection locked="0"/>
    </xf>
    <xf numFmtId="0" fontId="16" fillId="0" borderId="0" xfId="1" quotePrefix="1" applyBorder="1" applyAlignment="1" applyProtection="1">
      <alignment horizontal="center"/>
      <protection locked="0"/>
    </xf>
    <xf numFmtId="0" fontId="16" fillId="0" borderId="0" xfId="1" applyBorder="1" applyAlignment="1" applyProtection="1">
      <alignment horizontal="center"/>
      <protection locked="0"/>
    </xf>
    <xf numFmtId="0" fontId="5" fillId="0" borderId="0" xfId="0" applyFont="1" applyBorder="1" applyAlignment="1" applyProtection="1">
      <alignment horizontal="center"/>
    </xf>
    <xf numFmtId="0" fontId="2" fillId="0" borderId="0" xfId="0" applyFont="1" applyBorder="1" applyAlignment="1" applyProtection="1">
      <alignment horizontal="center"/>
      <protection locked="0"/>
    </xf>
    <xf numFmtId="0" fontId="3" fillId="0" borderId="0" xfId="0" applyFont="1" applyBorder="1" applyAlignment="1" applyProtection="1">
      <alignment horizontal="right"/>
    </xf>
    <xf numFmtId="164" fontId="2" fillId="0" borderId="23" xfId="0" applyNumberFormat="1" applyFont="1" applyBorder="1" applyAlignment="1" applyProtection="1">
      <alignment horizontal="left"/>
      <protection locked="0"/>
    </xf>
    <xf numFmtId="164" fontId="2" fillId="0" borderId="5" xfId="0" applyNumberFormat="1" applyFont="1" applyBorder="1" applyAlignment="1" applyProtection="1">
      <alignment horizontal="left"/>
      <protection locked="0"/>
    </xf>
    <xf numFmtId="0" fontId="2" fillId="0" borderId="0" xfId="0" applyFont="1" applyAlignment="1" applyProtection="1"/>
    <xf numFmtId="0" fontId="0" fillId="0" borderId="0" xfId="0" applyAlignment="1" applyProtection="1">
      <alignment horizontal="left"/>
      <protection locked="0"/>
    </xf>
    <xf numFmtId="0" fontId="5" fillId="0" borderId="4" xfId="0" applyFont="1" applyBorder="1" applyAlignment="1" applyProtection="1">
      <alignment horizontal="center" vertical="top"/>
    </xf>
    <xf numFmtId="0" fontId="2" fillId="0" borderId="0" xfId="0" applyFont="1" applyBorder="1" applyAlignment="1" applyProtection="1"/>
    <xf numFmtId="0" fontId="12" fillId="0" borderId="0" xfId="0" applyFont="1" applyAlignment="1" applyProtection="1">
      <alignment horizontal="center" vertical="top"/>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9" fillId="3" borderId="5" xfId="0" applyFont="1" applyFill="1" applyBorder="1" applyAlignment="1" applyProtection="1">
      <alignment horizontal="center"/>
    </xf>
    <xf numFmtId="0" fontId="9" fillId="0" borderId="4" xfId="0" applyFont="1" applyBorder="1" applyAlignment="1" applyProtection="1">
      <alignment horizontal="center"/>
    </xf>
    <xf numFmtId="0" fontId="5" fillId="0" borderId="4" xfId="0" applyFont="1" applyBorder="1" applyAlignment="1" applyProtection="1">
      <alignment horizontal="center"/>
    </xf>
    <xf numFmtId="0" fontId="13" fillId="0" borderId="0" xfId="0" applyFont="1" applyAlignment="1" applyProtection="1">
      <alignment horizontal="center"/>
    </xf>
    <xf numFmtId="0" fontId="2" fillId="0" borderId="0" xfId="0" applyFont="1" applyBorder="1" applyAlignment="1" applyProtection="1">
      <alignment horizontal="left" vertical="center" wrapText="1"/>
    </xf>
    <xf numFmtId="0" fontId="12" fillId="0" borderId="0" xfId="0" applyFont="1" applyAlignment="1" applyProtection="1">
      <alignment horizontal="center"/>
      <protection locked="0"/>
    </xf>
    <xf numFmtId="3" fontId="12" fillId="0" borderId="0" xfId="0" applyNumberFormat="1" applyFont="1" applyAlignment="1" applyProtection="1">
      <alignment horizontal="center"/>
      <protection locked="0"/>
    </xf>
    <xf numFmtId="2" fontId="4" fillId="2" borderId="0" xfId="0" applyNumberFormat="1" applyFont="1" applyFill="1" applyBorder="1" applyAlignment="1" applyProtection="1">
      <alignment horizontal="left" vertical="top" wrapText="1"/>
      <protection locked="0"/>
    </xf>
    <xf numFmtId="3" fontId="4" fillId="2" borderId="0" xfId="0" applyNumberFormat="1" applyFont="1" applyFill="1" applyBorder="1" applyAlignment="1" applyProtection="1">
      <alignment horizontal="left" vertical="top" wrapText="1"/>
      <protection locked="0"/>
    </xf>
    <xf numFmtId="0" fontId="9" fillId="0" borderId="30" xfId="0" applyFont="1" applyBorder="1" applyAlignment="1" applyProtection="1">
      <alignment horizontal="left"/>
      <protection locked="0"/>
    </xf>
    <xf numFmtId="0" fontId="9" fillId="0" borderId="0" xfId="0" applyFont="1" applyBorder="1" applyAlignment="1" applyProtection="1">
      <alignment horizontal="left"/>
      <protection locked="0"/>
    </xf>
    <xf numFmtId="166" fontId="9" fillId="0" borderId="0" xfId="0" applyNumberFormat="1" applyFont="1" applyBorder="1" applyAlignment="1" applyProtection="1">
      <alignment horizontal="left"/>
      <protection locked="0"/>
    </xf>
    <xf numFmtId="0" fontId="12" fillId="0" borderId="0" xfId="0" applyFont="1" applyAlignment="1" applyProtection="1">
      <alignment horizontal="center" vertical="top"/>
      <protection locked="0"/>
    </xf>
    <xf numFmtId="3" fontId="12" fillId="0" borderId="0" xfId="0" applyNumberFormat="1" applyFont="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2" borderId="0" xfId="0" applyFont="1" applyFill="1" applyBorder="1" applyAlignment="1" applyProtection="1">
      <alignment horizontal="left" vertical="top"/>
      <protection locked="0"/>
    </xf>
    <xf numFmtId="0" fontId="4" fillId="0" borderId="30" xfId="0" applyFont="1" applyBorder="1" applyAlignment="1" applyProtection="1">
      <alignment horizontal="left"/>
      <protection locked="0"/>
    </xf>
    <xf numFmtId="0" fontId="31" fillId="0" borderId="0" xfId="0" applyNumberFormat="1" applyFont="1" applyBorder="1" applyAlignment="1" applyProtection="1">
      <alignment horizontal="left" vertical="center"/>
      <protection locked="0"/>
    </xf>
    <xf numFmtId="0" fontId="8" fillId="0" borderId="30" xfId="0" applyFont="1" applyBorder="1" applyAlignment="1" applyProtection="1">
      <alignment horizontal="left"/>
      <protection locked="0"/>
    </xf>
    <xf numFmtId="0" fontId="9" fillId="0" borderId="30" xfId="0" applyFont="1" applyBorder="1" applyAlignment="1" applyProtection="1">
      <protection locked="0"/>
    </xf>
    <xf numFmtId="0" fontId="2" fillId="0" borderId="58" xfId="0" applyFont="1" applyBorder="1" applyAlignment="1" applyProtection="1">
      <protection locked="0"/>
    </xf>
    <xf numFmtId="0" fontId="2" fillId="0" borderId="57" xfId="0" applyFont="1" applyBorder="1" applyAlignment="1" applyProtection="1">
      <protection locked="0"/>
    </xf>
    <xf numFmtId="0" fontId="9" fillId="0" borderId="0" xfId="0" applyFont="1" applyBorder="1" applyAlignment="1" applyProtection="1">
      <protection locked="0"/>
    </xf>
    <xf numFmtId="0" fontId="4" fillId="2" borderId="0" xfId="0" applyFont="1" applyFill="1" applyBorder="1" applyAlignment="1" applyProtection="1">
      <alignment horizontal="left" vertical="top" wrapText="1"/>
      <protection locked="0"/>
    </xf>
    <xf numFmtId="0" fontId="8" fillId="0" borderId="30" xfId="0" applyFont="1" applyBorder="1" applyAlignment="1" applyProtection="1">
      <protection locked="0"/>
    </xf>
    <xf numFmtId="0" fontId="9" fillId="0" borderId="32" xfId="0" applyFont="1" applyBorder="1" applyAlignment="1" applyProtection="1">
      <alignment horizontal="left"/>
      <protection locked="0"/>
    </xf>
    <xf numFmtId="0" fontId="9" fillId="0" borderId="55" xfId="0" applyFont="1" applyBorder="1" applyAlignment="1" applyProtection="1">
      <alignment horizontal="left"/>
      <protection locked="0"/>
    </xf>
    <xf numFmtId="0" fontId="9" fillId="0" borderId="31" xfId="0" applyFont="1" applyBorder="1" applyAlignment="1" applyProtection="1">
      <alignment horizontal="left"/>
      <protection locked="0"/>
    </xf>
    <xf numFmtId="0" fontId="31" fillId="0" borderId="0" xfId="0" applyFont="1" applyBorder="1" applyAlignment="1" applyProtection="1">
      <alignment horizontal="left" vertical="center"/>
      <protection locked="0"/>
    </xf>
    <xf numFmtId="0" fontId="9" fillId="0" borderId="56" xfId="0" applyFont="1" applyBorder="1" applyAlignment="1" applyProtection="1">
      <alignment horizontal="left"/>
      <protection locked="0"/>
    </xf>
    <xf numFmtId="0" fontId="23" fillId="0" borderId="58" xfId="0" applyFont="1" applyBorder="1" applyProtection="1">
      <protection locked="0"/>
    </xf>
    <xf numFmtId="0" fontId="23" fillId="0" borderId="57" xfId="0" applyFont="1" applyBorder="1" applyProtection="1">
      <protection locked="0"/>
    </xf>
    <xf numFmtId="0" fontId="9" fillId="0" borderId="59" xfId="0" applyFont="1" applyBorder="1" applyAlignment="1" applyProtection="1">
      <alignment horizontal="left"/>
      <protection locked="0"/>
    </xf>
    <xf numFmtId="0" fontId="9" fillId="0" borderId="60" xfId="0" applyFont="1" applyBorder="1" applyAlignment="1" applyProtection="1">
      <alignment horizontal="left"/>
      <protection locked="0"/>
    </xf>
    <xf numFmtId="0" fontId="8" fillId="0" borderId="0" xfId="0" applyFont="1" applyAlignment="1" applyProtection="1">
      <alignment horizontal="left"/>
    </xf>
    <xf numFmtId="0" fontId="4" fillId="2" borderId="0" xfId="0" applyFont="1" applyFill="1" applyBorder="1" applyAlignment="1" applyProtection="1">
      <alignment horizontal="left" vertical="top"/>
    </xf>
    <xf numFmtId="0" fontId="9" fillId="0" borderId="35" xfId="0" applyFont="1" applyBorder="1" applyAlignment="1" applyProtection="1">
      <alignment horizontal="left" wrapText="1"/>
    </xf>
    <xf numFmtId="0" fontId="9" fillId="0" borderId="0" xfId="0" applyFont="1" applyBorder="1" applyAlignment="1" applyProtection="1">
      <alignment horizontal="left" wrapText="1"/>
    </xf>
    <xf numFmtId="0" fontId="8" fillId="0" borderId="0" xfId="0" applyFont="1" applyBorder="1" applyAlignment="1" applyProtection="1">
      <alignment horizontal="left"/>
    </xf>
    <xf numFmtId="0" fontId="4" fillId="2" borderId="0" xfId="0" applyFont="1" applyFill="1" applyBorder="1" applyAlignment="1" applyProtection="1">
      <alignment horizontal="left" vertical="top" wrapText="1"/>
    </xf>
    <xf numFmtId="0" fontId="9" fillId="0" borderId="11" xfId="0" applyFont="1" applyBorder="1" applyProtection="1"/>
    <xf numFmtId="0" fontId="9" fillId="0" borderId="19" xfId="0" applyFont="1" applyBorder="1" applyProtection="1"/>
    <xf numFmtId="0" fontId="4" fillId="0" borderId="0" xfId="0" applyFont="1" applyBorder="1" applyAlignment="1" applyProtection="1">
      <alignment horizontal="center" vertical="center"/>
    </xf>
    <xf numFmtId="0" fontId="1" fillId="0" borderId="0" xfId="0" applyFont="1" applyBorder="1" applyAlignment="1" applyProtection="1">
      <alignment horizontal="center"/>
    </xf>
    <xf numFmtId="2" fontId="4" fillId="2" borderId="0" xfId="0" applyNumberFormat="1" applyFont="1" applyFill="1" applyBorder="1" applyAlignment="1" applyProtection="1">
      <alignment horizontal="left" vertical="center" wrapText="1"/>
    </xf>
    <xf numFmtId="0" fontId="9" fillId="0" borderId="36" xfId="0" applyFont="1" applyBorder="1" applyProtection="1"/>
    <xf numFmtId="0" fontId="9" fillId="0" borderId="18" xfId="0" applyFont="1" applyBorder="1" applyProtection="1"/>
    <xf numFmtId="0" fontId="8" fillId="0" borderId="14"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36" xfId="0" applyFont="1" applyBorder="1" applyAlignment="1" applyProtection="1">
      <alignment horizontal="left"/>
    </xf>
    <xf numFmtId="0" fontId="9" fillId="0" borderId="18" xfId="0" applyFont="1" applyBorder="1" applyAlignment="1" applyProtection="1">
      <alignment horizontal="left"/>
    </xf>
    <xf numFmtId="0" fontId="9" fillId="0" borderId="37" xfId="0" applyFont="1" applyBorder="1" applyAlignment="1" applyProtection="1">
      <alignment horizontal="left"/>
    </xf>
    <xf numFmtId="0" fontId="9" fillId="0" borderId="11" xfId="0" applyFont="1" applyBorder="1" applyAlignment="1" applyProtection="1">
      <alignment horizontal="left"/>
    </xf>
    <xf numFmtId="0" fontId="9" fillId="0" borderId="19" xfId="0" applyFont="1" applyBorder="1" applyAlignment="1" applyProtection="1">
      <alignment horizontal="left"/>
    </xf>
    <xf numFmtId="0" fontId="8" fillId="0" borderId="14" xfId="0" applyFont="1" applyBorder="1" applyProtection="1"/>
    <xf numFmtId="0" fontId="9" fillId="0" borderId="14" xfId="0" applyFont="1" applyBorder="1" applyProtection="1"/>
    <xf numFmtId="0" fontId="9" fillId="0" borderId="38" xfId="0" applyFont="1" applyBorder="1" applyProtection="1"/>
    <xf numFmtId="0" fontId="9" fillId="0" borderId="35" xfId="0" applyFont="1" applyBorder="1" applyProtection="1"/>
    <xf numFmtId="0" fontId="1" fillId="0" borderId="0" xfId="0" applyFont="1" applyBorder="1" applyAlignment="1" applyProtection="1">
      <alignment horizontal="center" vertical="center"/>
    </xf>
    <xf numFmtId="0" fontId="4" fillId="0" borderId="24" xfId="0" applyFont="1" applyBorder="1" applyAlignment="1" applyProtection="1">
      <alignment horizontal="left" vertical="center"/>
    </xf>
    <xf numFmtId="0" fontId="4" fillId="0" borderId="23" xfId="0" applyFont="1" applyBorder="1" applyAlignment="1" applyProtection="1">
      <alignment horizontal="left" vertical="center"/>
    </xf>
    <xf numFmtId="0" fontId="8" fillId="2" borderId="38" xfId="0" applyFont="1" applyFill="1" applyBorder="1" applyAlignment="1" applyProtection="1">
      <alignment horizontal="left"/>
    </xf>
    <xf numFmtId="0" fontId="8" fillId="2" borderId="35" xfId="0" applyFont="1" applyFill="1" applyBorder="1" applyAlignment="1" applyProtection="1">
      <alignment horizontal="left"/>
    </xf>
    <xf numFmtId="0" fontId="8" fillId="0" borderId="14" xfId="0" applyFont="1" applyBorder="1" applyAlignment="1" applyProtection="1">
      <alignment horizontal="left"/>
    </xf>
    <xf numFmtId="0" fontId="12" fillId="0" borderId="0" xfId="0" applyFont="1" applyBorder="1" applyAlignment="1" applyProtection="1">
      <alignment horizontal="center"/>
    </xf>
    <xf numFmtId="0" fontId="4" fillId="0" borderId="0" xfId="0" applyFont="1" applyBorder="1" applyAlignment="1" applyProtection="1">
      <alignment horizontal="center"/>
    </xf>
    <xf numFmtId="0" fontId="17" fillId="0" borderId="11" xfId="0" applyFont="1" applyBorder="1" applyProtection="1"/>
    <xf numFmtId="0" fontId="17" fillId="0" borderId="19" xfId="0" applyFont="1" applyBorder="1" applyProtection="1"/>
    <xf numFmtId="0" fontId="4" fillId="2" borderId="0" xfId="0" applyFont="1" applyFill="1" applyBorder="1" applyAlignment="1" applyProtection="1">
      <alignment horizontal="left"/>
    </xf>
    <xf numFmtId="0" fontId="2" fillId="0" borderId="39" xfId="0" applyFont="1" applyBorder="1" applyAlignment="1" applyProtection="1">
      <alignment horizontal="center"/>
    </xf>
    <xf numFmtId="0" fontId="2" fillId="0" borderId="40" xfId="0" applyFont="1" applyBorder="1" applyAlignment="1" applyProtection="1">
      <alignment horizontal="center"/>
    </xf>
    <xf numFmtId="0" fontId="10" fillId="0" borderId="0" xfId="0" applyFont="1" applyBorder="1" applyAlignment="1" applyProtection="1">
      <alignment horizontal="center"/>
    </xf>
    <xf numFmtId="0" fontId="4" fillId="0" borderId="3" xfId="0" applyFont="1" applyBorder="1" applyAlignment="1" applyProtection="1">
      <alignment horizontal="center" wrapText="1"/>
    </xf>
    <xf numFmtId="0" fontId="4" fillId="0" borderId="5" xfId="0" applyFont="1" applyBorder="1" applyAlignment="1" applyProtection="1">
      <alignment horizontal="center" wrapText="1"/>
    </xf>
    <xf numFmtId="0" fontId="4" fillId="0" borderId="41" xfId="0" applyFont="1" applyBorder="1" applyAlignment="1" applyProtection="1">
      <alignment horizontal="center" wrapText="1"/>
    </xf>
    <xf numFmtId="0" fontId="4" fillId="0" borderId="5" xfId="0" applyFont="1" applyBorder="1" applyAlignment="1" applyProtection="1">
      <alignment horizontal="left"/>
    </xf>
    <xf numFmtId="0" fontId="8" fillId="0" borderId="20" xfId="0" applyFont="1" applyBorder="1" applyAlignment="1" applyProtection="1">
      <alignment horizontal="center"/>
    </xf>
    <xf numFmtId="0" fontId="8" fillId="0" borderId="4" xfId="0" applyFont="1" applyBorder="1" applyAlignment="1" applyProtection="1">
      <alignment horizontal="center"/>
    </xf>
    <xf numFmtId="0" fontId="8" fillId="0" borderId="42" xfId="0" applyFont="1" applyBorder="1" applyAlignment="1" applyProtection="1">
      <alignment horizontal="center"/>
    </xf>
    <xf numFmtId="0" fontId="2" fillId="0" borderId="33" xfId="0" quotePrefix="1" applyFont="1" applyBorder="1" applyAlignment="1">
      <alignment horizontal="left" vertical="center"/>
    </xf>
    <xf numFmtId="0" fontId="2" fillId="0" borderId="19" xfId="0" quotePrefix="1" applyFont="1" applyBorder="1" applyAlignment="1">
      <alignment horizontal="left" vertical="center"/>
    </xf>
    <xf numFmtId="0" fontId="2" fillId="0" borderId="34" xfId="0" quotePrefix="1" applyFont="1" applyBorder="1" applyAlignment="1">
      <alignment horizontal="left" vertical="center"/>
    </xf>
    <xf numFmtId="0" fontId="2" fillId="0" borderId="43" xfId="0" quotePrefix="1" applyFont="1" applyBorder="1" applyAlignment="1">
      <alignment horizontal="left" vertical="center"/>
    </xf>
    <xf numFmtId="0" fontId="2" fillId="0" borderId="44" xfId="0" quotePrefix="1" applyFont="1" applyBorder="1" applyAlignment="1">
      <alignment horizontal="left" vertical="center"/>
    </xf>
    <xf numFmtId="0" fontId="2" fillId="0" borderId="45" xfId="0" quotePrefix="1" applyFont="1" applyBorder="1" applyAlignment="1">
      <alignment horizontal="left" vertical="center"/>
    </xf>
    <xf numFmtId="0" fontId="2" fillId="0" borderId="0" xfId="0" quotePrefix="1" applyFont="1" applyBorder="1" applyAlignment="1">
      <alignment horizontal="left" vertical="center"/>
    </xf>
    <xf numFmtId="0" fontId="29" fillId="0" borderId="0" xfId="0" applyFont="1" applyBorder="1" applyAlignment="1">
      <alignment horizontal="center"/>
    </xf>
    <xf numFmtId="0" fontId="2" fillId="0" borderId="15" xfId="0" applyFont="1" applyBorder="1" applyAlignment="1">
      <alignment horizontal="left"/>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7" fillId="0" borderId="49" xfId="0" applyFont="1" applyBorder="1" applyAlignment="1">
      <alignment horizontal="justify" vertical="center" wrapText="1"/>
    </xf>
    <xf numFmtId="0" fontId="17" fillId="0" borderId="50" xfId="0" quotePrefix="1" applyFont="1" applyBorder="1" applyAlignment="1">
      <alignment horizontal="justify" vertical="center" wrapText="1"/>
    </xf>
    <xf numFmtId="0" fontId="17" fillId="0" borderId="51" xfId="0" quotePrefix="1" applyFont="1" applyBorder="1" applyAlignment="1">
      <alignment horizontal="justify" vertical="center" wrapText="1"/>
    </xf>
    <xf numFmtId="0" fontId="17" fillId="0" borderId="52" xfId="0" quotePrefix="1" applyFont="1" applyBorder="1" applyAlignment="1">
      <alignment horizontal="justify" vertical="center" wrapText="1"/>
    </xf>
    <xf numFmtId="0" fontId="17" fillId="0" borderId="35" xfId="0" quotePrefix="1" applyFont="1" applyBorder="1" applyAlignment="1">
      <alignment horizontal="justify" vertical="center" wrapText="1"/>
    </xf>
    <xf numFmtId="0" fontId="17" fillId="0" borderId="53" xfId="0" quotePrefix="1" applyFont="1" applyBorder="1" applyAlignment="1">
      <alignment horizontal="justify" vertical="center" wrapText="1"/>
    </xf>
    <xf numFmtId="0" fontId="25" fillId="0" borderId="0" xfId="0" applyFont="1" applyBorder="1" applyAlignment="1" applyProtection="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workbookViewId="0"/>
  </sheetViews>
  <sheetFormatPr defaultRowHeight="12.75" x14ac:dyDescent="0.2"/>
  <cols>
    <col min="2" max="2" width="10.140625" bestFit="1" customWidth="1"/>
  </cols>
  <sheetData>
    <row r="1" spans="1:5" x14ac:dyDescent="0.2">
      <c r="A1" s="3" t="s">
        <v>482</v>
      </c>
      <c r="C1" s="15"/>
      <c r="D1" s="2"/>
      <c r="E1" s="2"/>
    </row>
    <row r="2" spans="1:5" ht="25.5" x14ac:dyDescent="0.2">
      <c r="A2" s="10" t="s">
        <v>330</v>
      </c>
      <c r="B2" s="10" t="s">
        <v>331</v>
      </c>
      <c r="C2" s="16" t="s">
        <v>333</v>
      </c>
      <c r="D2" s="232" t="s">
        <v>221</v>
      </c>
      <c r="E2" s="6" t="s">
        <v>222</v>
      </c>
    </row>
    <row r="3" spans="1:5" x14ac:dyDescent="0.2">
      <c r="A3" s="4">
        <f>'MC-Jurat'!$H$8</f>
        <v>0</v>
      </c>
      <c r="B3" s="248">
        <f>'MC-Jurat'!$AC$5</f>
        <v>45657</v>
      </c>
      <c r="C3" s="247" t="s">
        <v>483</v>
      </c>
      <c r="D3" s="233">
        <f>'Officers-cont'!B7</f>
        <v>0</v>
      </c>
      <c r="E3" s="233">
        <f>'Officers-cont'!D7</f>
        <v>0</v>
      </c>
    </row>
    <row r="4" spans="1:5" x14ac:dyDescent="0.2">
      <c r="A4" s="4">
        <f>'MC-Jurat'!$H$8</f>
        <v>0</v>
      </c>
      <c r="B4" s="248">
        <f>'MC-Jurat'!$AC$5</f>
        <v>45657</v>
      </c>
      <c r="C4" s="247" t="s">
        <v>484</v>
      </c>
      <c r="D4" s="233">
        <f>'Officers-cont'!B8</f>
        <v>0</v>
      </c>
      <c r="E4" s="233">
        <f>'Officers-cont'!D8</f>
        <v>0</v>
      </c>
    </row>
    <row r="5" spans="1:5" x14ac:dyDescent="0.2">
      <c r="A5" s="4">
        <f>'MC-Jurat'!$H$8</f>
        <v>0</v>
      </c>
      <c r="B5" s="248">
        <f>'MC-Jurat'!$AC$5</f>
        <v>45657</v>
      </c>
      <c r="C5" s="247" t="s">
        <v>485</v>
      </c>
      <c r="D5" s="233">
        <f>'Officers-cont'!B9</f>
        <v>0</v>
      </c>
      <c r="E5" s="233">
        <f>'Officers-cont'!D9</f>
        <v>0</v>
      </c>
    </row>
    <row r="6" spans="1:5" x14ac:dyDescent="0.2">
      <c r="A6" s="4">
        <f>'MC-Jurat'!$H$8</f>
        <v>0</v>
      </c>
      <c r="B6" s="248">
        <f>'MC-Jurat'!$AC$5</f>
        <v>45657</v>
      </c>
      <c r="C6" s="247" t="s">
        <v>486</v>
      </c>
      <c r="D6" s="233">
        <f>'Officers-cont'!B10</f>
        <v>0</v>
      </c>
      <c r="E6" s="233">
        <f>'Officers-cont'!D10</f>
        <v>0</v>
      </c>
    </row>
    <row r="7" spans="1:5" x14ac:dyDescent="0.2">
      <c r="A7" s="4">
        <f>'MC-Jurat'!$H$8</f>
        <v>0</v>
      </c>
      <c r="B7" s="248">
        <f>'MC-Jurat'!$AC$5</f>
        <v>45657</v>
      </c>
      <c r="C7" s="247" t="s">
        <v>487</v>
      </c>
      <c r="D7" s="233">
        <f>'Officers-cont'!B11</f>
        <v>0</v>
      </c>
      <c r="E7" s="233">
        <f>'Officers-cont'!D11</f>
        <v>0</v>
      </c>
    </row>
    <row r="8" spans="1:5" x14ac:dyDescent="0.2">
      <c r="A8" s="4">
        <f>'MC-Jurat'!$H$8</f>
        <v>0</v>
      </c>
      <c r="B8" s="248">
        <f>'MC-Jurat'!$AC$5</f>
        <v>45657</v>
      </c>
      <c r="C8" s="247" t="s">
        <v>488</v>
      </c>
      <c r="D8" s="233">
        <f>'Officers-cont'!B12</f>
        <v>0</v>
      </c>
      <c r="E8" s="233">
        <f>'Officers-cont'!D12</f>
        <v>0</v>
      </c>
    </row>
    <row r="9" spans="1:5" x14ac:dyDescent="0.2">
      <c r="A9" s="4">
        <f>'MC-Jurat'!$H$8</f>
        <v>0</v>
      </c>
      <c r="B9" s="248">
        <f>'MC-Jurat'!$AC$5</f>
        <v>45657</v>
      </c>
      <c r="C9" s="247" t="s">
        <v>489</v>
      </c>
      <c r="D9" s="233">
        <f>'Officers-cont'!B13</f>
        <v>0</v>
      </c>
      <c r="E9" s="233">
        <f>'Officers-cont'!D13</f>
        <v>0</v>
      </c>
    </row>
    <row r="10" spans="1:5" x14ac:dyDescent="0.2">
      <c r="A10" s="4">
        <f>'MC-Jurat'!$H$8</f>
        <v>0</v>
      </c>
      <c r="B10" s="248">
        <f>'MC-Jurat'!$AC$5</f>
        <v>45657</v>
      </c>
      <c r="C10" s="247" t="s">
        <v>490</v>
      </c>
      <c r="D10" s="233">
        <f>'Officers-cont'!B14</f>
        <v>0</v>
      </c>
      <c r="E10" s="233">
        <f>'Officers-cont'!D14</f>
        <v>0</v>
      </c>
    </row>
    <row r="11" spans="1:5" x14ac:dyDescent="0.2">
      <c r="A11" s="4">
        <f>'MC-Jurat'!$H$8</f>
        <v>0</v>
      </c>
      <c r="B11" s="248">
        <f>'MC-Jurat'!$AC$5</f>
        <v>45657</v>
      </c>
      <c r="C11" s="247" t="s">
        <v>491</v>
      </c>
      <c r="D11" s="233">
        <f>'Officers-cont'!B15</f>
        <v>0</v>
      </c>
      <c r="E11" s="233">
        <f>'Officers-cont'!D15</f>
        <v>0</v>
      </c>
    </row>
    <row r="12" spans="1:5" x14ac:dyDescent="0.2">
      <c r="A12" s="4">
        <f>'MC-Jurat'!$H$8</f>
        <v>0</v>
      </c>
      <c r="B12" s="248">
        <f>'MC-Jurat'!$AC$5</f>
        <v>45657</v>
      </c>
      <c r="C12" s="247" t="s">
        <v>492</v>
      </c>
      <c r="D12" s="233">
        <f>'Officers-cont'!B24</f>
        <v>0</v>
      </c>
      <c r="E12" s="233">
        <f>'Officers-cont'!D24</f>
        <v>0</v>
      </c>
    </row>
    <row r="13" spans="1:5" x14ac:dyDescent="0.2">
      <c r="A13" s="4">
        <f>'MC-Jurat'!$H$8</f>
        <v>0</v>
      </c>
      <c r="B13" s="248">
        <f>'MC-Jurat'!$AC$5</f>
        <v>45657</v>
      </c>
      <c r="C13" s="247" t="s">
        <v>493</v>
      </c>
      <c r="D13" s="233">
        <f>'Officers-cont'!B25</f>
        <v>0</v>
      </c>
      <c r="E13" s="233">
        <f>'Officers-cont'!D25</f>
        <v>0</v>
      </c>
    </row>
    <row r="14" spans="1:5" x14ac:dyDescent="0.2">
      <c r="A14" s="4">
        <f>'MC-Jurat'!$H$8</f>
        <v>0</v>
      </c>
      <c r="B14" s="248">
        <f>'MC-Jurat'!$AC$5</f>
        <v>45657</v>
      </c>
      <c r="C14" s="247" t="s">
        <v>494</v>
      </c>
      <c r="D14" s="233">
        <f>'Officers-cont'!B26</f>
        <v>0</v>
      </c>
      <c r="E14" s="233">
        <f>'Officers-cont'!D26</f>
        <v>0</v>
      </c>
    </row>
    <row r="15" spans="1:5" x14ac:dyDescent="0.2">
      <c r="A15" s="4">
        <f>'MC-Jurat'!$H$8</f>
        <v>0</v>
      </c>
      <c r="B15" s="248">
        <f>'MC-Jurat'!$AC$5</f>
        <v>45657</v>
      </c>
      <c r="C15" s="247" t="s">
        <v>495</v>
      </c>
      <c r="D15" s="233">
        <f>'Officers-cont'!B27</f>
        <v>0</v>
      </c>
      <c r="E15" s="233">
        <f>'Officers-cont'!D27</f>
        <v>0</v>
      </c>
    </row>
    <row r="16" spans="1:5" x14ac:dyDescent="0.2">
      <c r="A16" s="4">
        <f>'MC-Jurat'!$H$8</f>
        <v>0</v>
      </c>
      <c r="B16" s="248">
        <f>'MC-Jurat'!$AC$5</f>
        <v>45657</v>
      </c>
      <c r="C16" s="247" t="s">
        <v>496</v>
      </c>
      <c r="D16" s="233">
        <f>'Officers-cont'!B28</f>
        <v>0</v>
      </c>
      <c r="E16" s="233">
        <f>'Officers-cont'!D28</f>
        <v>0</v>
      </c>
    </row>
    <row r="17" spans="1:5" x14ac:dyDescent="0.2">
      <c r="A17" s="4">
        <f>'MC-Jurat'!$H$8</f>
        <v>0</v>
      </c>
      <c r="B17" s="248">
        <f>'MC-Jurat'!$AC$5</f>
        <v>45657</v>
      </c>
      <c r="C17" s="247" t="s">
        <v>497</v>
      </c>
      <c r="D17" s="233">
        <f>'Officers-cont'!B29</f>
        <v>0</v>
      </c>
      <c r="E17" s="233">
        <f>'Officers-cont'!D29</f>
        <v>0</v>
      </c>
    </row>
    <row r="18" spans="1:5" x14ac:dyDescent="0.2">
      <c r="A18" s="4">
        <f>'MC-Jurat'!$H$8</f>
        <v>0</v>
      </c>
      <c r="B18" s="248">
        <f>'MC-Jurat'!$AC$5</f>
        <v>45657</v>
      </c>
      <c r="C18" s="247" t="s">
        <v>498</v>
      </c>
      <c r="D18" s="233">
        <f>'Officers-cont'!B30</f>
        <v>0</v>
      </c>
      <c r="E18" s="233">
        <f>'Officers-cont'!D30</f>
        <v>0</v>
      </c>
    </row>
    <row r="19" spans="1:5" x14ac:dyDescent="0.2">
      <c r="A19" s="4">
        <f>'MC-Jurat'!$H$8</f>
        <v>0</v>
      </c>
      <c r="B19" s="248">
        <f>'MC-Jurat'!$AC$5</f>
        <v>45657</v>
      </c>
      <c r="C19" s="247" t="s">
        <v>499</v>
      </c>
      <c r="D19" s="233">
        <f>'Officers-cont'!B31</f>
        <v>0</v>
      </c>
      <c r="E19" s="233">
        <f>'Officers-cont'!D31</f>
        <v>0</v>
      </c>
    </row>
    <row r="20" spans="1:5" x14ac:dyDescent="0.2">
      <c r="A20" s="4">
        <f>'MC-Jurat'!$H$8</f>
        <v>0</v>
      </c>
      <c r="B20" s="248">
        <f>'MC-Jurat'!$AC$5</f>
        <v>45657</v>
      </c>
      <c r="C20" s="247" t="s">
        <v>500</v>
      </c>
      <c r="D20" s="233">
        <f>'Officers-cont'!B32</f>
        <v>0</v>
      </c>
      <c r="E20" s="233">
        <f>'Officers-cont'!D32</f>
        <v>0</v>
      </c>
    </row>
    <row r="21" spans="1:5" x14ac:dyDescent="0.2">
      <c r="A21" s="4">
        <f>'MC-Jurat'!$H$8</f>
        <v>0</v>
      </c>
      <c r="B21" s="248">
        <f>'MC-Jurat'!$AC$5</f>
        <v>45657</v>
      </c>
      <c r="C21" s="247" t="s">
        <v>501</v>
      </c>
      <c r="D21" s="233">
        <f>'Officers-cont'!B33</f>
        <v>0</v>
      </c>
      <c r="E21" s="233">
        <f>'Officers-cont'!D33</f>
        <v>0</v>
      </c>
    </row>
    <row r="22" spans="1:5" x14ac:dyDescent="0.2">
      <c r="A22" s="4">
        <f>'MC-Jurat'!$H$8</f>
        <v>0</v>
      </c>
      <c r="B22" s="248">
        <f>'MC-Jurat'!$AC$5</f>
        <v>45657</v>
      </c>
      <c r="C22" s="247" t="s">
        <v>502</v>
      </c>
      <c r="D22" s="233">
        <f>'Officers-cont'!B34</f>
        <v>0</v>
      </c>
      <c r="E22" s="233">
        <f>'Officers-cont'!D34</f>
        <v>0</v>
      </c>
    </row>
    <row r="23" spans="1:5" x14ac:dyDescent="0.2">
      <c r="A23" s="4">
        <f>'MC-Jurat'!$H$8</f>
        <v>0</v>
      </c>
      <c r="B23" s="248">
        <f>'MC-Jurat'!$AC$5</f>
        <v>45657</v>
      </c>
      <c r="C23" s="247" t="s">
        <v>503</v>
      </c>
      <c r="D23" s="233">
        <f>'Officers-cont'!B35</f>
        <v>0</v>
      </c>
      <c r="E23" s="233">
        <f>'Officers-cont'!D35</f>
        <v>0</v>
      </c>
    </row>
    <row r="24" spans="1:5" x14ac:dyDescent="0.2">
      <c r="A24" s="4">
        <f>'MC-Jurat'!$H$8</f>
        <v>0</v>
      </c>
      <c r="B24" s="248">
        <f>'MC-Jurat'!$AC$5</f>
        <v>45657</v>
      </c>
      <c r="C24" s="247" t="s">
        <v>504</v>
      </c>
      <c r="D24" s="233">
        <f>'Officers-cont'!B36</f>
        <v>0</v>
      </c>
      <c r="E24" s="233">
        <f>'Officers-cont'!D36</f>
        <v>0</v>
      </c>
    </row>
    <row r="25" spans="1:5" x14ac:dyDescent="0.2">
      <c r="A25" s="4">
        <f>'MC-Jurat'!$H$8</f>
        <v>0</v>
      </c>
      <c r="B25" s="248">
        <f>'MC-Jurat'!$AC$5</f>
        <v>45657</v>
      </c>
      <c r="C25" s="247" t="s">
        <v>505</v>
      </c>
      <c r="D25" s="233">
        <f>'Officers-cont'!B37</f>
        <v>0</v>
      </c>
      <c r="E25" s="233">
        <f>'Officers-cont'!D37</f>
        <v>0</v>
      </c>
    </row>
    <row r="26" spans="1:5" x14ac:dyDescent="0.2">
      <c r="A26" s="4">
        <f>'MC-Jurat'!$H$8</f>
        <v>0</v>
      </c>
      <c r="B26" s="248">
        <f>'MC-Jurat'!$AC$5</f>
        <v>45657</v>
      </c>
      <c r="C26" s="247" t="s">
        <v>506</v>
      </c>
      <c r="D26" s="233">
        <f>'Officers-cont'!B38</f>
        <v>0</v>
      </c>
      <c r="E26" s="233">
        <f>'Officers-cont'!D38</f>
        <v>0</v>
      </c>
    </row>
    <row r="27" spans="1:5" x14ac:dyDescent="0.2">
      <c r="A27" s="4">
        <f>'MC-Jurat'!$H$8</f>
        <v>0</v>
      </c>
      <c r="B27" s="248">
        <f>'MC-Jurat'!$AC$5</f>
        <v>45657</v>
      </c>
      <c r="C27" s="247" t="s">
        <v>507</v>
      </c>
      <c r="D27" s="233">
        <f>'Officers-cont'!B39</f>
        <v>0</v>
      </c>
      <c r="E27" s="233">
        <f>'Officers-cont'!D39</f>
        <v>0</v>
      </c>
    </row>
    <row r="28" spans="1:5" x14ac:dyDescent="0.2">
      <c r="A28" s="4">
        <f>'MC-Jurat'!$H$8</f>
        <v>0</v>
      </c>
      <c r="B28" s="248">
        <f>'MC-Jurat'!$AC$5</f>
        <v>45657</v>
      </c>
      <c r="C28" s="247" t="s">
        <v>508</v>
      </c>
      <c r="D28" s="233">
        <f>'Officers-cont'!B40</f>
        <v>0</v>
      </c>
      <c r="E28" s="233">
        <f>'Officers-cont'!D40</f>
        <v>0</v>
      </c>
    </row>
    <row r="29" spans="1:5" x14ac:dyDescent="0.2">
      <c r="A29" s="4">
        <f>'MC-Jurat'!$H$8</f>
        <v>0</v>
      </c>
      <c r="B29" s="248">
        <f>'MC-Jurat'!$AC$5</f>
        <v>45657</v>
      </c>
      <c r="C29" s="247" t="s">
        <v>509</v>
      </c>
      <c r="D29" s="233">
        <f>'Officers-cont'!B41</f>
        <v>0</v>
      </c>
      <c r="E29" s="233">
        <f>'Officers-cont'!D41</f>
        <v>0</v>
      </c>
    </row>
    <row r="30" spans="1:5" x14ac:dyDescent="0.2">
      <c r="A30" s="4">
        <f>'MC-Jurat'!$H$8</f>
        <v>0</v>
      </c>
      <c r="B30" s="248">
        <f>'MC-Jurat'!$AC$5</f>
        <v>45657</v>
      </c>
      <c r="C30" s="247" t="s">
        <v>510</v>
      </c>
      <c r="D30" s="233">
        <f>'Officers-cont'!B42</f>
        <v>0</v>
      </c>
      <c r="E30" s="233">
        <f>'Officers-cont'!D42</f>
        <v>0</v>
      </c>
    </row>
    <row r="31" spans="1:5" x14ac:dyDescent="0.2">
      <c r="A31" s="4">
        <f>'MC-Jurat'!$H$8</f>
        <v>0</v>
      </c>
      <c r="B31" s="248">
        <f>'MC-Jurat'!$AC$5</f>
        <v>45657</v>
      </c>
      <c r="C31" s="247" t="s">
        <v>511</v>
      </c>
      <c r="D31" s="233">
        <f>'Officers-cont'!B43</f>
        <v>0</v>
      </c>
      <c r="E31" s="233">
        <f>'Officers-cont'!D43</f>
        <v>0</v>
      </c>
    </row>
    <row r="32" spans="1:5" x14ac:dyDescent="0.2">
      <c r="A32" s="4">
        <f>'MC-Jurat'!$H$8</f>
        <v>0</v>
      </c>
      <c r="B32" s="248">
        <f>'MC-Jurat'!$AC$5</f>
        <v>45657</v>
      </c>
      <c r="C32" s="247" t="s">
        <v>512</v>
      </c>
      <c r="D32" s="233">
        <f>'Officers-cont'!B44</f>
        <v>0</v>
      </c>
      <c r="E32" s="233">
        <f>'Officers-cont'!D44</f>
        <v>0</v>
      </c>
    </row>
    <row r="33" spans="1:5" x14ac:dyDescent="0.2">
      <c r="A33" s="4">
        <f>'MC-Jurat'!$H$8</f>
        <v>0</v>
      </c>
      <c r="B33" s="248">
        <f>'MC-Jurat'!$AC$5</f>
        <v>45657</v>
      </c>
      <c r="C33" s="247" t="s">
        <v>513</v>
      </c>
      <c r="D33" s="233">
        <f>'Officers-cont'!B45</f>
        <v>0</v>
      </c>
      <c r="E33" s="233">
        <f>'Officers-cont'!D45</f>
        <v>0</v>
      </c>
    </row>
    <row r="34" spans="1:5" x14ac:dyDescent="0.2">
      <c r="A34" s="4">
        <f>'MC-Jurat'!$H$8</f>
        <v>0</v>
      </c>
      <c r="B34" s="248">
        <f>'MC-Jurat'!$AC$5</f>
        <v>45657</v>
      </c>
      <c r="C34" s="247" t="s">
        <v>514</v>
      </c>
      <c r="D34" s="233">
        <f>'Officers-cont'!B46</f>
        <v>0</v>
      </c>
      <c r="E34" s="233">
        <f>'Officers-cont'!D46</f>
        <v>0</v>
      </c>
    </row>
    <row r="35" spans="1:5" x14ac:dyDescent="0.2">
      <c r="A35" s="4">
        <f>'MC-Jurat'!$H$8</f>
        <v>0</v>
      </c>
      <c r="B35" s="248">
        <f>'MC-Jurat'!$AC$5</f>
        <v>45657</v>
      </c>
      <c r="C35" s="247" t="s">
        <v>515</v>
      </c>
      <c r="D35" s="233">
        <f>'Officers-cont'!B47</f>
        <v>0</v>
      </c>
      <c r="E35" s="233">
        <f>'Officers-cont'!D47</f>
        <v>0</v>
      </c>
    </row>
    <row r="36" spans="1:5" x14ac:dyDescent="0.2">
      <c r="A36" s="4">
        <f>'MC-Jurat'!$H$8</f>
        <v>0</v>
      </c>
      <c r="B36" s="248">
        <f>'MC-Jurat'!$AC$5</f>
        <v>45657</v>
      </c>
      <c r="C36" s="247" t="s">
        <v>516</v>
      </c>
      <c r="D36" s="233">
        <f>'Officers-cont'!B48</f>
        <v>0</v>
      </c>
      <c r="E36" s="233">
        <f>'Officers-cont'!D48</f>
        <v>0</v>
      </c>
    </row>
    <row r="37" spans="1:5" x14ac:dyDescent="0.2">
      <c r="A37" s="4">
        <f>'MC-Jurat'!$H$8</f>
        <v>0</v>
      </c>
      <c r="B37" s="248">
        <f>'MC-Jurat'!$AC$5</f>
        <v>45657</v>
      </c>
      <c r="C37" s="247" t="s">
        <v>517</v>
      </c>
      <c r="D37" s="233">
        <f>'Officers-cont'!B49</f>
        <v>0</v>
      </c>
      <c r="E37" s="233">
        <f>'Officers-cont'!D49</f>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J23"/>
  <sheetViews>
    <sheetView workbookViewId="0"/>
  </sheetViews>
  <sheetFormatPr defaultRowHeight="12.75" x14ac:dyDescent="0.2"/>
  <cols>
    <col min="1" max="1" width="9" style="4" customWidth="1"/>
    <col min="2" max="2" width="10.140625" style="4" bestFit="1" customWidth="1"/>
    <col min="3" max="3" width="9.140625" style="15"/>
    <col min="4" max="4" width="26" style="4" customWidth="1"/>
    <col min="5" max="5" width="30.28515625" style="4" customWidth="1"/>
    <col min="6" max="7" width="9.140625" style="4"/>
    <col min="8" max="8" width="22" style="4" customWidth="1"/>
    <col min="9" max="9" width="20.7109375" style="4" customWidth="1"/>
    <col min="10" max="10" width="20.42578125" style="4" customWidth="1"/>
    <col min="11" max="16384" width="9.140625" style="4"/>
  </cols>
  <sheetData>
    <row r="1" spans="1:10" x14ac:dyDescent="0.2">
      <c r="A1" s="5" t="s">
        <v>326</v>
      </c>
    </row>
    <row r="2" spans="1:10" x14ac:dyDescent="0.2">
      <c r="A2" s="5" t="s">
        <v>341</v>
      </c>
    </row>
    <row r="3" spans="1:10" ht="25.5" x14ac:dyDescent="0.2">
      <c r="A3" s="10" t="s">
        <v>330</v>
      </c>
      <c r="B3" s="10" t="s">
        <v>331</v>
      </c>
      <c r="C3" s="16" t="s">
        <v>333</v>
      </c>
      <c r="D3" s="7" t="s">
        <v>344</v>
      </c>
      <c r="E3" s="7" t="s">
        <v>345</v>
      </c>
      <c r="F3" s="7" t="s">
        <v>65</v>
      </c>
      <c r="G3" s="7" t="s">
        <v>346</v>
      </c>
      <c r="H3" s="7" t="s">
        <v>347</v>
      </c>
    </row>
    <row r="4" spans="1:10" x14ac:dyDescent="0.2">
      <c r="A4" s="4">
        <f>'MC-Jurat'!$H$8</f>
        <v>0</v>
      </c>
      <c r="B4" s="248">
        <f>'MC-Jurat'!$AC$5</f>
        <v>45657</v>
      </c>
      <c r="C4" s="247" t="s">
        <v>701</v>
      </c>
      <c r="D4" s="2">
        <f>'MC-Jurat'!F14</f>
        <v>0</v>
      </c>
      <c r="E4" s="2">
        <f>'MC-Jurat'!Q14</f>
        <v>0</v>
      </c>
      <c r="F4" s="4">
        <f>'MC-Jurat'!Y14</f>
        <v>0</v>
      </c>
      <c r="G4" s="4">
        <f>'MC-Jurat'!Z14</f>
        <v>0</v>
      </c>
      <c r="H4" s="13">
        <f>'MC-Jurat'!F16</f>
        <v>0</v>
      </c>
    </row>
    <row r="6" spans="1:10" x14ac:dyDescent="0.2">
      <c r="A6" s="5" t="s">
        <v>342</v>
      </c>
    </row>
    <row r="7" spans="1:10" ht="25.5" x14ac:dyDescent="0.2">
      <c r="A7" s="10" t="s">
        <v>330</v>
      </c>
      <c r="B7" s="10" t="s">
        <v>331</v>
      </c>
      <c r="C7" s="16" t="s">
        <v>333</v>
      </c>
      <c r="D7" s="7" t="s">
        <v>344</v>
      </c>
      <c r="E7" s="7" t="s">
        <v>345</v>
      </c>
      <c r="F7" s="7" t="s">
        <v>65</v>
      </c>
      <c r="G7" s="7" t="s">
        <v>346</v>
      </c>
      <c r="H7" s="7" t="s">
        <v>347</v>
      </c>
    </row>
    <row r="8" spans="1:10" x14ac:dyDescent="0.2">
      <c r="A8" s="4">
        <f>'MC-Jurat'!$H$8</f>
        <v>0</v>
      </c>
      <c r="B8" s="248">
        <f>'MC-Jurat'!$AC$5</f>
        <v>45657</v>
      </c>
      <c r="C8" s="247" t="s">
        <v>702</v>
      </c>
      <c r="D8" s="2">
        <f>'MC-Jurat'!F17</f>
        <v>0</v>
      </c>
      <c r="E8" s="2">
        <f>'MC-Jurat'!Q17</f>
        <v>0</v>
      </c>
      <c r="F8" s="4">
        <f>'MC-Jurat'!Y17</f>
        <v>0</v>
      </c>
      <c r="G8" s="4">
        <f>'MC-Jurat'!Z17</f>
        <v>0</v>
      </c>
      <c r="H8" s="13">
        <f>'MC-Jurat'!F19</f>
        <v>0</v>
      </c>
    </row>
    <row r="10" spans="1:10" x14ac:dyDescent="0.2">
      <c r="A10" s="5" t="s">
        <v>343</v>
      </c>
    </row>
    <row r="11" spans="1:10" ht="25.5" x14ac:dyDescent="0.2">
      <c r="A11" s="10" t="s">
        <v>330</v>
      </c>
      <c r="B11" s="10" t="s">
        <v>331</v>
      </c>
      <c r="C11" s="16" t="s">
        <v>333</v>
      </c>
      <c r="D11" s="7" t="s">
        <v>344</v>
      </c>
      <c r="E11" s="7" t="s">
        <v>345</v>
      </c>
      <c r="F11" s="7" t="s">
        <v>65</v>
      </c>
      <c r="G11" s="7" t="s">
        <v>346</v>
      </c>
      <c r="H11" s="7" t="s">
        <v>347</v>
      </c>
      <c r="I11" s="7" t="s">
        <v>348</v>
      </c>
      <c r="J11" s="7" t="s">
        <v>349</v>
      </c>
    </row>
    <row r="12" spans="1:10" x14ac:dyDescent="0.2">
      <c r="A12" s="4">
        <f>'MC-Jurat'!$H$8</f>
        <v>0</v>
      </c>
      <c r="B12" s="248">
        <f>'MC-Jurat'!$AC$5</f>
        <v>45657</v>
      </c>
      <c r="C12" s="247" t="s">
        <v>703</v>
      </c>
      <c r="D12" s="2">
        <f>'MC-Jurat'!H20</f>
        <v>0</v>
      </c>
      <c r="E12" s="2">
        <f>'MC-Jurat'!Q20</f>
        <v>0</v>
      </c>
      <c r="F12" s="4">
        <f>'MC-Jurat'!Y20</f>
        <v>0</v>
      </c>
      <c r="G12" s="4">
        <f>'MC-Jurat'!Z20</f>
        <v>0</v>
      </c>
      <c r="H12" s="13">
        <f>'MC-Jurat'!Y23</f>
        <v>0</v>
      </c>
      <c r="I12" s="4">
        <f>'MC-Jurat'!G22</f>
        <v>0</v>
      </c>
      <c r="J12" s="14">
        <f>'MC-Jurat'!G23</f>
        <v>0</v>
      </c>
    </row>
    <row r="14" spans="1:10" x14ac:dyDescent="0.2">
      <c r="A14" s="5" t="s">
        <v>350</v>
      </c>
      <c r="H14" s="204"/>
      <c r="I14" s="204"/>
      <c r="J14" s="204"/>
    </row>
    <row r="15" spans="1:10" ht="25.5" x14ac:dyDescent="0.2">
      <c r="A15" s="10" t="s">
        <v>330</v>
      </c>
      <c r="B15" s="10" t="s">
        <v>331</v>
      </c>
      <c r="C15" s="16" t="s">
        <v>333</v>
      </c>
      <c r="D15" s="7" t="s">
        <v>221</v>
      </c>
      <c r="E15" s="7" t="s">
        <v>222</v>
      </c>
      <c r="H15" s="21"/>
      <c r="I15" s="21"/>
      <c r="J15" s="21"/>
    </row>
    <row r="16" spans="1:10" x14ac:dyDescent="0.2">
      <c r="A16" s="4">
        <f>'MC-Jurat'!$H$8</f>
        <v>0</v>
      </c>
      <c r="B16" s="248">
        <f>'MC-Jurat'!$AC$5</f>
        <v>45657</v>
      </c>
      <c r="C16" s="247" t="s">
        <v>704</v>
      </c>
      <c r="D16" s="2">
        <f>'MC-Jurat'!A27</f>
        <v>0</v>
      </c>
      <c r="E16" s="2">
        <f>'MC-Jurat'!Q27</f>
        <v>0</v>
      </c>
      <c r="H16" s="21"/>
      <c r="I16" s="21"/>
      <c r="J16" s="21"/>
    </row>
    <row r="17" spans="1:5" x14ac:dyDescent="0.2">
      <c r="A17" s="4">
        <f>'MC-Jurat'!$H$8</f>
        <v>0</v>
      </c>
      <c r="B17" s="248">
        <f>'MC-Jurat'!$AC$5</f>
        <v>45657</v>
      </c>
      <c r="C17" s="245" t="s">
        <v>705</v>
      </c>
      <c r="D17" s="2">
        <f>'MC-Jurat'!A28</f>
        <v>0</v>
      </c>
      <c r="E17" s="2">
        <f>'MC-Jurat'!Q28</f>
        <v>0</v>
      </c>
    </row>
    <row r="18" spans="1:5" x14ac:dyDescent="0.2">
      <c r="A18" s="4">
        <f>'MC-Jurat'!$H$8</f>
        <v>0</v>
      </c>
      <c r="B18" s="248">
        <f>'MC-Jurat'!$AC$5</f>
        <v>45657</v>
      </c>
      <c r="C18" s="247" t="s">
        <v>706</v>
      </c>
      <c r="D18" s="2">
        <f>'MC-Jurat'!A29</f>
        <v>0</v>
      </c>
      <c r="E18" s="2">
        <f>'MC-Jurat'!Q29</f>
        <v>0</v>
      </c>
    </row>
    <row r="19" spans="1:5" x14ac:dyDescent="0.2">
      <c r="A19" s="4">
        <f>'MC-Jurat'!$H$8</f>
        <v>0</v>
      </c>
      <c r="B19" s="248">
        <f>'MC-Jurat'!$AC$5</f>
        <v>45657</v>
      </c>
      <c r="C19" s="245" t="s">
        <v>707</v>
      </c>
      <c r="D19" s="2">
        <f>'MC-Jurat'!A31</f>
        <v>0</v>
      </c>
      <c r="E19" s="2">
        <f>'MC-Jurat'!Q31</f>
        <v>0</v>
      </c>
    </row>
    <row r="20" spans="1:5" x14ac:dyDescent="0.2">
      <c r="A20" s="4">
        <f>'MC-Jurat'!$H$8</f>
        <v>0</v>
      </c>
      <c r="B20" s="248">
        <f>'MC-Jurat'!$AC$5</f>
        <v>45657</v>
      </c>
      <c r="C20" s="247" t="s">
        <v>708</v>
      </c>
      <c r="D20" s="2">
        <f>'MC-Jurat'!A32</f>
        <v>0</v>
      </c>
      <c r="E20" s="2">
        <f>'MC-Jurat'!Q32</f>
        <v>0</v>
      </c>
    </row>
    <row r="21" spans="1:5" x14ac:dyDescent="0.2">
      <c r="A21" s="4">
        <f>'MC-Jurat'!$H$8</f>
        <v>0</v>
      </c>
      <c r="B21" s="248">
        <f>'MC-Jurat'!$AC$5</f>
        <v>45657</v>
      </c>
      <c r="C21" s="245" t="s">
        <v>709</v>
      </c>
      <c r="D21" s="2">
        <f>'MC-Jurat'!A35</f>
        <v>0</v>
      </c>
      <c r="E21" s="2">
        <f>'MC-Jurat'!Q35</f>
        <v>0</v>
      </c>
    </row>
    <row r="22" spans="1:5" x14ac:dyDescent="0.2">
      <c r="A22" s="4">
        <f>'MC-Jurat'!$H$8</f>
        <v>0</v>
      </c>
      <c r="B22" s="248">
        <f>'MC-Jurat'!$AC$5</f>
        <v>45657</v>
      </c>
      <c r="C22" s="247" t="s">
        <v>404</v>
      </c>
      <c r="D22" s="2">
        <f>'MC-Jurat'!A36</f>
        <v>0</v>
      </c>
      <c r="E22" s="2">
        <f>'MC-Jurat'!Q36</f>
        <v>0</v>
      </c>
    </row>
    <row r="23" spans="1:5" x14ac:dyDescent="0.2">
      <c r="A23" s="4">
        <f>'MC-Jurat'!$H$8</f>
        <v>0</v>
      </c>
      <c r="B23" s="248">
        <f>'MC-Jurat'!$AC$5</f>
        <v>45657</v>
      </c>
      <c r="C23" s="245" t="s">
        <v>371</v>
      </c>
      <c r="D23" s="2">
        <f>'MC-Jurat'!A37</f>
        <v>0</v>
      </c>
      <c r="E23" s="2">
        <f>'MC-Jurat'!Q37</f>
        <v>0</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D95"/>
  <sheetViews>
    <sheetView showGridLines="0" tabSelected="1" zoomScaleNormal="100" workbookViewId="0">
      <selection activeCell="B6" sqref="B6:Y6"/>
    </sheetView>
  </sheetViews>
  <sheetFormatPr defaultColWidth="0" defaultRowHeight="12.75" x14ac:dyDescent="0.2"/>
  <cols>
    <col min="1" max="8" width="2.7109375" style="34" customWidth="1"/>
    <col min="9" max="9" width="2.5703125" style="34" customWidth="1"/>
    <col min="10" max="10" width="8.5703125" style="34" customWidth="1"/>
    <col min="11" max="11" width="1.5703125" style="34" customWidth="1"/>
    <col min="12" max="12" width="2.85546875" style="34" customWidth="1"/>
    <col min="13" max="13" width="1.7109375" style="34" customWidth="1"/>
    <col min="14" max="14" width="4.28515625" style="34" customWidth="1"/>
    <col min="15" max="15" width="8.42578125" style="34" customWidth="1"/>
    <col min="16" max="16" width="6.7109375" style="34" customWidth="1"/>
    <col min="17" max="17" width="6" style="34" customWidth="1"/>
    <col min="18" max="18" width="1.28515625" style="34" customWidth="1"/>
    <col min="19" max="19" width="3.28515625" style="34" customWidth="1"/>
    <col min="20" max="20" width="1.7109375" style="34" customWidth="1"/>
    <col min="21" max="21" width="4.28515625" style="34" customWidth="1"/>
    <col min="22" max="22" width="3.5703125" style="34" customWidth="1"/>
    <col min="23" max="23" width="3.85546875" style="34" customWidth="1"/>
    <col min="24" max="24" width="5.42578125" style="34" customWidth="1"/>
    <col min="25" max="25" width="6.7109375" style="34" customWidth="1"/>
    <col min="26" max="26" width="9.42578125" style="34" customWidth="1"/>
    <col min="27" max="27" width="1.42578125" style="34" customWidth="1"/>
    <col min="28" max="28" width="26.7109375" style="34" hidden="1" customWidth="1"/>
    <col min="29" max="29" width="20" style="34" hidden="1" customWidth="1"/>
    <col min="30" max="30" width="10.28515625" style="34" hidden="1" customWidth="1"/>
    <col min="31" max="16384" width="9.140625" style="34" hidden="1"/>
  </cols>
  <sheetData>
    <row r="1" spans="1:29" x14ac:dyDescent="0.2">
      <c r="A1" s="30" t="s">
        <v>745</v>
      </c>
      <c r="B1" s="30"/>
      <c r="C1" s="30"/>
      <c r="D1" s="30"/>
      <c r="E1" s="30"/>
      <c r="F1" s="30"/>
      <c r="G1" s="30"/>
      <c r="H1" s="30"/>
      <c r="I1" s="31"/>
      <c r="J1" s="31"/>
      <c r="K1" s="31"/>
      <c r="L1" s="31"/>
      <c r="M1" s="31"/>
      <c r="N1" s="31"/>
      <c r="O1" s="31"/>
      <c r="P1" s="31"/>
      <c r="Q1" s="31"/>
      <c r="R1" s="31"/>
      <c r="S1" s="31"/>
      <c r="T1" s="32"/>
      <c r="U1" s="32"/>
      <c r="V1" s="32"/>
      <c r="W1" s="32"/>
      <c r="X1" s="32"/>
      <c r="Y1" s="316"/>
      <c r="Z1" s="316"/>
      <c r="AA1" s="316"/>
      <c r="AB1" s="33"/>
      <c r="AC1" s="33"/>
    </row>
    <row r="2" spans="1:29" x14ac:dyDescent="0.2">
      <c r="A2" s="252" t="s">
        <v>209</v>
      </c>
      <c r="B2" s="30"/>
      <c r="C2" s="30"/>
      <c r="D2" s="30"/>
      <c r="E2" s="30"/>
      <c r="F2" s="30"/>
      <c r="G2" s="30"/>
      <c r="H2" s="30"/>
      <c r="I2" s="31"/>
      <c r="J2" s="31"/>
      <c r="K2" s="31"/>
      <c r="L2" s="31"/>
      <c r="M2" s="31"/>
      <c r="N2" s="31"/>
      <c r="O2" s="31"/>
      <c r="P2" s="31"/>
      <c r="Q2" s="31"/>
      <c r="R2" s="31"/>
      <c r="S2" s="31"/>
      <c r="T2" s="31"/>
      <c r="U2" s="31"/>
      <c r="V2" s="31"/>
      <c r="W2" s="31"/>
      <c r="X2" s="31"/>
      <c r="Y2" s="31"/>
      <c r="Z2" s="31"/>
      <c r="AA2" s="31"/>
      <c r="AB2" s="35" t="s">
        <v>208</v>
      </c>
    </row>
    <row r="3" spans="1:29" ht="22.5" customHeight="1" x14ac:dyDescent="0.3">
      <c r="A3" s="317" t="s">
        <v>0</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6"/>
      <c r="AC3" s="36"/>
    </row>
    <row r="4" spans="1:29" ht="15" customHeight="1" x14ac:dyDescent="0.25">
      <c r="A4" s="329" t="s">
        <v>744</v>
      </c>
      <c r="B4" s="329"/>
      <c r="C4" s="329"/>
      <c r="D4" s="329"/>
      <c r="E4" s="329"/>
      <c r="F4" s="329"/>
      <c r="G4" s="329"/>
      <c r="H4" s="329"/>
      <c r="I4" s="329"/>
      <c r="J4" s="329"/>
      <c r="K4" s="329"/>
      <c r="L4" s="329"/>
      <c r="M4" s="329"/>
      <c r="N4" s="329"/>
      <c r="O4" s="329"/>
      <c r="P4" s="330">
        <v>45657</v>
      </c>
      <c r="Q4" s="330"/>
      <c r="R4" s="330"/>
      <c r="S4" s="330"/>
      <c r="T4" s="330"/>
      <c r="U4" s="330"/>
      <c r="V4" s="330"/>
      <c r="W4" s="330"/>
      <c r="X4" s="330"/>
      <c r="Y4" s="330"/>
      <c r="Z4" s="330"/>
      <c r="AA4" s="330"/>
      <c r="AB4" s="38"/>
      <c r="AC4" s="38"/>
    </row>
    <row r="5" spans="1:29" ht="21" customHeight="1" x14ac:dyDescent="0.25">
      <c r="A5" s="332" t="s">
        <v>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9"/>
      <c r="AC5" s="254">
        <f>P4</f>
        <v>45657</v>
      </c>
    </row>
    <row r="6" spans="1:29" ht="22.5" customHeight="1" x14ac:dyDescent="0.2">
      <c r="A6" s="300"/>
      <c r="B6" s="327"/>
      <c r="C6" s="327"/>
      <c r="D6" s="327"/>
      <c r="E6" s="327"/>
      <c r="F6" s="327"/>
      <c r="G6" s="327"/>
      <c r="H6" s="327"/>
      <c r="I6" s="327"/>
      <c r="J6" s="327"/>
      <c r="K6" s="327"/>
      <c r="L6" s="327"/>
      <c r="M6" s="327"/>
      <c r="N6" s="327"/>
      <c r="O6" s="327"/>
      <c r="P6" s="327"/>
      <c r="Q6" s="327"/>
      <c r="R6" s="327"/>
      <c r="S6" s="327"/>
      <c r="T6" s="327"/>
      <c r="U6" s="327"/>
      <c r="V6" s="327"/>
      <c r="W6" s="327"/>
      <c r="X6" s="327"/>
      <c r="Y6" s="327"/>
      <c r="Z6" s="300"/>
      <c r="AA6" s="300"/>
      <c r="AB6" s="40"/>
      <c r="AC6" s="40"/>
    </row>
    <row r="7" spans="1:29" ht="22.5" customHeight="1" x14ac:dyDescent="0.2">
      <c r="A7" s="41"/>
      <c r="B7" s="328" t="s">
        <v>743</v>
      </c>
      <c r="C7" s="328"/>
      <c r="D7" s="328"/>
      <c r="E7" s="328"/>
      <c r="F7" s="328"/>
      <c r="G7" s="328"/>
      <c r="H7" s="328"/>
      <c r="I7" s="328"/>
      <c r="J7" s="328"/>
      <c r="K7" s="328"/>
      <c r="L7" s="328"/>
      <c r="M7" s="328"/>
      <c r="N7" s="328"/>
      <c r="O7" s="328"/>
      <c r="P7" s="328"/>
      <c r="Q7" s="328"/>
      <c r="R7" s="328"/>
      <c r="S7" s="328"/>
      <c r="T7" s="328"/>
      <c r="U7" s="328"/>
      <c r="V7" s="328"/>
      <c r="W7" s="328"/>
      <c r="X7" s="328"/>
      <c r="Y7" s="328"/>
      <c r="Z7" s="41"/>
      <c r="AA7" s="41"/>
      <c r="AB7" s="41"/>
      <c r="AC7" s="41"/>
    </row>
    <row r="8" spans="1:29" ht="15.75" customHeight="1" x14ac:dyDescent="0.2">
      <c r="A8" s="42" t="s">
        <v>710</v>
      </c>
      <c r="B8" s="42"/>
      <c r="C8" s="42"/>
      <c r="D8" s="42"/>
      <c r="E8" s="42"/>
      <c r="F8" s="42"/>
      <c r="G8" s="42"/>
      <c r="H8" s="333"/>
      <c r="I8" s="333"/>
      <c r="J8" s="333"/>
      <c r="K8" s="333"/>
      <c r="L8" s="333"/>
      <c r="M8" s="333"/>
      <c r="N8" s="333"/>
      <c r="O8" s="42"/>
      <c r="P8" s="323" t="s">
        <v>242</v>
      </c>
      <c r="Q8" s="323"/>
      <c r="R8" s="323"/>
      <c r="S8" s="323"/>
      <c r="T8" s="323"/>
      <c r="U8" s="323"/>
      <c r="V8" s="323"/>
      <c r="W8" s="322"/>
      <c r="X8" s="322"/>
      <c r="Y8" s="322"/>
      <c r="Z8" s="322"/>
      <c r="AA8" s="42"/>
      <c r="AB8" s="43"/>
      <c r="AC8" s="43"/>
    </row>
    <row r="9" spans="1:29" ht="15.75" customHeight="1" x14ac:dyDescent="0.25">
      <c r="A9" s="321" t="s">
        <v>6</v>
      </c>
      <c r="B9" s="321"/>
      <c r="C9" s="321"/>
      <c r="D9" s="321"/>
      <c r="E9" s="321"/>
      <c r="F9" s="321"/>
      <c r="G9" s="321"/>
      <c r="H9" s="321"/>
      <c r="I9" s="321"/>
      <c r="J9" s="321"/>
      <c r="K9" s="321"/>
      <c r="L9" s="321"/>
      <c r="M9" s="325"/>
      <c r="N9" s="325"/>
      <c r="O9" s="325"/>
      <c r="P9" s="325"/>
      <c r="Q9" s="335" t="s">
        <v>226</v>
      </c>
      <c r="R9" s="335"/>
      <c r="S9" s="335"/>
      <c r="T9" s="335"/>
      <c r="U9" s="335"/>
      <c r="V9" s="335"/>
      <c r="W9" s="335"/>
      <c r="X9" s="335"/>
      <c r="Y9" s="335"/>
      <c r="Z9" s="335"/>
      <c r="AA9" s="335"/>
      <c r="AB9" s="47"/>
      <c r="AC9" s="47"/>
    </row>
    <row r="10" spans="1:29" ht="15.75" customHeight="1" x14ac:dyDescent="0.2">
      <c r="A10" s="44" t="s">
        <v>227</v>
      </c>
      <c r="B10" s="44"/>
      <c r="C10" s="44"/>
      <c r="D10" s="44"/>
      <c r="E10" s="44"/>
      <c r="F10" s="44"/>
      <c r="G10" s="44"/>
      <c r="H10" s="44"/>
      <c r="I10" s="45"/>
      <c r="J10" s="45"/>
      <c r="K10" s="45"/>
      <c r="L10" s="45"/>
      <c r="M10" s="45"/>
      <c r="N10" s="45"/>
      <c r="O10" s="45"/>
      <c r="P10" s="45"/>
      <c r="Q10" s="45"/>
      <c r="R10" s="45"/>
      <c r="S10" s="45"/>
      <c r="T10" s="45"/>
      <c r="U10" s="45"/>
      <c r="V10" s="45"/>
      <c r="W10" s="45"/>
      <c r="X10" s="45"/>
      <c r="Y10" s="45"/>
      <c r="Z10" s="45"/>
      <c r="AA10" s="45"/>
      <c r="AB10" s="45"/>
      <c r="AC10" s="45"/>
    </row>
    <row r="11" spans="1:29" ht="15.75" customHeight="1" x14ac:dyDescent="0.2">
      <c r="A11" s="320" t="s">
        <v>2</v>
      </c>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45"/>
      <c r="AC11" s="45"/>
    </row>
    <row r="12" spans="1:29" ht="15.75" customHeight="1" x14ac:dyDescent="0.2">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spans="1:29" ht="15.75" customHeight="1" x14ac:dyDescent="0.25">
      <c r="A13" s="321" t="s">
        <v>7</v>
      </c>
      <c r="B13" s="321"/>
      <c r="C13" s="321"/>
      <c r="D13" s="321"/>
      <c r="E13" s="321"/>
      <c r="F13" s="318"/>
      <c r="G13" s="318"/>
      <c r="H13" s="318"/>
      <c r="I13" s="318"/>
      <c r="J13" s="318"/>
      <c r="K13" s="318"/>
      <c r="L13" s="318"/>
      <c r="M13" s="47"/>
      <c r="N13" s="47"/>
      <c r="O13" s="334" t="s">
        <v>228</v>
      </c>
      <c r="P13" s="334"/>
      <c r="Q13" s="324"/>
      <c r="R13" s="324"/>
      <c r="S13" s="324"/>
      <c r="T13" s="324"/>
      <c r="U13" s="324"/>
      <c r="V13" s="324"/>
      <c r="W13" s="324"/>
      <c r="X13" s="48"/>
      <c r="Y13" s="49"/>
      <c r="Z13" s="49"/>
      <c r="AA13" s="49"/>
      <c r="AB13" s="47"/>
      <c r="AC13" s="47"/>
    </row>
    <row r="14" spans="1:29" ht="18" customHeight="1" x14ac:dyDescent="0.25">
      <c r="A14" s="321" t="s">
        <v>8</v>
      </c>
      <c r="B14" s="321"/>
      <c r="C14" s="321"/>
      <c r="D14" s="321"/>
      <c r="E14" s="321"/>
      <c r="F14" s="326"/>
      <c r="G14" s="326"/>
      <c r="H14" s="326"/>
      <c r="I14" s="326"/>
      <c r="J14" s="326"/>
      <c r="K14" s="326"/>
      <c r="L14" s="326"/>
      <c r="M14" s="326"/>
      <c r="N14" s="326"/>
      <c r="O14" s="326"/>
      <c r="P14" s="326"/>
      <c r="Q14" s="319"/>
      <c r="R14" s="319"/>
      <c r="S14" s="319"/>
      <c r="T14" s="319"/>
      <c r="U14" s="319"/>
      <c r="V14" s="319"/>
      <c r="W14" s="319"/>
      <c r="X14" s="319"/>
      <c r="Y14" s="80"/>
      <c r="Z14" s="319"/>
      <c r="AA14" s="319"/>
      <c r="AB14" s="50"/>
      <c r="AC14" s="47"/>
    </row>
    <row r="15" spans="1:29" ht="12" customHeight="1" x14ac:dyDescent="0.25">
      <c r="A15" s="46"/>
      <c r="B15" s="46"/>
      <c r="C15" s="46"/>
      <c r="D15" s="46"/>
      <c r="E15" s="46"/>
      <c r="F15" s="302" t="s">
        <v>232</v>
      </c>
      <c r="G15" s="302"/>
      <c r="H15" s="302"/>
      <c r="I15" s="302"/>
      <c r="J15" s="302"/>
      <c r="K15" s="302"/>
      <c r="L15" s="302"/>
      <c r="M15" s="302"/>
      <c r="N15" s="302"/>
      <c r="O15" s="302"/>
      <c r="P15" s="302"/>
      <c r="Q15" s="302" t="s">
        <v>233</v>
      </c>
      <c r="R15" s="302"/>
      <c r="S15" s="302"/>
      <c r="T15" s="302"/>
      <c r="U15" s="302"/>
      <c r="V15" s="302"/>
      <c r="W15" s="302"/>
      <c r="X15" s="302"/>
      <c r="Y15" s="51" t="s">
        <v>234</v>
      </c>
      <c r="Z15" s="331" t="s">
        <v>235</v>
      </c>
      <c r="AA15" s="331"/>
      <c r="AB15" s="51"/>
      <c r="AC15" s="47"/>
    </row>
    <row r="16" spans="1:29" ht="15.75" customHeight="1" x14ac:dyDescent="0.25">
      <c r="A16" s="321" t="s">
        <v>9</v>
      </c>
      <c r="B16" s="321"/>
      <c r="C16" s="321"/>
      <c r="D16" s="321"/>
      <c r="E16" s="321"/>
      <c r="F16" s="338"/>
      <c r="G16" s="338"/>
      <c r="H16" s="338"/>
      <c r="I16" s="338"/>
      <c r="J16" s="338"/>
      <c r="K16" s="52"/>
      <c r="L16" s="53"/>
      <c r="M16" s="53"/>
      <c r="N16" s="54"/>
      <c r="O16" s="54"/>
      <c r="P16" s="55"/>
      <c r="Q16" s="55"/>
      <c r="R16" s="55"/>
      <c r="S16" s="56"/>
      <c r="T16" s="51"/>
      <c r="U16" s="51"/>
      <c r="V16" s="51"/>
      <c r="W16" s="51"/>
      <c r="X16" s="51"/>
      <c r="Y16" s="51"/>
      <c r="Z16" s="51"/>
      <c r="AA16" s="51"/>
      <c r="AB16" s="51"/>
      <c r="AC16" s="47"/>
    </row>
    <row r="17" spans="1:29" ht="18" customHeight="1" x14ac:dyDescent="0.25">
      <c r="A17" s="335" t="s">
        <v>362</v>
      </c>
      <c r="B17" s="335"/>
      <c r="C17" s="335"/>
      <c r="D17" s="47"/>
      <c r="E17" s="47"/>
      <c r="F17" s="326"/>
      <c r="G17" s="326"/>
      <c r="H17" s="326"/>
      <c r="I17" s="326"/>
      <c r="J17" s="326"/>
      <c r="K17" s="326"/>
      <c r="L17" s="326"/>
      <c r="M17" s="326"/>
      <c r="N17" s="326"/>
      <c r="O17" s="326"/>
      <c r="P17" s="326"/>
      <c r="Q17" s="319"/>
      <c r="R17" s="319"/>
      <c r="S17" s="319"/>
      <c r="T17" s="319"/>
      <c r="U17" s="319"/>
      <c r="V17" s="319"/>
      <c r="W17" s="319"/>
      <c r="X17" s="319"/>
      <c r="Y17" s="80"/>
      <c r="Z17" s="319"/>
      <c r="AA17" s="319"/>
      <c r="AB17" s="57"/>
      <c r="AC17" s="57"/>
    </row>
    <row r="18" spans="1:29" ht="12" customHeight="1" x14ac:dyDescent="0.25">
      <c r="A18" s="335" t="s">
        <v>200</v>
      </c>
      <c r="B18" s="335"/>
      <c r="C18" s="335"/>
      <c r="D18" s="335"/>
      <c r="E18" s="335"/>
      <c r="F18" s="341" t="s">
        <v>232</v>
      </c>
      <c r="G18" s="341"/>
      <c r="H18" s="341"/>
      <c r="I18" s="341"/>
      <c r="J18" s="341"/>
      <c r="K18" s="341"/>
      <c r="L18" s="341"/>
      <c r="M18" s="341"/>
      <c r="N18" s="341"/>
      <c r="O18" s="341"/>
      <c r="P18" s="341"/>
      <c r="Q18" s="302" t="s">
        <v>233</v>
      </c>
      <c r="R18" s="302"/>
      <c r="S18" s="302"/>
      <c r="T18" s="302"/>
      <c r="U18" s="302"/>
      <c r="V18" s="302"/>
      <c r="W18" s="302"/>
      <c r="X18" s="302"/>
      <c r="Y18" s="51" t="s">
        <v>234</v>
      </c>
      <c r="Z18" s="331" t="s">
        <v>235</v>
      </c>
      <c r="AA18" s="331"/>
      <c r="AB18" s="57"/>
      <c r="AC18" s="57"/>
    </row>
    <row r="19" spans="1:29" ht="15.75" customHeight="1" x14ac:dyDescent="0.25">
      <c r="A19" s="321" t="s">
        <v>9</v>
      </c>
      <c r="B19" s="321"/>
      <c r="C19" s="321"/>
      <c r="D19" s="321"/>
      <c r="E19" s="321"/>
      <c r="F19" s="338"/>
      <c r="G19" s="338"/>
      <c r="H19" s="338"/>
      <c r="I19" s="338"/>
      <c r="J19" s="338"/>
      <c r="K19" s="58"/>
      <c r="L19" s="59"/>
      <c r="M19" s="59"/>
      <c r="N19" s="47"/>
      <c r="O19" s="47"/>
      <c r="P19" s="340"/>
      <c r="Q19" s="340"/>
      <c r="R19" s="49"/>
      <c r="S19" s="47"/>
      <c r="T19" s="47"/>
      <c r="U19" s="47"/>
      <c r="V19" s="47"/>
      <c r="W19" s="47"/>
      <c r="X19" s="47"/>
      <c r="Y19" s="47"/>
      <c r="Z19" s="47"/>
      <c r="AA19" s="47"/>
      <c r="AB19" s="47"/>
      <c r="AC19" s="47"/>
    </row>
    <row r="20" spans="1:29" ht="18" customHeight="1" x14ac:dyDescent="0.25">
      <c r="A20" s="337" t="s">
        <v>230</v>
      </c>
      <c r="B20" s="337"/>
      <c r="C20" s="337"/>
      <c r="D20" s="337"/>
      <c r="E20" s="337"/>
      <c r="F20" s="337"/>
      <c r="G20" s="337"/>
      <c r="H20" s="339"/>
      <c r="I20" s="339"/>
      <c r="J20" s="339"/>
      <c r="K20" s="339"/>
      <c r="L20" s="339"/>
      <c r="M20" s="339"/>
      <c r="N20" s="339"/>
      <c r="O20" s="339"/>
      <c r="P20" s="339"/>
      <c r="Q20" s="319"/>
      <c r="R20" s="319"/>
      <c r="S20" s="319"/>
      <c r="T20" s="319"/>
      <c r="U20" s="319"/>
      <c r="V20" s="319"/>
      <c r="W20" s="319"/>
      <c r="X20" s="319"/>
      <c r="Y20" s="80"/>
      <c r="Z20" s="319"/>
      <c r="AA20" s="319"/>
      <c r="AB20" s="47"/>
      <c r="AC20" s="47"/>
    </row>
    <row r="21" spans="1:29" ht="15.75" customHeight="1" x14ac:dyDescent="0.25">
      <c r="A21" s="321" t="s">
        <v>231</v>
      </c>
      <c r="B21" s="321"/>
      <c r="C21" s="321"/>
      <c r="D21" s="321"/>
      <c r="E21" s="321"/>
      <c r="F21" s="321"/>
      <c r="G21" s="321"/>
      <c r="H21" s="342" t="s">
        <v>232</v>
      </c>
      <c r="I21" s="342"/>
      <c r="J21" s="342"/>
      <c r="K21" s="342"/>
      <c r="L21" s="342"/>
      <c r="M21" s="342"/>
      <c r="N21" s="342"/>
      <c r="O21" s="342"/>
      <c r="P21" s="342"/>
      <c r="Q21" s="302" t="s">
        <v>233</v>
      </c>
      <c r="R21" s="302"/>
      <c r="S21" s="302"/>
      <c r="T21" s="302"/>
      <c r="U21" s="302"/>
      <c r="V21" s="302"/>
      <c r="W21" s="302"/>
      <c r="X21" s="302"/>
      <c r="Y21" s="51" t="s">
        <v>234</v>
      </c>
      <c r="Z21" s="331" t="s">
        <v>235</v>
      </c>
      <c r="AA21" s="331"/>
      <c r="AB21" s="47"/>
      <c r="AC21" s="47"/>
    </row>
    <row r="22" spans="1:29" ht="15.75" customHeight="1" x14ac:dyDescent="0.25">
      <c r="A22" s="95" t="s">
        <v>10</v>
      </c>
      <c r="B22" s="95"/>
      <c r="C22" s="95"/>
      <c r="D22" s="95"/>
      <c r="E22" s="95"/>
      <c r="F22" s="95"/>
      <c r="G22" s="326"/>
      <c r="H22" s="326"/>
      <c r="I22" s="326"/>
      <c r="J22" s="326"/>
      <c r="K22" s="326"/>
      <c r="L22" s="326"/>
      <c r="M22" s="326"/>
      <c r="N22" s="326"/>
      <c r="O22" s="326"/>
      <c r="P22" s="326"/>
      <c r="Q22" s="326"/>
      <c r="R22" s="326"/>
      <c r="S22" s="326"/>
      <c r="T22" s="326"/>
      <c r="U22" s="326"/>
      <c r="V22" s="326"/>
      <c r="W22" s="326"/>
      <c r="X22" s="326"/>
      <c r="Y22" s="326"/>
      <c r="Z22" s="326"/>
      <c r="AA22" s="326"/>
      <c r="AB22" s="47"/>
      <c r="AC22" s="49"/>
    </row>
    <row r="23" spans="1:29" ht="18" customHeight="1" x14ac:dyDescent="0.25">
      <c r="A23" s="96" t="s">
        <v>229</v>
      </c>
      <c r="B23" s="96"/>
      <c r="C23" s="96"/>
      <c r="D23" s="96"/>
      <c r="E23" s="96"/>
      <c r="F23" s="96"/>
      <c r="G23" s="345"/>
      <c r="H23" s="345"/>
      <c r="I23" s="345"/>
      <c r="J23" s="345"/>
      <c r="K23" s="345"/>
      <c r="L23" s="345"/>
      <c r="M23" s="345"/>
      <c r="N23" s="345"/>
      <c r="O23" s="345"/>
      <c r="P23" s="345"/>
      <c r="Q23" s="345"/>
      <c r="R23" s="345"/>
      <c r="S23" s="345"/>
      <c r="T23" s="334" t="s">
        <v>9</v>
      </c>
      <c r="U23" s="334"/>
      <c r="V23" s="334"/>
      <c r="W23" s="334"/>
      <c r="X23" s="334"/>
      <c r="Y23" s="346"/>
      <c r="Z23" s="346"/>
      <c r="AA23" s="346"/>
      <c r="AB23" s="49"/>
      <c r="AC23" s="49"/>
    </row>
    <row r="24" spans="1:29" ht="15.75" customHeight="1" x14ac:dyDescent="0.2">
      <c r="A24" s="60"/>
      <c r="B24" s="60"/>
      <c r="C24" s="60"/>
      <c r="D24" s="60"/>
      <c r="E24" s="60"/>
      <c r="F24" s="60"/>
      <c r="G24" s="60"/>
      <c r="H24" s="60"/>
      <c r="I24" s="45"/>
      <c r="J24" s="45"/>
      <c r="K24" s="45"/>
      <c r="L24" s="45"/>
      <c r="M24" s="45"/>
      <c r="N24" s="45"/>
      <c r="O24" s="45"/>
      <c r="P24" s="45"/>
      <c r="Q24" s="45"/>
      <c r="R24" s="45"/>
      <c r="S24" s="45"/>
      <c r="T24" s="45"/>
      <c r="U24" s="45"/>
      <c r="V24" s="45"/>
      <c r="W24" s="45"/>
      <c r="X24" s="45"/>
      <c r="Y24" s="45"/>
      <c r="Z24" s="45"/>
      <c r="AA24" s="45"/>
      <c r="AB24" s="45"/>
      <c r="AC24" s="45"/>
    </row>
    <row r="25" spans="1:29" ht="15.75" customHeight="1" x14ac:dyDescent="0.2">
      <c r="A25" s="320" t="s">
        <v>3</v>
      </c>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45"/>
      <c r="AC25" s="45"/>
    </row>
    <row r="26" spans="1:29" ht="15.75" customHeight="1" x14ac:dyDescent="0.2">
      <c r="A26" s="336" t="s">
        <v>221</v>
      </c>
      <c r="B26" s="336"/>
      <c r="C26" s="336"/>
      <c r="D26" s="336"/>
      <c r="E26" s="336"/>
      <c r="F26" s="336"/>
      <c r="G26" s="336"/>
      <c r="H26" s="336"/>
      <c r="I26" s="336"/>
      <c r="J26" s="336"/>
      <c r="K26" s="336"/>
      <c r="L26" s="336"/>
      <c r="M26" s="336"/>
      <c r="N26" s="336"/>
      <c r="O26" s="62"/>
      <c r="P26" s="62"/>
      <c r="Q26" s="336" t="s">
        <v>222</v>
      </c>
      <c r="R26" s="336"/>
      <c r="S26" s="336"/>
      <c r="T26" s="336"/>
      <c r="U26" s="336"/>
      <c r="V26" s="336"/>
      <c r="W26" s="336"/>
      <c r="X26" s="336"/>
      <c r="Y26" s="336"/>
      <c r="Z26" s="336"/>
      <c r="AA26" s="61"/>
      <c r="AB26" s="62"/>
      <c r="AC26" s="62"/>
    </row>
    <row r="27" spans="1:29" ht="15.75" customHeight="1" x14ac:dyDescent="0.2">
      <c r="A27" s="311"/>
      <c r="B27" s="311"/>
      <c r="C27" s="311"/>
      <c r="D27" s="311"/>
      <c r="E27" s="311"/>
      <c r="F27" s="311"/>
      <c r="G27" s="311"/>
      <c r="H27" s="311"/>
      <c r="I27" s="311"/>
      <c r="J27" s="311"/>
      <c r="K27" s="311"/>
      <c r="L27" s="311"/>
      <c r="M27" s="311"/>
      <c r="N27" s="311"/>
      <c r="O27" s="63"/>
      <c r="P27" s="64"/>
      <c r="Q27" s="305"/>
      <c r="R27" s="305"/>
      <c r="S27" s="305"/>
      <c r="T27" s="305"/>
      <c r="U27" s="305"/>
      <c r="V27" s="305"/>
      <c r="W27" s="305"/>
      <c r="X27" s="305"/>
      <c r="Y27" s="305"/>
      <c r="Z27" s="305"/>
      <c r="AA27" s="305"/>
      <c r="AB27" s="63"/>
      <c r="AC27" s="63"/>
    </row>
    <row r="28" spans="1:29" ht="15.75" customHeight="1" x14ac:dyDescent="0.2">
      <c r="A28" s="311"/>
      <c r="B28" s="311"/>
      <c r="C28" s="311"/>
      <c r="D28" s="311"/>
      <c r="E28" s="311"/>
      <c r="F28" s="311"/>
      <c r="G28" s="311"/>
      <c r="H28" s="311"/>
      <c r="I28" s="311"/>
      <c r="J28" s="311"/>
      <c r="K28" s="311"/>
      <c r="L28" s="311"/>
      <c r="M28" s="311"/>
      <c r="N28" s="311"/>
      <c r="O28" s="63"/>
      <c r="P28" s="64"/>
      <c r="Q28" s="311"/>
      <c r="R28" s="311"/>
      <c r="S28" s="311"/>
      <c r="T28" s="311"/>
      <c r="U28" s="311"/>
      <c r="V28" s="311"/>
      <c r="W28" s="311"/>
      <c r="X28" s="311"/>
      <c r="Y28" s="311"/>
      <c r="Z28" s="311"/>
      <c r="AA28" s="311"/>
      <c r="AB28" s="63"/>
      <c r="AC28" s="63"/>
    </row>
    <row r="29" spans="1:29" ht="15.75" customHeight="1" x14ac:dyDescent="0.2">
      <c r="A29" s="311"/>
      <c r="B29" s="311"/>
      <c r="C29" s="311"/>
      <c r="D29" s="311"/>
      <c r="E29" s="311"/>
      <c r="F29" s="311"/>
      <c r="G29" s="311"/>
      <c r="H29" s="311"/>
      <c r="I29" s="311"/>
      <c r="J29" s="311"/>
      <c r="K29" s="311"/>
      <c r="L29" s="311"/>
      <c r="M29" s="311"/>
      <c r="N29" s="311"/>
      <c r="O29" s="63"/>
      <c r="P29" s="64"/>
      <c r="Q29" s="343"/>
      <c r="R29" s="343"/>
      <c r="S29" s="343"/>
      <c r="T29" s="343"/>
      <c r="U29" s="343"/>
      <c r="V29" s="343"/>
      <c r="W29" s="343"/>
      <c r="X29" s="343"/>
      <c r="Y29" s="343"/>
      <c r="Z29" s="343"/>
      <c r="AA29" s="343"/>
      <c r="AB29" s="63"/>
      <c r="AC29" s="63"/>
    </row>
    <row r="30" spans="1:29" ht="15.75" customHeight="1" x14ac:dyDescent="0.2">
      <c r="A30" s="336" t="s">
        <v>210</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60"/>
      <c r="AC30" s="60"/>
    </row>
    <row r="31" spans="1:29" ht="15.75" customHeight="1" x14ac:dyDescent="0.2">
      <c r="A31" s="347"/>
      <c r="B31" s="347"/>
      <c r="C31" s="347"/>
      <c r="D31" s="347"/>
      <c r="E31" s="347"/>
      <c r="F31" s="347"/>
      <c r="G31" s="347"/>
      <c r="H31" s="347"/>
      <c r="I31" s="347"/>
      <c r="J31" s="347"/>
      <c r="K31" s="347"/>
      <c r="L31" s="347"/>
      <c r="M31" s="347"/>
      <c r="N31" s="347"/>
      <c r="O31" s="65"/>
      <c r="P31" s="65"/>
      <c r="Q31" s="305"/>
      <c r="R31" s="305"/>
      <c r="S31" s="305"/>
      <c r="T31" s="305"/>
      <c r="U31" s="305"/>
      <c r="V31" s="305"/>
      <c r="W31" s="305"/>
      <c r="X31" s="305"/>
      <c r="Y31" s="305"/>
      <c r="Z31" s="305"/>
      <c r="AA31" s="305"/>
      <c r="AB31" s="66"/>
      <c r="AC31" s="66"/>
    </row>
    <row r="32" spans="1:29" ht="15.75" customHeight="1" x14ac:dyDescent="0.2">
      <c r="A32" s="344"/>
      <c r="B32" s="344"/>
      <c r="C32" s="344"/>
      <c r="D32" s="344"/>
      <c r="E32" s="344"/>
      <c r="F32" s="344"/>
      <c r="G32" s="344"/>
      <c r="H32" s="344"/>
      <c r="I32" s="344"/>
      <c r="J32" s="344"/>
      <c r="K32" s="344"/>
      <c r="L32" s="344"/>
      <c r="M32" s="344"/>
      <c r="N32" s="344"/>
      <c r="O32" s="65"/>
      <c r="P32" s="65"/>
      <c r="Q32" s="305"/>
      <c r="R32" s="305"/>
      <c r="S32" s="305"/>
      <c r="T32" s="305"/>
      <c r="U32" s="305"/>
      <c r="V32" s="305"/>
      <c r="W32" s="305"/>
      <c r="X32" s="305"/>
      <c r="Y32" s="305"/>
      <c r="Z32" s="305"/>
      <c r="AA32" s="305"/>
      <c r="AB32" s="66"/>
      <c r="AC32" s="66"/>
    </row>
    <row r="33" spans="1:29" ht="15.75" customHeight="1" x14ac:dyDescent="0.2">
      <c r="A33" s="216"/>
      <c r="B33" s="216"/>
      <c r="C33" s="216"/>
      <c r="D33" s="216"/>
      <c r="E33" s="216"/>
      <c r="F33" s="216"/>
      <c r="G33" s="216"/>
      <c r="H33" s="216"/>
      <c r="I33" s="216"/>
      <c r="J33" s="216"/>
      <c r="K33" s="216"/>
      <c r="L33" s="216"/>
      <c r="M33" s="216"/>
      <c r="N33" s="216"/>
      <c r="O33" s="65"/>
      <c r="P33" s="65"/>
      <c r="Q33" s="205"/>
      <c r="R33" s="205"/>
      <c r="S33" s="205"/>
      <c r="T33" s="205"/>
      <c r="U33" s="205"/>
      <c r="V33" s="205"/>
      <c r="W33" s="205"/>
      <c r="X33" s="205"/>
      <c r="Y33" s="205"/>
      <c r="Z33" s="205"/>
      <c r="AA33" s="205"/>
      <c r="AB33" s="66"/>
      <c r="AC33" s="66"/>
    </row>
    <row r="34" spans="1:29" ht="15.75" customHeight="1" x14ac:dyDescent="0.2">
      <c r="A34" s="349" t="s">
        <v>4</v>
      </c>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68"/>
      <c r="AC34" s="68"/>
    </row>
    <row r="35" spans="1:29" ht="15.75" customHeight="1" x14ac:dyDescent="0.2">
      <c r="A35" s="305"/>
      <c r="B35" s="305"/>
      <c r="C35" s="305"/>
      <c r="D35" s="305"/>
      <c r="E35" s="305"/>
      <c r="F35" s="305"/>
      <c r="G35" s="305"/>
      <c r="H35" s="305"/>
      <c r="I35" s="305"/>
      <c r="J35" s="305"/>
      <c r="K35" s="305"/>
      <c r="L35" s="305"/>
      <c r="M35" s="305"/>
      <c r="N35" s="305"/>
      <c r="O35" s="65"/>
      <c r="P35" s="65"/>
      <c r="Q35" s="348"/>
      <c r="R35" s="348"/>
      <c r="S35" s="348"/>
      <c r="T35" s="348"/>
      <c r="U35" s="348"/>
      <c r="V35" s="348"/>
      <c r="W35" s="348"/>
      <c r="X35" s="348"/>
      <c r="Y35" s="348"/>
      <c r="Z35" s="348"/>
      <c r="AA35" s="348"/>
      <c r="AB35" s="66"/>
      <c r="AC35" s="66"/>
    </row>
    <row r="36" spans="1:29" ht="15.75" customHeight="1" x14ac:dyDescent="0.2">
      <c r="A36" s="304"/>
      <c r="B36" s="304"/>
      <c r="C36" s="304"/>
      <c r="D36" s="304"/>
      <c r="E36" s="304"/>
      <c r="F36" s="304"/>
      <c r="G36" s="304"/>
      <c r="H36" s="304"/>
      <c r="I36" s="304"/>
      <c r="J36" s="304"/>
      <c r="K36" s="304"/>
      <c r="L36" s="304"/>
      <c r="M36" s="304"/>
      <c r="N36" s="304"/>
      <c r="O36" s="65"/>
      <c r="P36" s="65"/>
      <c r="Q36" s="348"/>
      <c r="R36" s="348"/>
      <c r="S36" s="348"/>
      <c r="T36" s="348"/>
      <c r="U36" s="348"/>
      <c r="V36" s="348"/>
      <c r="W36" s="348"/>
      <c r="X36" s="348"/>
      <c r="Y36" s="348"/>
      <c r="Z36" s="348"/>
      <c r="AA36" s="348"/>
      <c r="AB36" s="66"/>
      <c r="AC36" s="66"/>
    </row>
    <row r="37" spans="1:29" ht="15.75" customHeight="1" x14ac:dyDescent="0.2">
      <c r="A37" s="304"/>
      <c r="B37" s="304"/>
      <c r="C37" s="304"/>
      <c r="D37" s="304"/>
      <c r="E37" s="304"/>
      <c r="F37" s="304"/>
      <c r="G37" s="304"/>
      <c r="H37" s="304"/>
      <c r="I37" s="304"/>
      <c r="J37" s="304"/>
      <c r="K37" s="304"/>
      <c r="L37" s="304"/>
      <c r="M37" s="304"/>
      <c r="N37" s="304"/>
      <c r="O37" s="65"/>
      <c r="P37" s="65"/>
      <c r="Q37" s="348"/>
      <c r="R37" s="348"/>
      <c r="S37" s="348"/>
      <c r="T37" s="348"/>
      <c r="U37" s="348"/>
      <c r="V37" s="348"/>
      <c r="W37" s="348"/>
      <c r="X37" s="348"/>
      <c r="Y37" s="348"/>
      <c r="Z37" s="348"/>
      <c r="AA37" s="348"/>
      <c r="AB37" s="66"/>
      <c r="AC37" s="66"/>
    </row>
    <row r="38" spans="1:29" ht="15.75" customHeight="1" x14ac:dyDescent="0.2">
      <c r="A38" s="205"/>
      <c r="B38" s="353" t="s">
        <v>717</v>
      </c>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66"/>
      <c r="AC38" s="66"/>
    </row>
    <row r="39" spans="1:29" ht="15.75" customHeight="1" x14ac:dyDescent="0.2">
      <c r="A39" s="354" t="s">
        <v>399</v>
      </c>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66"/>
      <c r="AC39" s="66"/>
    </row>
    <row r="40" spans="1:29" ht="15.75" customHeight="1" x14ac:dyDescent="0.2">
      <c r="A40" s="69"/>
      <c r="B40" s="69"/>
      <c r="C40" s="69"/>
      <c r="D40" s="69"/>
      <c r="E40" s="69"/>
      <c r="F40" s="69"/>
      <c r="G40" s="69"/>
      <c r="H40" s="69"/>
      <c r="I40" s="70"/>
      <c r="J40" s="70"/>
      <c r="K40" s="70"/>
      <c r="L40" s="70"/>
      <c r="M40" s="70"/>
      <c r="N40" s="70"/>
      <c r="O40" s="70"/>
      <c r="P40" s="70"/>
      <c r="Q40" s="70"/>
      <c r="R40" s="70"/>
      <c r="S40" s="70"/>
      <c r="T40" s="70"/>
      <c r="U40" s="70"/>
      <c r="V40" s="70"/>
      <c r="W40" s="70"/>
      <c r="X40" s="70"/>
      <c r="Y40" s="70"/>
      <c r="Z40" s="70"/>
      <c r="AA40" s="70"/>
      <c r="AB40" s="70"/>
      <c r="AC40" s="70"/>
    </row>
    <row r="41" spans="1:29" ht="15.75" customHeight="1" x14ac:dyDescent="0.2">
      <c r="A41" s="305"/>
      <c r="B41" s="305"/>
      <c r="C41" s="305"/>
      <c r="D41" s="305"/>
      <c r="E41" s="305"/>
      <c r="F41" s="305"/>
      <c r="G41" s="305"/>
      <c r="H41" s="305"/>
      <c r="I41" s="305"/>
      <c r="J41" s="305"/>
      <c r="K41" s="66" t="s">
        <v>225</v>
      </c>
      <c r="L41" s="305"/>
      <c r="M41" s="305"/>
      <c r="N41" s="305"/>
      <c r="O41" s="305"/>
      <c r="P41" s="305"/>
      <c r="Q41" s="305"/>
      <c r="R41" s="308" t="s">
        <v>238</v>
      </c>
      <c r="S41" s="308"/>
      <c r="T41" s="305"/>
      <c r="U41" s="305"/>
      <c r="V41" s="305"/>
      <c r="W41" s="305"/>
      <c r="X41" s="305"/>
      <c r="Y41" s="305"/>
      <c r="Z41" s="63" t="s">
        <v>237</v>
      </c>
      <c r="AA41" s="63"/>
      <c r="AB41" s="63"/>
      <c r="AC41" s="63"/>
    </row>
    <row r="42" spans="1:29" ht="12" customHeight="1" x14ac:dyDescent="0.2">
      <c r="A42" s="309" t="s">
        <v>236</v>
      </c>
      <c r="B42" s="309"/>
      <c r="C42" s="309"/>
      <c r="D42" s="309"/>
      <c r="E42" s="309"/>
      <c r="F42" s="309"/>
      <c r="G42" s="309"/>
      <c r="H42" s="309"/>
      <c r="I42" s="309"/>
      <c r="J42" s="309"/>
      <c r="K42" s="71"/>
      <c r="L42" s="352" t="s">
        <v>239</v>
      </c>
      <c r="M42" s="352"/>
      <c r="N42" s="352"/>
      <c r="O42" s="352"/>
      <c r="P42" s="352"/>
      <c r="Q42" s="352"/>
      <c r="R42" s="63"/>
      <c r="S42" s="63"/>
      <c r="T42" s="352" t="s">
        <v>240</v>
      </c>
      <c r="U42" s="352"/>
      <c r="V42" s="352"/>
      <c r="W42" s="352"/>
      <c r="X42" s="352"/>
      <c r="Y42" s="352"/>
      <c r="Z42" s="63"/>
      <c r="AA42" s="63"/>
      <c r="AB42" s="63"/>
      <c r="AC42" s="63"/>
    </row>
    <row r="43" spans="1:29" ht="15.75" customHeight="1" x14ac:dyDescent="0.2">
      <c r="A43" s="350" t="str">
        <f>IF(ISBLANK(I6),"",I6)</f>
        <v/>
      </c>
      <c r="B43" s="350"/>
      <c r="C43" s="350"/>
      <c r="D43" s="350"/>
      <c r="E43" s="350"/>
      <c r="F43" s="350"/>
      <c r="G43" s="350"/>
      <c r="H43" s="350"/>
      <c r="I43" s="350"/>
      <c r="J43" s="350"/>
      <c r="K43" s="308" t="s">
        <v>241</v>
      </c>
      <c r="L43" s="308"/>
      <c r="M43" s="308"/>
      <c r="N43" s="308"/>
      <c r="O43" s="308"/>
      <c r="P43" s="308"/>
      <c r="Q43" s="308"/>
      <c r="R43" s="308"/>
      <c r="S43" s="308"/>
      <c r="T43" s="308"/>
      <c r="U43" s="308"/>
      <c r="V43" s="308"/>
      <c r="W43" s="308"/>
      <c r="X43" s="308"/>
      <c r="Y43" s="308"/>
      <c r="Z43" s="308"/>
      <c r="AA43" s="308"/>
      <c r="AB43" s="65"/>
      <c r="AC43" s="65"/>
    </row>
    <row r="44" spans="1:29" ht="12.75" customHeight="1" x14ac:dyDescent="0.2">
      <c r="A44" s="313" t="s">
        <v>370</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73"/>
      <c r="AC44" s="73"/>
    </row>
    <row r="45" spans="1:29" x14ac:dyDescent="0.2">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73"/>
      <c r="AC45" s="73"/>
    </row>
    <row r="46" spans="1:29" x14ac:dyDescent="0.2">
      <c r="A46" s="313"/>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73"/>
      <c r="AC46" s="73"/>
    </row>
    <row r="47" spans="1:29" x14ac:dyDescent="0.2">
      <c r="A47" s="313"/>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73"/>
      <c r="AC47" s="73"/>
    </row>
    <row r="48" spans="1:29" x14ac:dyDescent="0.2">
      <c r="A48" s="313"/>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73"/>
      <c r="AC48" s="73"/>
    </row>
    <row r="49" spans="1:30" x14ac:dyDescent="0.2">
      <c r="A49" s="313"/>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73"/>
      <c r="AC49" s="73"/>
    </row>
    <row r="50" spans="1:30" x14ac:dyDescent="0.2">
      <c r="A50" s="313"/>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65"/>
      <c r="AC50" s="65"/>
    </row>
    <row r="51" spans="1:30" x14ac:dyDescent="0.2">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65"/>
      <c r="AC51" s="65"/>
    </row>
    <row r="52" spans="1:30" ht="18.75" customHeight="1" x14ac:dyDescent="0.2">
      <c r="A52" s="305"/>
      <c r="B52" s="305"/>
      <c r="C52" s="305"/>
      <c r="D52" s="305"/>
      <c r="E52" s="305"/>
      <c r="F52" s="305"/>
      <c r="G52" s="305"/>
      <c r="H52" s="305"/>
      <c r="I52" s="305"/>
      <c r="J52" s="305"/>
      <c r="K52" s="305"/>
      <c r="L52" s="305"/>
      <c r="M52" s="66"/>
      <c r="N52" s="305"/>
      <c r="O52" s="305"/>
      <c r="P52" s="305"/>
      <c r="Q52" s="305"/>
      <c r="R52" s="305"/>
      <c r="S52" s="305"/>
      <c r="T52" s="65"/>
      <c r="U52" s="305"/>
      <c r="V52" s="305"/>
      <c r="W52" s="305"/>
      <c r="X52" s="305"/>
      <c r="Y52" s="305"/>
      <c r="Z52" s="305"/>
      <c r="AA52" s="305"/>
      <c r="AB52" s="63"/>
      <c r="AC52" s="63"/>
    </row>
    <row r="53" spans="1:30" x14ac:dyDescent="0.2">
      <c r="A53" s="302" t="s">
        <v>361</v>
      </c>
      <c r="B53" s="302"/>
      <c r="C53" s="302"/>
      <c r="D53" s="302"/>
      <c r="E53" s="302"/>
      <c r="F53" s="302"/>
      <c r="G53" s="302"/>
      <c r="H53" s="302"/>
      <c r="I53" s="302"/>
      <c r="J53" s="302"/>
      <c r="K53" s="302"/>
      <c r="L53" s="302"/>
      <c r="M53" s="66"/>
      <c r="N53" s="302" t="s">
        <v>361</v>
      </c>
      <c r="O53" s="302"/>
      <c r="P53" s="302"/>
      <c r="Q53" s="302"/>
      <c r="R53" s="302"/>
      <c r="S53" s="302"/>
      <c r="T53" s="65"/>
      <c r="U53" s="312" t="s">
        <v>361</v>
      </c>
      <c r="V53" s="312"/>
      <c r="W53" s="312"/>
      <c r="X53" s="312"/>
      <c r="Y53" s="312"/>
      <c r="Z53" s="312"/>
      <c r="AA53" s="312"/>
      <c r="AB53" s="63"/>
      <c r="AC53" s="63"/>
    </row>
    <row r="54" spans="1:30" x14ac:dyDescent="0.2">
      <c r="A54" s="255"/>
      <c r="B54" s="255"/>
      <c r="C54" s="255"/>
      <c r="D54" s="255"/>
      <c r="E54" s="255"/>
      <c r="F54" s="255"/>
      <c r="G54" s="255"/>
      <c r="H54" s="255"/>
      <c r="I54" s="255"/>
      <c r="J54" s="255"/>
      <c r="K54" s="255"/>
      <c r="L54" s="255"/>
      <c r="M54" s="66"/>
      <c r="N54" s="255"/>
      <c r="O54" s="255"/>
      <c r="P54" s="255"/>
      <c r="Q54" s="255"/>
      <c r="R54" s="255"/>
      <c r="S54" s="255"/>
      <c r="T54" s="65"/>
      <c r="U54" s="255"/>
      <c r="V54" s="255"/>
      <c r="W54" s="255"/>
      <c r="X54" s="255"/>
      <c r="Y54" s="255"/>
      <c r="Z54" s="255"/>
      <c r="AA54" s="255"/>
      <c r="AB54" s="63"/>
      <c r="AC54" s="63"/>
    </row>
    <row r="55" spans="1:30" ht="25.5" customHeight="1" x14ac:dyDescent="0.2">
      <c r="A55" s="307" t="s">
        <v>718</v>
      </c>
      <c r="B55" s="307"/>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63"/>
      <c r="AC55" s="63"/>
    </row>
    <row r="56" spans="1:30" x14ac:dyDescent="0.2">
      <c r="A56" s="66"/>
      <c r="B56" s="66"/>
      <c r="C56" s="66"/>
      <c r="D56" s="66"/>
      <c r="E56" s="66"/>
      <c r="F56" s="66"/>
      <c r="G56" s="66"/>
      <c r="H56" s="66"/>
      <c r="I56" s="66"/>
      <c r="J56" s="66"/>
      <c r="K56" s="66"/>
      <c r="L56" s="66"/>
      <c r="M56" s="66"/>
      <c r="N56" s="65"/>
      <c r="O56" s="66"/>
      <c r="P56" s="66"/>
      <c r="Q56" s="66"/>
      <c r="R56" s="66"/>
      <c r="S56" s="66"/>
      <c r="T56" s="65"/>
      <c r="U56" s="65"/>
      <c r="V56" s="65"/>
      <c r="W56" s="65"/>
      <c r="X56" s="65"/>
      <c r="Y56" s="65"/>
      <c r="Z56" s="65"/>
      <c r="AA56" s="65"/>
      <c r="AB56" s="66"/>
      <c r="AC56" s="66"/>
    </row>
    <row r="57" spans="1:30" x14ac:dyDescent="0.2">
      <c r="A57" s="315" t="s">
        <v>213</v>
      </c>
      <c r="B57" s="315"/>
      <c r="C57" s="315"/>
      <c r="D57" s="315"/>
      <c r="E57" s="311"/>
      <c r="F57" s="311"/>
      <c r="G57" s="311"/>
      <c r="H57" s="311"/>
      <c r="I57" s="311"/>
      <c r="J57" s="311"/>
      <c r="K57" s="311"/>
      <c r="L57" s="63"/>
      <c r="M57" s="63"/>
      <c r="N57" s="63"/>
      <c r="O57" s="66"/>
      <c r="P57" s="66"/>
      <c r="Q57" s="66"/>
      <c r="R57" s="66"/>
      <c r="S57" s="66"/>
      <c r="T57" s="65"/>
      <c r="U57" s="65"/>
      <c r="V57" s="65"/>
      <c r="W57" s="65"/>
      <c r="X57" s="65"/>
      <c r="Y57" s="65"/>
      <c r="Z57" s="65"/>
      <c r="AA57" s="65"/>
      <c r="AB57" s="66"/>
      <c r="AC57" s="66"/>
    </row>
    <row r="58" spans="1:30" x14ac:dyDescent="0.2">
      <c r="A58" s="306" t="s">
        <v>40</v>
      </c>
      <c r="B58" s="306"/>
      <c r="C58" s="306"/>
      <c r="D58" s="306"/>
      <c r="E58" s="351"/>
      <c r="F58" s="351"/>
      <c r="G58" s="351"/>
      <c r="H58" s="351"/>
      <c r="I58" s="351"/>
      <c r="J58" s="351"/>
      <c r="K58" s="351"/>
      <c r="L58" s="63"/>
      <c r="M58" s="63"/>
      <c r="N58" s="63"/>
      <c r="O58" s="76"/>
      <c r="P58" s="76"/>
      <c r="Q58" s="76"/>
      <c r="R58" s="76"/>
      <c r="S58" s="65"/>
      <c r="T58" s="65"/>
      <c r="U58" s="65"/>
      <c r="V58" s="65"/>
      <c r="W58" s="65"/>
      <c r="X58" s="65"/>
      <c r="Y58" s="65"/>
      <c r="Z58" s="65"/>
      <c r="AA58" s="65"/>
      <c r="AB58" s="65"/>
      <c r="AC58" s="65"/>
    </row>
    <row r="59" spans="1:30" ht="12" customHeight="1" x14ac:dyDescent="0.2">
      <c r="A59" s="77"/>
      <c r="B59" s="77"/>
      <c r="C59" s="77"/>
      <c r="D59" s="77"/>
      <c r="E59" s="77"/>
      <c r="F59" s="77"/>
      <c r="G59" s="77"/>
      <c r="H59" s="77"/>
      <c r="I59" s="65"/>
      <c r="J59" s="65"/>
      <c r="K59" s="65"/>
      <c r="L59" s="65"/>
      <c r="M59" s="65"/>
      <c r="N59" s="65"/>
      <c r="O59" s="65"/>
      <c r="P59" s="65"/>
      <c r="Q59" s="65"/>
      <c r="R59" s="65"/>
      <c r="S59" s="65"/>
      <c r="T59" s="65"/>
      <c r="U59" s="65"/>
      <c r="V59" s="65"/>
      <c r="W59" s="65"/>
      <c r="X59" s="65"/>
      <c r="Y59" s="65"/>
      <c r="Z59" s="65"/>
      <c r="AA59" s="65"/>
      <c r="AB59" s="65"/>
      <c r="AC59" s="65"/>
    </row>
    <row r="60" spans="1:30" ht="12" customHeight="1" x14ac:dyDescent="0.2">
      <c r="A60" s="306" t="s">
        <v>223</v>
      </c>
      <c r="B60" s="306"/>
      <c r="C60" s="306"/>
      <c r="D60" s="306"/>
      <c r="E60" s="306"/>
      <c r="F60" s="306"/>
      <c r="G60" s="306"/>
      <c r="H60" s="306"/>
      <c r="I60" s="306"/>
      <c r="J60" s="306"/>
      <c r="K60" s="306"/>
      <c r="L60" s="306"/>
      <c r="M60" s="306"/>
      <c r="N60" s="306"/>
      <c r="O60" s="83"/>
      <c r="P60" s="78" t="s">
        <v>224</v>
      </c>
      <c r="Q60" s="305"/>
      <c r="R60" s="305"/>
      <c r="S60" s="305"/>
      <c r="T60" s="64" t="s">
        <v>225</v>
      </c>
      <c r="U60" s="78">
        <v>2025</v>
      </c>
      <c r="V60" s="78" t="s">
        <v>363</v>
      </c>
      <c r="W60" s="305"/>
      <c r="X60" s="305"/>
      <c r="Y60" s="305"/>
      <c r="Z60" s="305"/>
      <c r="AA60" s="67" t="s">
        <v>225</v>
      </c>
      <c r="AB60" s="76"/>
      <c r="AC60" s="65"/>
    </row>
    <row r="61" spans="1:30" ht="12" customHeight="1" x14ac:dyDescent="0.2">
      <c r="A61" s="306" t="s">
        <v>215</v>
      </c>
      <c r="B61" s="306"/>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65"/>
      <c r="AC61" s="65"/>
    </row>
    <row r="62" spans="1:30" x14ac:dyDescent="0.2">
      <c r="A62" s="314"/>
      <c r="B62" s="314"/>
      <c r="C62" s="314"/>
      <c r="D62" s="314"/>
      <c r="E62" s="314"/>
      <c r="F62" s="314"/>
      <c r="G62" s="314"/>
      <c r="H62" s="314"/>
      <c r="I62" s="314"/>
      <c r="J62" s="314"/>
      <c r="K62" s="64"/>
      <c r="L62" s="64"/>
      <c r="M62" s="64"/>
      <c r="N62" s="64"/>
      <c r="O62" s="67"/>
      <c r="P62" s="67"/>
      <c r="Q62" s="67"/>
      <c r="R62" s="67"/>
      <c r="S62" s="64"/>
      <c r="T62" s="64"/>
      <c r="U62" s="64"/>
      <c r="V62" s="64"/>
      <c r="W62" s="64"/>
      <c r="X62" s="64"/>
      <c r="Y62" s="64"/>
      <c r="Z62" s="64"/>
      <c r="AA62" s="64"/>
      <c r="AB62" s="64"/>
      <c r="AC62" s="64"/>
    </row>
    <row r="63" spans="1:30" x14ac:dyDescent="0.2">
      <c r="A63" s="314"/>
      <c r="B63" s="314"/>
      <c r="C63" s="314"/>
      <c r="D63" s="314"/>
      <c r="E63" s="314"/>
      <c r="F63" s="314"/>
      <c r="G63" s="314"/>
      <c r="H63" s="314"/>
      <c r="I63" s="314"/>
      <c r="J63" s="314"/>
      <c r="K63" s="65"/>
      <c r="L63" s="65"/>
      <c r="M63" s="65"/>
      <c r="N63" s="65"/>
      <c r="O63" s="65"/>
      <c r="P63" s="65"/>
      <c r="Q63" s="65"/>
      <c r="R63" s="65"/>
      <c r="S63" s="63"/>
      <c r="T63" s="63"/>
      <c r="U63" s="63"/>
      <c r="V63" s="63"/>
      <c r="W63" s="63"/>
      <c r="X63" s="63"/>
      <c r="Y63" s="63"/>
      <c r="Z63" s="63"/>
      <c r="AA63" s="63"/>
      <c r="AB63" s="63"/>
      <c r="AC63" s="63"/>
      <c r="AD63" s="79"/>
    </row>
    <row r="64" spans="1:30" x14ac:dyDescent="0.2">
      <c r="A64" s="314"/>
      <c r="B64" s="314"/>
      <c r="C64" s="314"/>
      <c r="D64" s="314"/>
      <c r="E64" s="314"/>
      <c r="F64" s="314"/>
      <c r="G64" s="314"/>
      <c r="H64" s="314"/>
      <c r="I64" s="314"/>
      <c r="J64" s="314"/>
      <c r="K64" s="65"/>
      <c r="S64" s="75"/>
      <c r="T64" s="76"/>
      <c r="U64" s="76"/>
      <c r="V64" s="76"/>
      <c r="W64" s="76"/>
      <c r="X64" s="76"/>
      <c r="Y64" s="76"/>
      <c r="Z64" s="76"/>
      <c r="AA64" s="76"/>
      <c r="AB64" s="76"/>
      <c r="AC64" s="65"/>
    </row>
    <row r="65" spans="1:29" ht="15" customHeight="1" x14ac:dyDescent="0.2">
      <c r="A65" s="314"/>
      <c r="B65" s="314"/>
      <c r="C65" s="314"/>
      <c r="D65" s="314"/>
      <c r="E65" s="314"/>
      <c r="F65" s="314"/>
      <c r="G65" s="314"/>
      <c r="H65" s="314"/>
      <c r="I65" s="314"/>
      <c r="J65" s="314"/>
      <c r="L65" s="65"/>
      <c r="M65" s="65"/>
      <c r="S65" s="65"/>
      <c r="T65" s="76"/>
      <c r="U65" s="76"/>
      <c r="V65" s="76"/>
      <c r="W65" s="76"/>
      <c r="X65" s="76"/>
      <c r="Y65" s="76"/>
      <c r="Z65" s="76"/>
      <c r="AA65" s="76"/>
      <c r="AB65" s="76"/>
      <c r="AC65" s="63"/>
    </row>
    <row r="66" spans="1:29" x14ac:dyDescent="0.2">
      <c r="A66" s="314"/>
      <c r="B66" s="314"/>
      <c r="C66" s="314"/>
      <c r="D66" s="314"/>
      <c r="E66" s="314"/>
      <c r="F66" s="314"/>
      <c r="G66" s="314"/>
      <c r="H66" s="314"/>
      <c r="I66" s="314"/>
      <c r="J66" s="314"/>
      <c r="K66" s="65"/>
      <c r="L66" s="64" t="s">
        <v>211</v>
      </c>
      <c r="M66" s="64"/>
      <c r="N66" s="64"/>
      <c r="O66" s="64"/>
      <c r="P66" s="253"/>
      <c r="Q66" s="253"/>
      <c r="R66" s="253"/>
      <c r="S66" s="253"/>
      <c r="T66" s="253"/>
      <c r="U66" s="310"/>
      <c r="V66" s="310"/>
      <c r="W66" s="310"/>
      <c r="X66" s="310"/>
      <c r="Y66" s="310"/>
      <c r="Z66" s="310"/>
      <c r="AA66" s="310"/>
      <c r="AB66" s="65"/>
      <c r="AC66" s="65"/>
    </row>
    <row r="67" spans="1:29" x14ac:dyDescent="0.2">
      <c r="A67" s="303" t="s">
        <v>212</v>
      </c>
      <c r="B67" s="303"/>
      <c r="C67" s="303"/>
      <c r="D67" s="303"/>
      <c r="E67" s="303"/>
      <c r="F67" s="303"/>
      <c r="G67" s="303"/>
      <c r="H67" s="303"/>
      <c r="I67" s="303"/>
      <c r="J67" s="303"/>
      <c r="L67" s="303"/>
      <c r="M67" s="303"/>
      <c r="N67" s="303"/>
      <c r="O67" s="303"/>
      <c r="P67" s="65"/>
      <c r="Q67" s="65"/>
      <c r="R67" s="65"/>
      <c r="S67" s="65"/>
      <c r="T67" s="65"/>
      <c r="U67" s="302" t="s">
        <v>5</v>
      </c>
      <c r="V67" s="302"/>
      <c r="W67" s="302"/>
      <c r="X67" s="302"/>
      <c r="Y67" s="302"/>
      <c r="Z67" s="302"/>
      <c r="AA67" s="302"/>
      <c r="AB67" s="65"/>
      <c r="AC67" s="65"/>
    </row>
    <row r="68" spans="1:29" x14ac:dyDescent="0.2">
      <c r="A68" s="65"/>
      <c r="B68" s="65"/>
      <c r="C68" s="65"/>
      <c r="D68" s="65"/>
      <c r="E68" s="65"/>
      <c r="F68" s="65"/>
      <c r="G68" s="65"/>
      <c r="H68" s="65"/>
      <c r="I68" s="65"/>
      <c r="J68" s="65"/>
      <c r="K68" s="65"/>
      <c r="L68" s="65"/>
      <c r="M68" s="65"/>
      <c r="N68" s="65" t="s">
        <v>42</v>
      </c>
      <c r="S68" s="65"/>
      <c r="T68" s="76"/>
      <c r="U68" s="76"/>
      <c r="V68" s="76"/>
      <c r="W68" s="76"/>
      <c r="X68" s="76"/>
      <c r="Y68" s="76"/>
      <c r="Z68" s="76"/>
      <c r="AA68" s="76"/>
      <c r="AB68" s="76"/>
      <c r="AC68" s="76"/>
    </row>
    <row r="69" spans="1:29" x14ac:dyDescent="0.2">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row>
    <row r="70" spans="1:29" x14ac:dyDescent="0.2">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row>
    <row r="71" spans="1:29" x14ac:dyDescent="0.2">
      <c r="A71" s="65"/>
      <c r="B71" s="65"/>
      <c r="C71" s="65"/>
      <c r="D71" s="65"/>
      <c r="E71" s="65"/>
      <c r="F71" s="65"/>
      <c r="G71" s="65"/>
      <c r="H71" s="65"/>
      <c r="I71" s="65"/>
      <c r="J71" s="65"/>
      <c r="K71" s="65"/>
      <c r="N71" s="65"/>
      <c r="O71" s="65"/>
      <c r="P71" s="65"/>
      <c r="Q71" s="65"/>
      <c r="R71" s="65"/>
      <c r="S71" s="65"/>
      <c r="T71" s="65"/>
      <c r="U71" s="65"/>
      <c r="V71" s="65"/>
      <c r="W71" s="65"/>
      <c r="X71" s="65"/>
      <c r="Y71" s="65"/>
      <c r="Z71" s="65"/>
      <c r="AA71" s="65"/>
      <c r="AB71" s="65"/>
      <c r="AC71" s="65"/>
    </row>
    <row r="72" spans="1:29" x14ac:dyDescent="0.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row>
    <row r="79" spans="1:29" x14ac:dyDescent="0.2">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row>
    <row r="80" spans="1:29" x14ac:dyDescent="0.2">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row>
    <row r="81" spans="1:29" x14ac:dyDescent="0.2">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row>
    <row r="82" spans="1:29" x14ac:dyDescent="0.2">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row>
    <row r="83" spans="1:29" x14ac:dyDescent="0.2">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row>
    <row r="84" spans="1:29" x14ac:dyDescent="0.2">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row>
    <row r="85" spans="1:29" x14ac:dyDescent="0.2">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row>
    <row r="86" spans="1:29" x14ac:dyDescent="0.2">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row>
    <row r="87" spans="1:29" x14ac:dyDescent="0.2">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row>
    <row r="88" spans="1:29" x14ac:dyDescent="0.2">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row>
    <row r="89" spans="1:29" x14ac:dyDescent="0.2">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row>
    <row r="90" spans="1:29"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row>
    <row r="91" spans="1:29" x14ac:dyDescent="0.2">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row>
    <row r="92" spans="1:29" x14ac:dyDescent="0.2">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row>
    <row r="93" spans="1:29" x14ac:dyDescent="0.2">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row>
    <row r="94" spans="1:29" x14ac:dyDescent="0.2">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row>
    <row r="95" spans="1:29" x14ac:dyDescent="0.2">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row>
  </sheetData>
  <sheetProtection selectLockedCells="1"/>
  <customSheetViews>
    <customSheetView guid="{D50E13D9-1B49-49F5-8BE9-AD308650122E}" showPageBreaks="1" showGridLines="0" printArea="1" showRuler="0">
      <selection activeCell="A6" sqref="A6:I7"/>
      <pageMargins left="0" right="0" top="0.5" bottom="0.5" header="0.5" footer="0.25"/>
      <printOptions horizontalCentered="1"/>
      <pageSetup paperSize="5" orientation="portrait" r:id="rId1"/>
      <headerFooter alignWithMargins="0">
        <oddFooter>&amp;L&amp;F&amp;C-1-</oddFooter>
      </headerFooter>
    </customSheetView>
    <customSheetView guid="{4B50333E-632F-4815-BF64-09858D46DC4B}" showPageBreaks="1" showGridLines="0" printArea="1" showRuler="0">
      <selection activeCell="F56" sqref="F56"/>
      <pageMargins left="0" right="0" top="0.5" bottom="0.5" header="0.5" footer="0.25"/>
      <printOptions horizontalCentered="1"/>
      <pageSetup paperSize="5" orientation="portrait" r:id="rId2"/>
      <headerFooter alignWithMargins="0">
        <oddFooter>&amp;L&amp;F&amp;C-1-</oddFooter>
      </headerFooter>
    </customSheetView>
  </customSheetViews>
  <mergeCells count="103">
    <mergeCell ref="Q35:AA35"/>
    <mergeCell ref="A34:AA34"/>
    <mergeCell ref="T41:Y41"/>
    <mergeCell ref="A60:N60"/>
    <mergeCell ref="U52:AA52"/>
    <mergeCell ref="R41:S41"/>
    <mergeCell ref="A43:J43"/>
    <mergeCell ref="E58:K58"/>
    <mergeCell ref="L42:Q42"/>
    <mergeCell ref="T42:Y42"/>
    <mergeCell ref="B38:AA38"/>
    <mergeCell ref="Q37:AA37"/>
    <mergeCell ref="N53:S53"/>
    <mergeCell ref="Q36:AA36"/>
    <mergeCell ref="A39:AA39"/>
    <mergeCell ref="A52:L52"/>
    <mergeCell ref="A35:N35"/>
    <mergeCell ref="Z18:AA18"/>
    <mergeCell ref="A32:N32"/>
    <mergeCell ref="Z17:AA17"/>
    <mergeCell ref="Q32:AA32"/>
    <mergeCell ref="Q20:X20"/>
    <mergeCell ref="F16:J16"/>
    <mergeCell ref="A19:E19"/>
    <mergeCell ref="G23:S23"/>
    <mergeCell ref="A18:E18"/>
    <mergeCell ref="G22:AA22"/>
    <mergeCell ref="Z20:AA20"/>
    <mergeCell ref="A27:N27"/>
    <mergeCell ref="Q27:AA27"/>
    <mergeCell ref="Q17:X17"/>
    <mergeCell ref="Q26:Z26"/>
    <mergeCell ref="A30:AA30"/>
    <mergeCell ref="A21:G21"/>
    <mergeCell ref="Y23:AA23"/>
    <mergeCell ref="A25:AA25"/>
    <mergeCell ref="A31:N31"/>
    <mergeCell ref="Q28:AA28"/>
    <mergeCell ref="A16:E16"/>
    <mergeCell ref="Q31:AA31"/>
    <mergeCell ref="Z15:AA15"/>
    <mergeCell ref="A5:AA5"/>
    <mergeCell ref="H8:N8"/>
    <mergeCell ref="O13:P13"/>
    <mergeCell ref="Q14:X14"/>
    <mergeCell ref="T23:X23"/>
    <mergeCell ref="Z21:AA21"/>
    <mergeCell ref="A17:C17"/>
    <mergeCell ref="A29:N29"/>
    <mergeCell ref="A26:N26"/>
    <mergeCell ref="A28:N28"/>
    <mergeCell ref="A20:G20"/>
    <mergeCell ref="F19:J19"/>
    <mergeCell ref="F17:P17"/>
    <mergeCell ref="H20:P20"/>
    <mergeCell ref="P19:Q19"/>
    <mergeCell ref="F18:P18"/>
    <mergeCell ref="Q9:AA9"/>
    <mergeCell ref="H21:P21"/>
    <mergeCell ref="Q15:X15"/>
    <mergeCell ref="F15:P15"/>
    <mergeCell ref="Q18:X18"/>
    <mergeCell ref="Q21:X21"/>
    <mergeCell ref="Q29:AA29"/>
    <mergeCell ref="Y1:AA1"/>
    <mergeCell ref="A3:AA3"/>
    <mergeCell ref="F13:L13"/>
    <mergeCell ref="Z14:AA14"/>
    <mergeCell ref="A11:AA11"/>
    <mergeCell ref="A13:E13"/>
    <mergeCell ref="W8:Z8"/>
    <mergeCell ref="P8:V8"/>
    <mergeCell ref="Q13:W13"/>
    <mergeCell ref="M9:P9"/>
    <mergeCell ref="A14:E14"/>
    <mergeCell ref="F14:P14"/>
    <mergeCell ref="A9:L9"/>
    <mergeCell ref="B6:Y6"/>
    <mergeCell ref="B7:Y7"/>
    <mergeCell ref="A4:O4"/>
    <mergeCell ref="P4:AA4"/>
    <mergeCell ref="U67:AA67"/>
    <mergeCell ref="L67:O67"/>
    <mergeCell ref="A67:J67"/>
    <mergeCell ref="A36:N36"/>
    <mergeCell ref="A37:N37"/>
    <mergeCell ref="N52:S52"/>
    <mergeCell ref="A61:AA61"/>
    <mergeCell ref="A55:AA55"/>
    <mergeCell ref="A53:L53"/>
    <mergeCell ref="K43:AA43"/>
    <mergeCell ref="A42:J42"/>
    <mergeCell ref="U66:AA66"/>
    <mergeCell ref="E57:K57"/>
    <mergeCell ref="U53:AA53"/>
    <mergeCell ref="Q60:S60"/>
    <mergeCell ref="W60:Z60"/>
    <mergeCell ref="A44:AA50"/>
    <mergeCell ref="L41:Q41"/>
    <mergeCell ref="A41:J41"/>
    <mergeCell ref="A62:J66"/>
    <mergeCell ref="A58:D58"/>
    <mergeCell ref="A57:D57"/>
  </mergeCells>
  <phoneticPr fontId="0" type="noConversion"/>
  <dataValidations xWindow="775" yWindow="295" count="1">
    <dataValidation allowBlank="1" showInputMessage="1" showErrorMessage="1" prompt="Please enter the Company Name" sqref="A6:B6 Z6:AA6" xr:uid="{00000000-0002-0000-0A00-000000000000}"/>
  </dataValidations>
  <hyperlinks>
    <hyperlink ref="A39:AA39" location="'Officers-cont'!B7" display="Officers, Directors, or Trustees Cont. *" xr:uid="{00000000-0004-0000-0A00-000000000000}"/>
  </hyperlinks>
  <printOptions horizontalCentered="1"/>
  <pageMargins left="0" right="0" top="0.5" bottom="0.5" header="0.5" footer="0.5"/>
  <pageSetup paperSize="5" fitToHeight="0" orientation="portrait" r:id="rId3"/>
  <headerFoot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T82"/>
  <sheetViews>
    <sheetView showGridLines="0" workbookViewId="0">
      <selection activeCell="B2" sqref="B2:Q2"/>
    </sheetView>
  </sheetViews>
  <sheetFormatPr defaultColWidth="0" defaultRowHeight="12.75" zeroHeight="1" x14ac:dyDescent="0.2"/>
  <cols>
    <col min="1" max="1" width="4.140625" style="34" customWidth="1"/>
    <col min="2" max="2" width="4.42578125" style="34" customWidth="1"/>
    <col min="3" max="3" width="3.85546875" style="34" customWidth="1"/>
    <col min="4" max="4" width="5.28515625" style="34" customWidth="1"/>
    <col min="5" max="5" width="6.85546875" style="34" customWidth="1"/>
    <col min="6" max="6" width="17.140625" style="34" customWidth="1"/>
    <col min="7" max="7" width="1.140625" style="34" customWidth="1"/>
    <col min="8" max="8" width="5" style="34" customWidth="1"/>
    <col min="9" max="9" width="3.42578125" style="34" customWidth="1"/>
    <col min="10" max="10" width="5" style="34" customWidth="1"/>
    <col min="11" max="11" width="6.7109375" style="34" customWidth="1"/>
    <col min="12" max="12" width="1.140625" style="34" customWidth="1"/>
    <col min="13" max="13" width="4.7109375" style="34" customWidth="1"/>
    <col min="14" max="14" width="1.5703125" style="114" customWidth="1"/>
    <col min="15" max="15" width="2.85546875" style="34" customWidth="1"/>
    <col min="16" max="17" width="9.140625" style="34" customWidth="1"/>
    <col min="18" max="18" width="10.140625" style="34" customWidth="1"/>
    <col min="19" max="19" width="1.28515625" style="34" customWidth="1"/>
    <col min="20" max="20" width="14.28515625" style="34" hidden="1" customWidth="1"/>
    <col min="21" max="16384" width="9.140625" style="34" hidden="1"/>
  </cols>
  <sheetData>
    <row r="1" spans="1:19" s="301" customFormat="1" ht="27.75" customHeight="1" x14ac:dyDescent="0.2">
      <c r="A1" s="365" t="s">
        <v>746</v>
      </c>
      <c r="B1" s="365"/>
      <c r="C1" s="365"/>
      <c r="D1" s="365"/>
      <c r="E1" s="365"/>
      <c r="F1" s="365"/>
      <c r="G1" s="365"/>
      <c r="H1" s="365"/>
      <c r="I1" s="365"/>
      <c r="J1" s="365"/>
      <c r="K1" s="365"/>
      <c r="L1" s="365"/>
      <c r="M1" s="365"/>
      <c r="N1" s="365"/>
      <c r="O1" s="365"/>
      <c r="P1" s="365"/>
      <c r="Q1" s="365"/>
      <c r="R1" s="365"/>
      <c r="S1" s="365"/>
    </row>
    <row r="2" spans="1:19" s="65" customFormat="1" ht="18.75" customHeight="1" x14ac:dyDescent="0.25">
      <c r="B2" s="369" t="str">
        <f>IF(ISBLANK('MC-Jurat'!B6)," ",('MC-Jurat'!B6))</f>
        <v xml:space="preserve"> </v>
      </c>
      <c r="C2" s="369"/>
      <c r="D2" s="369"/>
      <c r="E2" s="369"/>
      <c r="F2" s="369"/>
      <c r="G2" s="369"/>
      <c r="H2" s="369"/>
      <c r="I2" s="369"/>
      <c r="J2" s="369"/>
      <c r="K2" s="369"/>
      <c r="L2" s="369"/>
      <c r="M2" s="369"/>
      <c r="N2" s="369"/>
      <c r="O2" s="369"/>
      <c r="P2" s="369"/>
      <c r="Q2" s="369"/>
      <c r="R2" s="221"/>
      <c r="S2" s="221"/>
    </row>
    <row r="3" spans="1:19" s="65" customFormat="1" ht="12.75" customHeight="1" x14ac:dyDescent="0.3">
      <c r="A3" s="101"/>
      <c r="B3" s="370" t="s">
        <v>743</v>
      </c>
      <c r="C3" s="370"/>
      <c r="D3" s="370"/>
      <c r="E3" s="370"/>
      <c r="F3" s="370"/>
      <c r="G3" s="370"/>
      <c r="H3" s="370"/>
      <c r="I3" s="370"/>
      <c r="J3" s="370"/>
      <c r="K3" s="370"/>
      <c r="L3" s="370"/>
      <c r="M3" s="370"/>
      <c r="N3" s="370"/>
      <c r="O3" s="370"/>
      <c r="P3" s="370"/>
      <c r="Q3" s="370"/>
      <c r="R3" s="101"/>
      <c r="S3" s="101"/>
    </row>
    <row r="4" spans="1:19" s="65" customFormat="1" x14ac:dyDescent="0.2">
      <c r="D4" s="63"/>
      <c r="E4" s="63"/>
      <c r="F4" s="63"/>
      <c r="G4" s="63"/>
      <c r="H4" s="63"/>
      <c r="I4" s="63"/>
      <c r="J4" s="63"/>
      <c r="K4" s="63"/>
      <c r="L4" s="63"/>
      <c r="M4" s="63"/>
      <c r="N4" s="63"/>
      <c r="O4" s="63"/>
      <c r="P4" s="63"/>
      <c r="Q4" s="63"/>
      <c r="R4" s="63"/>
    </row>
    <row r="5" spans="1:19" s="65" customFormat="1" ht="20.25" x14ac:dyDescent="0.3">
      <c r="A5" s="372" t="s">
        <v>190</v>
      </c>
      <c r="B5" s="372"/>
      <c r="C5" s="372"/>
      <c r="D5" s="372"/>
      <c r="E5" s="372"/>
      <c r="F5" s="372"/>
      <c r="G5" s="372"/>
      <c r="H5" s="372"/>
      <c r="I5" s="372"/>
      <c r="J5" s="372"/>
      <c r="K5" s="372"/>
      <c r="L5" s="372"/>
      <c r="M5" s="372"/>
      <c r="N5" s="372"/>
      <c r="O5" s="372"/>
      <c r="P5" s="372"/>
      <c r="Q5" s="372"/>
      <c r="R5" s="372"/>
      <c r="S5" s="372"/>
    </row>
    <row r="6" spans="1:19" s="65" customFormat="1" x14ac:dyDescent="0.2">
      <c r="N6" s="77"/>
    </row>
    <row r="7" spans="1:19" s="65" customFormat="1" x14ac:dyDescent="0.2">
      <c r="A7" s="63"/>
      <c r="B7" s="63"/>
      <c r="C7" s="63"/>
      <c r="D7" s="63"/>
      <c r="E7" s="63"/>
      <c r="F7" s="63"/>
      <c r="G7" s="63"/>
      <c r="H7" s="63"/>
      <c r="I7" s="63"/>
      <c r="J7" s="63"/>
      <c r="K7" s="76"/>
      <c r="L7" s="76"/>
      <c r="M7" s="63"/>
      <c r="N7" s="63"/>
      <c r="O7" s="63"/>
      <c r="P7" s="63"/>
      <c r="Q7" s="63"/>
      <c r="R7" s="63"/>
      <c r="S7" s="63"/>
    </row>
    <row r="8" spans="1:19" s="65" customFormat="1" x14ac:dyDescent="0.2">
      <c r="A8" s="305"/>
      <c r="B8" s="305"/>
      <c r="C8" s="305"/>
      <c r="D8" s="305"/>
      <c r="E8" s="305"/>
      <c r="F8" s="305"/>
      <c r="G8" s="305"/>
      <c r="H8" s="367" t="s">
        <v>191</v>
      </c>
      <c r="I8" s="367"/>
      <c r="J8" s="367"/>
      <c r="K8" s="367"/>
      <c r="L8" s="366"/>
      <c r="M8" s="366"/>
      <c r="N8" s="366"/>
      <c r="O8" s="366"/>
      <c r="P8" s="366"/>
      <c r="Q8" s="366"/>
      <c r="R8" s="366"/>
      <c r="S8" s="366"/>
    </row>
    <row r="9" spans="1:19" s="65" customFormat="1" x14ac:dyDescent="0.2">
      <c r="A9" s="352" t="s">
        <v>192</v>
      </c>
      <c r="B9" s="352"/>
      <c r="C9" s="352"/>
      <c r="D9" s="352"/>
      <c r="E9" s="352"/>
      <c r="F9" s="352"/>
      <c r="G9" s="352"/>
      <c r="H9" s="102"/>
      <c r="I9" s="102"/>
      <c r="J9" s="102"/>
      <c r="L9" s="352" t="s">
        <v>193</v>
      </c>
      <c r="M9" s="352"/>
      <c r="N9" s="352"/>
      <c r="O9" s="352"/>
      <c r="P9" s="352"/>
      <c r="Q9" s="352"/>
      <c r="R9" s="352"/>
      <c r="S9" s="352"/>
    </row>
    <row r="10" spans="1:19" s="65" customFormat="1" x14ac:dyDescent="0.2">
      <c r="H10" s="368" t="s">
        <v>194</v>
      </c>
      <c r="I10" s="368"/>
      <c r="J10" s="368"/>
      <c r="K10" s="368"/>
      <c r="L10" s="103"/>
      <c r="N10" s="77"/>
    </row>
    <row r="11" spans="1:19" s="65" customFormat="1" x14ac:dyDescent="0.2">
      <c r="A11" s="63"/>
      <c r="B11" s="63"/>
      <c r="C11" s="63"/>
      <c r="D11" s="63"/>
      <c r="E11" s="63"/>
      <c r="F11" s="63"/>
      <c r="G11" s="63"/>
      <c r="H11" s="63"/>
      <c r="I11" s="63"/>
      <c r="J11" s="63"/>
      <c r="K11" s="66"/>
      <c r="L11" s="66"/>
      <c r="M11" s="63"/>
      <c r="N11" s="63"/>
      <c r="O11" s="63"/>
      <c r="P11" s="63"/>
      <c r="Q11" s="63"/>
      <c r="R11" s="63"/>
      <c r="S11" s="63"/>
    </row>
    <row r="12" spans="1:19" s="65" customFormat="1" x14ac:dyDescent="0.2">
      <c r="A12" s="311"/>
      <c r="B12" s="311"/>
      <c r="C12" s="311"/>
      <c r="D12" s="311"/>
      <c r="E12" s="311"/>
      <c r="F12" s="311"/>
      <c r="G12" s="311"/>
      <c r="H12" s="308" t="s">
        <v>195</v>
      </c>
      <c r="I12" s="308"/>
      <c r="J12" s="308"/>
      <c r="K12" s="308"/>
      <c r="L12" s="305"/>
      <c r="M12" s="305"/>
      <c r="N12" s="305"/>
      <c r="O12" s="305"/>
      <c r="P12" s="305"/>
      <c r="Q12" s="305"/>
      <c r="R12" s="305"/>
      <c r="S12" s="305"/>
    </row>
    <row r="13" spans="1:19" s="65" customFormat="1" x14ac:dyDescent="0.2">
      <c r="A13" s="352" t="s">
        <v>192</v>
      </c>
      <c r="B13" s="352"/>
      <c r="C13" s="352"/>
      <c r="D13" s="352"/>
      <c r="E13" s="352"/>
      <c r="F13" s="352"/>
      <c r="G13" s="352"/>
      <c r="H13" s="102"/>
      <c r="I13" s="102"/>
      <c r="J13" s="63"/>
      <c r="L13" s="352" t="s">
        <v>196</v>
      </c>
      <c r="M13" s="352"/>
      <c r="N13" s="352"/>
      <c r="O13" s="352"/>
      <c r="P13" s="352"/>
      <c r="Q13" s="352"/>
      <c r="R13" s="352"/>
      <c r="S13" s="352"/>
    </row>
    <row r="14" spans="1:19" s="65" customFormat="1" x14ac:dyDescent="0.2">
      <c r="N14" s="77"/>
    </row>
    <row r="15" spans="1:19" s="65" customFormat="1" x14ac:dyDescent="0.2">
      <c r="A15" s="306" t="s">
        <v>197</v>
      </c>
      <c r="B15" s="306"/>
      <c r="C15" s="350" t="str">
        <f>IF(ISBLANK('MC-Jurat'!$A$6), "", 'MC-Jurat'!$A$6)</f>
        <v/>
      </c>
      <c r="D15" s="350"/>
      <c r="E15" s="350"/>
      <c r="F15" s="350"/>
      <c r="G15" s="350"/>
      <c r="H15" s="350"/>
      <c r="I15" s="350"/>
      <c r="J15" s="350"/>
      <c r="K15" s="350"/>
      <c r="L15" s="350"/>
      <c r="M15" s="350"/>
      <c r="N15" s="350"/>
      <c r="O15" s="350"/>
      <c r="P15" s="350"/>
      <c r="Q15" s="350"/>
      <c r="R15" s="350"/>
      <c r="S15" s="350"/>
    </row>
    <row r="16" spans="1:19" s="65" customFormat="1" ht="12.75" customHeight="1" x14ac:dyDescent="0.2">
      <c r="C16" s="352"/>
      <c r="D16" s="352"/>
      <c r="E16" s="352"/>
      <c r="F16" s="352"/>
      <c r="G16" s="352"/>
      <c r="H16" s="352"/>
      <c r="I16" s="352"/>
      <c r="J16" s="352"/>
      <c r="K16" s="352"/>
      <c r="L16" s="352"/>
      <c r="M16" s="352"/>
      <c r="N16" s="352"/>
      <c r="O16" s="352"/>
      <c r="P16" s="352"/>
      <c r="Q16" s="352"/>
      <c r="R16" s="352"/>
      <c r="S16" s="352"/>
    </row>
    <row r="17" spans="1:19" s="65" customFormat="1" ht="12.75" customHeight="1" x14ac:dyDescent="0.2">
      <c r="N17" s="77"/>
    </row>
    <row r="18" spans="1:19" s="65" customFormat="1" x14ac:dyDescent="0.2">
      <c r="N18" s="77"/>
    </row>
    <row r="19" spans="1:19" s="65" customFormat="1" ht="16.5" customHeight="1" x14ac:dyDescent="0.2">
      <c r="A19" s="373" t="s">
        <v>248</v>
      </c>
      <c r="B19" s="373"/>
      <c r="C19" s="373"/>
      <c r="D19" s="373"/>
      <c r="E19" s="373"/>
      <c r="F19" s="373"/>
      <c r="G19" s="373"/>
      <c r="H19" s="373"/>
      <c r="I19" s="373"/>
      <c r="J19" s="373"/>
      <c r="K19" s="373"/>
      <c r="L19" s="373"/>
      <c r="M19" s="373"/>
      <c r="N19" s="373"/>
      <c r="O19" s="373"/>
      <c r="P19" s="373"/>
      <c r="Q19" s="373"/>
      <c r="R19" s="373"/>
      <c r="S19" s="373"/>
    </row>
    <row r="20" spans="1:19" s="65" customFormat="1" ht="15" customHeight="1" x14ac:dyDescent="0.2">
      <c r="A20" s="373"/>
      <c r="B20" s="373"/>
      <c r="C20" s="373"/>
      <c r="D20" s="373"/>
      <c r="E20" s="373"/>
      <c r="F20" s="373"/>
      <c r="G20" s="373"/>
      <c r="H20" s="373"/>
      <c r="I20" s="373"/>
      <c r="J20" s="373"/>
      <c r="K20" s="373"/>
      <c r="L20" s="373"/>
      <c r="M20" s="373"/>
      <c r="N20" s="373"/>
      <c r="O20" s="373"/>
      <c r="P20" s="373"/>
      <c r="Q20" s="373"/>
      <c r="R20" s="373"/>
      <c r="S20" s="373"/>
    </row>
    <row r="21" spans="1:19" s="65" customFormat="1" ht="15" customHeight="1" x14ac:dyDescent="0.2">
      <c r="A21" s="373"/>
      <c r="B21" s="373"/>
      <c r="C21" s="373"/>
      <c r="D21" s="373"/>
      <c r="E21" s="373"/>
      <c r="F21" s="373"/>
      <c r="G21" s="373"/>
      <c r="H21" s="373"/>
      <c r="I21" s="373"/>
      <c r="J21" s="373"/>
      <c r="K21" s="373"/>
      <c r="L21" s="373"/>
      <c r="M21" s="373"/>
      <c r="N21" s="373"/>
      <c r="O21" s="373"/>
      <c r="P21" s="373"/>
      <c r="Q21" s="373"/>
      <c r="R21" s="373"/>
      <c r="S21" s="373"/>
    </row>
    <row r="22" spans="1:19" s="65" customFormat="1" ht="15" customHeight="1" x14ac:dyDescent="0.2">
      <c r="A22" s="104"/>
      <c r="B22" s="104"/>
      <c r="C22" s="105"/>
      <c r="D22" s="105"/>
      <c r="E22" s="105"/>
      <c r="F22" s="105"/>
      <c r="N22" s="77"/>
    </row>
    <row r="23" spans="1:19" s="65" customFormat="1" x14ac:dyDescent="0.2">
      <c r="A23" s="314"/>
      <c r="B23" s="314"/>
      <c r="C23" s="314"/>
      <c r="D23" s="314"/>
      <c r="E23" s="314"/>
      <c r="F23" s="314"/>
      <c r="G23" s="314"/>
      <c r="H23" s="78"/>
      <c r="I23" s="78"/>
      <c r="N23" s="77"/>
    </row>
    <row r="24" spans="1:19" s="65" customFormat="1" x14ac:dyDescent="0.2">
      <c r="A24" s="305"/>
      <c r="B24" s="305"/>
      <c r="C24" s="305"/>
      <c r="D24" s="305"/>
      <c r="E24" s="305"/>
      <c r="F24" s="305"/>
      <c r="G24" s="305"/>
      <c r="H24" s="66"/>
      <c r="I24" s="66"/>
      <c r="N24" s="77"/>
    </row>
    <row r="25" spans="1:19" s="65" customFormat="1" ht="13.5" x14ac:dyDescent="0.25">
      <c r="A25" s="371" t="s">
        <v>41</v>
      </c>
      <c r="B25" s="371"/>
      <c r="C25" s="371"/>
      <c r="D25" s="371"/>
      <c r="E25" s="371"/>
      <c r="F25" s="371"/>
      <c r="G25" s="371"/>
      <c r="H25" s="106"/>
      <c r="I25" s="106"/>
      <c r="N25" s="77"/>
    </row>
    <row r="26" spans="1:19" s="65" customFormat="1" ht="13.5" x14ac:dyDescent="0.25">
      <c r="A26" s="106"/>
      <c r="B26" s="106"/>
      <c r="C26" s="106"/>
      <c r="D26" s="106"/>
      <c r="E26" s="106"/>
      <c r="F26" s="106"/>
      <c r="G26" s="106"/>
      <c r="H26" s="106"/>
      <c r="I26" s="106"/>
      <c r="N26" s="77"/>
    </row>
    <row r="27" spans="1:19" s="65" customFormat="1" x14ac:dyDescent="0.2">
      <c r="A27" s="364" t="s">
        <v>213</v>
      </c>
      <c r="B27" s="364"/>
      <c r="C27" s="311"/>
      <c r="D27" s="311"/>
      <c r="E27" s="311"/>
      <c r="F27" s="311"/>
      <c r="G27" s="76"/>
      <c r="H27" s="76"/>
      <c r="I27" s="76"/>
      <c r="J27" s="66"/>
      <c r="K27" s="66"/>
      <c r="L27" s="66"/>
      <c r="N27" s="77"/>
      <c r="O27" s="66"/>
      <c r="P27" s="66"/>
      <c r="Q27" s="66"/>
      <c r="R27" s="66"/>
    </row>
    <row r="28" spans="1:19" s="65" customFormat="1" x14ac:dyDescent="0.2">
      <c r="A28" s="361" t="s">
        <v>40</v>
      </c>
      <c r="B28" s="361"/>
      <c r="C28" s="311"/>
      <c r="D28" s="311"/>
      <c r="E28" s="311"/>
      <c r="F28" s="311"/>
      <c r="G28" s="76"/>
      <c r="H28" s="76"/>
      <c r="I28" s="76"/>
      <c r="J28" s="76"/>
      <c r="N28" s="77"/>
    </row>
    <row r="29" spans="1:19" s="65" customFormat="1" x14ac:dyDescent="0.2">
      <c r="A29" s="77"/>
      <c r="B29" s="77"/>
      <c r="C29" s="76"/>
      <c r="D29" s="76"/>
      <c r="E29" s="76"/>
      <c r="F29" s="76"/>
      <c r="G29" s="76"/>
      <c r="H29" s="76"/>
      <c r="I29" s="76"/>
      <c r="J29" s="76"/>
      <c r="N29" s="77"/>
    </row>
    <row r="30" spans="1:19" s="65" customFormat="1" x14ac:dyDescent="0.2">
      <c r="A30" s="306" t="s">
        <v>223</v>
      </c>
      <c r="B30" s="306"/>
      <c r="C30" s="306"/>
      <c r="D30" s="306"/>
      <c r="E30" s="306"/>
      <c r="F30" s="306"/>
      <c r="G30" s="306"/>
      <c r="H30" s="82"/>
      <c r="I30" s="76" t="s">
        <v>224</v>
      </c>
      <c r="J30" s="305"/>
      <c r="K30" s="305"/>
      <c r="L30" s="66" t="s">
        <v>225</v>
      </c>
      <c r="M30" s="78">
        <v>2025</v>
      </c>
      <c r="N30" s="77" t="s">
        <v>225</v>
      </c>
      <c r="O30" s="78" t="s">
        <v>243</v>
      </c>
      <c r="P30" s="305"/>
      <c r="Q30" s="305"/>
      <c r="R30" s="305"/>
      <c r="S30" s="65" t="s">
        <v>225</v>
      </c>
    </row>
    <row r="31" spans="1:19" s="65" customFormat="1" x14ac:dyDescent="0.2">
      <c r="A31" s="306" t="s">
        <v>244</v>
      </c>
      <c r="B31" s="306"/>
      <c r="C31" s="306"/>
      <c r="D31" s="306"/>
      <c r="E31" s="306"/>
      <c r="F31" s="306"/>
      <c r="G31" s="306"/>
      <c r="H31" s="306"/>
      <c r="I31" s="306"/>
      <c r="J31" s="306"/>
      <c r="K31" s="306"/>
      <c r="L31" s="306"/>
      <c r="M31" s="306"/>
      <c r="N31" s="306"/>
      <c r="O31" s="306"/>
      <c r="P31" s="306"/>
      <c r="Q31" s="306"/>
      <c r="R31" s="306"/>
    </row>
    <row r="32" spans="1:19" s="65" customFormat="1" ht="13.5" customHeight="1" x14ac:dyDescent="0.2">
      <c r="A32" s="306" t="s">
        <v>214</v>
      </c>
      <c r="B32" s="306"/>
      <c r="C32" s="306"/>
      <c r="D32" s="306"/>
      <c r="E32" s="306"/>
      <c r="F32" s="306"/>
      <c r="G32" s="306"/>
      <c r="H32" s="306"/>
      <c r="I32" s="306"/>
      <c r="J32" s="306"/>
      <c r="K32" s="306"/>
      <c r="L32" s="306"/>
      <c r="M32" s="306"/>
      <c r="N32" s="306"/>
      <c r="O32" s="306"/>
      <c r="P32" s="306"/>
      <c r="Q32" s="306"/>
      <c r="R32" s="306"/>
      <c r="S32" s="76"/>
    </row>
    <row r="33" spans="1:19" s="65" customFormat="1" x14ac:dyDescent="0.2">
      <c r="C33" s="76"/>
      <c r="D33" s="76"/>
      <c r="J33" s="67"/>
      <c r="K33" s="64"/>
      <c r="L33" s="64"/>
      <c r="M33" s="64"/>
      <c r="N33" s="77"/>
      <c r="O33" s="64"/>
      <c r="P33" s="64"/>
      <c r="Q33" s="64"/>
      <c r="R33" s="64"/>
    </row>
    <row r="34" spans="1:19" s="65" customFormat="1" x14ac:dyDescent="0.2">
      <c r="K34" s="63"/>
      <c r="L34" s="63"/>
      <c r="M34" s="63"/>
      <c r="N34" s="67"/>
      <c r="O34" s="63"/>
      <c r="P34" s="63"/>
      <c r="Q34" s="63"/>
      <c r="R34" s="63"/>
    </row>
    <row r="35" spans="1:19" s="65" customFormat="1" x14ac:dyDescent="0.2">
      <c r="A35" s="306" t="s">
        <v>400</v>
      </c>
      <c r="B35" s="306"/>
      <c r="C35" s="306"/>
      <c r="D35" s="306"/>
      <c r="E35" s="362"/>
      <c r="F35" s="362"/>
      <c r="G35" s="34"/>
      <c r="H35" s="310"/>
      <c r="I35" s="310"/>
      <c r="J35" s="310"/>
      <c r="K35" s="310"/>
      <c r="L35" s="310"/>
      <c r="M35" s="310"/>
      <c r="N35" s="310"/>
      <c r="O35" s="310"/>
      <c r="P35" s="310"/>
      <c r="Q35" s="34"/>
      <c r="R35" s="34"/>
    </row>
    <row r="36" spans="1:19" s="65" customFormat="1" ht="13.5" x14ac:dyDescent="0.2">
      <c r="H36" s="363" t="s">
        <v>5</v>
      </c>
      <c r="I36" s="363"/>
      <c r="J36" s="363"/>
      <c r="K36" s="363"/>
      <c r="L36" s="363"/>
      <c r="M36" s="363"/>
      <c r="N36" s="363"/>
      <c r="O36" s="363"/>
      <c r="P36" s="363"/>
    </row>
    <row r="37" spans="1:19" s="65" customFormat="1" x14ac:dyDescent="0.2">
      <c r="N37" s="77"/>
    </row>
    <row r="38" spans="1:19" s="65" customFormat="1" x14ac:dyDescent="0.2">
      <c r="A38" s="306" t="s">
        <v>245</v>
      </c>
      <c r="B38" s="306"/>
      <c r="C38" s="305"/>
      <c r="D38" s="305"/>
      <c r="E38" s="66" t="s">
        <v>246</v>
      </c>
      <c r="F38" s="81"/>
      <c r="G38" s="67" t="s">
        <v>225</v>
      </c>
      <c r="H38" s="66">
        <v>2024</v>
      </c>
      <c r="I38" s="63" t="s">
        <v>247</v>
      </c>
      <c r="J38" s="347"/>
      <c r="K38" s="347"/>
      <c r="L38" s="347"/>
      <c r="M38" s="347"/>
      <c r="N38" s="347"/>
      <c r="O38" s="347"/>
      <c r="P38" s="347"/>
      <c r="Q38" s="347"/>
    </row>
    <row r="39" spans="1:19" s="65" customFormat="1" x14ac:dyDescent="0.2">
      <c r="E39" s="63"/>
      <c r="F39" s="63"/>
      <c r="G39" s="63"/>
      <c r="H39" s="63"/>
      <c r="I39" s="63"/>
      <c r="J39" s="63"/>
      <c r="K39" s="63"/>
      <c r="L39" s="63"/>
      <c r="M39" s="63"/>
      <c r="N39" s="63"/>
      <c r="O39" s="63"/>
      <c r="P39" s="66"/>
      <c r="Q39" s="66"/>
    </row>
    <row r="40" spans="1:19" s="65" customFormat="1" ht="13.5" x14ac:dyDescent="0.25">
      <c r="E40" s="356"/>
      <c r="F40" s="356"/>
      <c r="G40" s="356"/>
      <c r="H40" s="356"/>
      <c r="I40" s="356"/>
      <c r="J40" s="356"/>
      <c r="K40" s="356"/>
      <c r="L40" s="356"/>
      <c r="M40" s="356"/>
      <c r="N40" s="107"/>
    </row>
    <row r="41" spans="1:19" s="65" customFormat="1" x14ac:dyDescent="0.2">
      <c r="N41" s="77"/>
    </row>
    <row r="42" spans="1:19" s="65" customFormat="1" x14ac:dyDescent="0.2">
      <c r="J42" s="76"/>
      <c r="K42" s="76"/>
      <c r="L42" s="76"/>
      <c r="M42" s="357"/>
      <c r="N42" s="357"/>
      <c r="O42" s="357"/>
      <c r="P42" s="357"/>
      <c r="Q42" s="357"/>
      <c r="R42" s="357"/>
      <c r="S42" s="357"/>
    </row>
    <row r="43" spans="1:19" s="65" customFormat="1" x14ac:dyDescent="0.2">
      <c r="J43" s="76"/>
      <c r="K43" s="76"/>
      <c r="L43" s="76"/>
      <c r="M43" s="305"/>
      <c r="N43" s="305"/>
      <c r="O43" s="305"/>
      <c r="P43" s="305"/>
      <c r="Q43" s="305"/>
      <c r="R43" s="305"/>
      <c r="S43" s="305"/>
    </row>
    <row r="44" spans="1:19" s="65" customFormat="1" x14ac:dyDescent="0.2">
      <c r="J44" s="108"/>
      <c r="K44" s="66"/>
      <c r="L44" s="66"/>
      <c r="M44" s="352" t="s">
        <v>198</v>
      </c>
      <c r="N44" s="352"/>
      <c r="O44" s="352"/>
      <c r="P44" s="352"/>
      <c r="Q44" s="352"/>
      <c r="R44" s="352"/>
      <c r="S44" s="352"/>
    </row>
    <row r="45" spans="1:19" s="65" customFormat="1" x14ac:dyDescent="0.2">
      <c r="N45" s="77"/>
    </row>
    <row r="46" spans="1:19" s="65" customFormat="1" ht="16.5" customHeight="1" x14ac:dyDescent="0.2">
      <c r="E46" s="34"/>
      <c r="F46" s="34"/>
      <c r="G46" s="34"/>
      <c r="H46" s="34"/>
      <c r="I46" s="34"/>
      <c r="J46" s="79"/>
      <c r="K46" s="358" t="s">
        <v>200</v>
      </c>
      <c r="L46" s="358"/>
      <c r="M46" s="347"/>
      <c r="N46" s="347"/>
      <c r="O46" s="347"/>
      <c r="P46" s="347"/>
      <c r="Q46" s="347"/>
      <c r="R46" s="347"/>
      <c r="S46" s="347"/>
    </row>
    <row r="47" spans="1:19" s="65" customFormat="1" ht="15.75" customHeight="1" x14ac:dyDescent="0.2">
      <c r="E47" s="109"/>
      <c r="F47" s="109"/>
      <c r="G47" s="109"/>
      <c r="H47" s="109"/>
      <c r="I47" s="109"/>
      <c r="J47" s="76"/>
      <c r="K47" s="76"/>
      <c r="L47" s="76"/>
      <c r="M47" s="344"/>
      <c r="N47" s="344"/>
      <c r="O47" s="344"/>
      <c r="P47" s="344"/>
      <c r="Q47" s="344"/>
      <c r="R47" s="344"/>
      <c r="S47" s="344"/>
    </row>
    <row r="48" spans="1:19" s="65" customFormat="1" x14ac:dyDescent="0.2">
      <c r="E48" s="109"/>
      <c r="F48" s="109"/>
      <c r="G48" s="109"/>
      <c r="H48" s="109"/>
      <c r="I48" s="109"/>
      <c r="N48" s="77"/>
    </row>
    <row r="49" spans="1:20" s="65" customFormat="1" ht="15.75" customHeight="1" x14ac:dyDescent="0.2">
      <c r="E49" s="109"/>
      <c r="F49" s="109"/>
      <c r="G49" s="109"/>
      <c r="H49" s="109"/>
      <c r="I49" s="109"/>
      <c r="J49" s="358" t="s">
        <v>201</v>
      </c>
      <c r="K49" s="358"/>
      <c r="L49" s="358"/>
      <c r="M49" s="360"/>
      <c r="N49" s="360"/>
      <c r="O49" s="360"/>
      <c r="P49" s="360"/>
      <c r="Q49" s="360"/>
      <c r="R49" s="360"/>
      <c r="S49" s="360"/>
    </row>
    <row r="50" spans="1:20" s="65" customFormat="1" ht="15.75" customHeight="1" x14ac:dyDescent="0.2">
      <c r="E50" s="109"/>
      <c r="F50" s="109"/>
      <c r="G50" s="109"/>
      <c r="H50" s="109"/>
      <c r="I50" s="109"/>
      <c r="J50" s="76"/>
      <c r="K50" s="358" t="s">
        <v>202</v>
      </c>
      <c r="L50" s="358"/>
      <c r="M50" s="359"/>
      <c r="N50" s="359"/>
      <c r="O50" s="359"/>
      <c r="P50" s="359"/>
      <c r="Q50" s="359"/>
      <c r="R50" s="359"/>
      <c r="S50" s="359"/>
    </row>
    <row r="51" spans="1:20" s="65" customFormat="1" x14ac:dyDescent="0.2">
      <c r="E51" s="109"/>
      <c r="F51" s="109"/>
      <c r="G51" s="109"/>
      <c r="H51" s="109"/>
      <c r="I51" s="109"/>
      <c r="N51" s="77"/>
    </row>
    <row r="52" spans="1:20" s="65" customFormat="1" x14ac:dyDescent="0.2">
      <c r="E52" s="109"/>
      <c r="F52" s="109"/>
      <c r="G52" s="109"/>
      <c r="H52" s="109"/>
      <c r="I52" s="109"/>
      <c r="M52" s="314"/>
      <c r="N52" s="314"/>
      <c r="O52" s="314"/>
      <c r="P52" s="314"/>
      <c r="Q52" s="314"/>
      <c r="R52" s="314"/>
      <c r="S52" s="314"/>
    </row>
    <row r="53" spans="1:20" s="65" customFormat="1" x14ac:dyDescent="0.2">
      <c r="E53" s="109"/>
      <c r="F53" s="109"/>
      <c r="G53" s="109"/>
      <c r="H53" s="109"/>
      <c r="I53" s="109"/>
      <c r="J53" s="76"/>
      <c r="K53" s="76"/>
      <c r="L53" s="76"/>
      <c r="M53" s="305"/>
      <c r="N53" s="305"/>
      <c r="O53" s="305"/>
      <c r="P53" s="305"/>
      <c r="Q53" s="305"/>
      <c r="R53" s="305"/>
      <c r="S53" s="305"/>
    </row>
    <row r="54" spans="1:20" s="65" customFormat="1" x14ac:dyDescent="0.2">
      <c r="E54" s="109"/>
      <c r="F54" s="109"/>
      <c r="G54" s="109"/>
      <c r="H54" s="109"/>
      <c r="I54" s="109"/>
      <c r="J54" s="108"/>
      <c r="K54" s="66"/>
      <c r="L54" s="66"/>
      <c r="M54" s="352" t="s">
        <v>199</v>
      </c>
      <c r="N54" s="352"/>
      <c r="O54" s="341"/>
      <c r="P54" s="341"/>
      <c r="Q54" s="341"/>
      <c r="R54" s="341"/>
      <c r="S54" s="341"/>
    </row>
    <row r="55" spans="1:20" s="65" customFormat="1" x14ac:dyDescent="0.2">
      <c r="E55" s="109"/>
      <c r="F55" s="109"/>
      <c r="G55" s="109"/>
      <c r="H55" s="109"/>
      <c r="I55" s="109"/>
      <c r="N55" s="77"/>
    </row>
    <row r="56" spans="1:20" ht="15.75" customHeight="1" x14ac:dyDescent="0.2">
      <c r="A56" s="65"/>
      <c r="B56" s="65"/>
      <c r="C56" s="65"/>
      <c r="D56" s="65"/>
      <c r="E56" s="109"/>
      <c r="F56" s="109"/>
      <c r="G56" s="109"/>
      <c r="H56" s="109"/>
      <c r="I56" s="109"/>
      <c r="J56" s="76"/>
      <c r="K56" s="110" t="s">
        <v>200</v>
      </c>
      <c r="L56" s="110"/>
      <c r="M56" s="347"/>
      <c r="N56" s="347"/>
      <c r="O56" s="347"/>
      <c r="P56" s="347"/>
      <c r="Q56" s="347"/>
      <c r="R56" s="347"/>
      <c r="S56" s="347"/>
      <c r="T56" s="65"/>
    </row>
    <row r="57" spans="1:20" ht="15.75" customHeight="1" x14ac:dyDescent="0.2">
      <c r="A57" s="65"/>
      <c r="B57" s="65"/>
      <c r="C57" s="65"/>
      <c r="D57" s="65"/>
      <c r="E57" s="109"/>
      <c r="F57" s="109"/>
      <c r="G57" s="109"/>
      <c r="H57" s="109"/>
      <c r="I57" s="109"/>
      <c r="J57" s="76"/>
      <c r="K57" s="76"/>
      <c r="L57" s="76"/>
      <c r="M57" s="344"/>
      <c r="N57" s="344"/>
      <c r="O57" s="344"/>
      <c r="P57" s="344"/>
      <c r="Q57" s="344"/>
      <c r="R57" s="344"/>
      <c r="S57" s="344"/>
      <c r="T57" s="65"/>
    </row>
    <row r="58" spans="1:20" x14ac:dyDescent="0.2">
      <c r="A58" s="65"/>
      <c r="B58" s="65"/>
      <c r="C58" s="65"/>
      <c r="D58" s="65"/>
      <c r="E58" s="109"/>
      <c r="F58" s="109"/>
      <c r="G58" s="109"/>
      <c r="H58" s="109"/>
      <c r="I58" s="109"/>
      <c r="J58" s="65"/>
      <c r="K58" s="65"/>
      <c r="L58" s="65"/>
      <c r="M58" s="65"/>
      <c r="N58" s="77"/>
      <c r="O58" s="65"/>
      <c r="P58" s="65"/>
      <c r="Q58" s="65"/>
      <c r="R58" s="65"/>
      <c r="S58" s="65"/>
      <c r="T58" s="65"/>
    </row>
    <row r="59" spans="1:20" ht="15.75" customHeight="1" x14ac:dyDescent="0.2">
      <c r="A59" s="65"/>
      <c r="B59" s="65"/>
      <c r="C59" s="65"/>
      <c r="D59" s="65"/>
      <c r="E59" s="109"/>
      <c r="F59" s="109"/>
      <c r="G59" s="109"/>
      <c r="H59" s="109"/>
      <c r="I59" s="109"/>
      <c r="J59" s="358" t="s">
        <v>201</v>
      </c>
      <c r="K59" s="358"/>
      <c r="L59" s="358"/>
      <c r="M59" s="360"/>
      <c r="N59" s="360"/>
      <c r="O59" s="360"/>
      <c r="P59" s="360"/>
      <c r="Q59" s="360"/>
      <c r="R59" s="360"/>
      <c r="S59" s="360"/>
      <c r="T59" s="65"/>
    </row>
    <row r="60" spans="1:20" ht="15.75" customHeight="1" x14ac:dyDescent="0.2">
      <c r="A60" s="65"/>
      <c r="B60" s="65"/>
      <c r="C60" s="65"/>
      <c r="D60" s="65"/>
      <c r="E60" s="109"/>
      <c r="F60" s="109"/>
      <c r="G60" s="109"/>
      <c r="H60" s="109"/>
      <c r="I60" s="109"/>
      <c r="J60" s="76"/>
      <c r="K60" s="358" t="s">
        <v>202</v>
      </c>
      <c r="L60" s="358"/>
      <c r="M60" s="359"/>
      <c r="N60" s="359"/>
      <c r="O60" s="359"/>
      <c r="P60" s="359"/>
      <c r="Q60" s="359"/>
      <c r="R60" s="359"/>
      <c r="S60" s="359"/>
      <c r="T60" s="65"/>
    </row>
    <row r="61" spans="1:20" x14ac:dyDescent="0.2">
      <c r="A61" s="65"/>
      <c r="B61" s="65"/>
      <c r="C61" s="65"/>
      <c r="D61" s="65"/>
      <c r="E61" s="65"/>
      <c r="F61" s="65"/>
      <c r="G61" s="65"/>
      <c r="H61" s="65"/>
      <c r="I61" s="65"/>
      <c r="J61" s="65"/>
      <c r="K61" s="65"/>
      <c r="L61" s="65"/>
      <c r="M61" s="65"/>
      <c r="N61" s="77"/>
      <c r="O61" s="65"/>
      <c r="P61" s="65"/>
      <c r="Q61" s="65"/>
      <c r="R61" s="65"/>
      <c r="S61" s="65"/>
      <c r="T61" s="65"/>
    </row>
    <row r="62" spans="1:20" ht="13.5" thickBot="1" x14ac:dyDescent="0.25">
      <c r="A62" s="111"/>
      <c r="B62" s="111"/>
      <c r="C62" s="111"/>
      <c r="D62" s="111"/>
      <c r="E62" s="111"/>
      <c r="F62" s="111"/>
      <c r="G62" s="111"/>
      <c r="H62" s="111"/>
      <c r="I62" s="111"/>
      <c r="J62" s="111"/>
      <c r="K62" s="111"/>
      <c r="L62" s="111"/>
      <c r="M62" s="111"/>
      <c r="N62" s="112"/>
      <c r="O62" s="111"/>
      <c r="P62" s="111"/>
      <c r="Q62" s="111"/>
      <c r="R62" s="111"/>
      <c r="S62" s="111"/>
      <c r="T62" s="65"/>
    </row>
    <row r="63" spans="1:20" ht="13.5" hidden="1" thickTop="1" x14ac:dyDescent="0.2">
      <c r="A63" s="65"/>
      <c r="B63" s="65"/>
      <c r="C63" s="65"/>
      <c r="D63" s="65"/>
      <c r="E63" s="65"/>
      <c r="F63" s="65"/>
      <c r="G63" s="65"/>
      <c r="H63" s="65"/>
      <c r="I63" s="65"/>
      <c r="J63" s="65"/>
      <c r="K63" s="65"/>
      <c r="L63" s="65"/>
      <c r="M63" s="65"/>
      <c r="N63" s="77"/>
      <c r="O63" s="65"/>
      <c r="P63" s="65"/>
      <c r="Q63" s="65"/>
      <c r="R63" s="65"/>
      <c r="S63" s="65"/>
      <c r="T63" s="65"/>
    </row>
    <row r="64" spans="1:20" hidden="1" x14ac:dyDescent="0.2">
      <c r="A64" s="65"/>
      <c r="B64" s="65"/>
      <c r="C64" s="65"/>
      <c r="D64" s="65"/>
      <c r="E64" s="65"/>
      <c r="F64" s="65"/>
      <c r="G64" s="65"/>
      <c r="H64" s="65"/>
      <c r="I64" s="65"/>
      <c r="J64" s="65"/>
      <c r="K64" s="65"/>
      <c r="L64" s="65"/>
      <c r="M64" s="65"/>
      <c r="N64" s="77"/>
      <c r="O64" s="65"/>
      <c r="P64" s="65"/>
      <c r="Q64" s="65"/>
      <c r="R64" s="65"/>
      <c r="S64" s="65"/>
      <c r="T64" s="65"/>
    </row>
    <row r="65" spans="1:20" hidden="1" x14ac:dyDescent="0.2">
      <c r="A65" s="65"/>
      <c r="B65" s="65"/>
      <c r="C65" s="65"/>
      <c r="D65" s="65"/>
      <c r="E65" s="65"/>
      <c r="F65" s="65"/>
      <c r="G65" s="65"/>
      <c r="H65" s="65"/>
      <c r="I65" s="65"/>
      <c r="J65" s="65"/>
      <c r="K65" s="65"/>
      <c r="L65" s="65"/>
      <c r="M65" s="65"/>
      <c r="N65" s="77"/>
      <c r="O65" s="65"/>
      <c r="P65" s="65"/>
      <c r="Q65" s="65"/>
      <c r="R65" s="65"/>
      <c r="S65" s="65"/>
      <c r="T65" s="65"/>
    </row>
    <row r="66" spans="1:20" hidden="1" x14ac:dyDescent="0.2">
      <c r="A66" s="65"/>
      <c r="B66" s="65"/>
      <c r="C66" s="65"/>
      <c r="D66" s="65"/>
      <c r="E66" s="65"/>
      <c r="F66" s="65"/>
      <c r="G66" s="65"/>
      <c r="H66" s="65"/>
      <c r="I66" s="65"/>
      <c r="J66" s="65"/>
      <c r="K66" s="65"/>
      <c r="L66" s="65"/>
      <c r="M66" s="65"/>
      <c r="N66" s="77"/>
      <c r="O66" s="65"/>
      <c r="P66" s="65"/>
      <c r="Q66" s="65"/>
      <c r="R66" s="65"/>
      <c r="S66" s="65"/>
      <c r="T66" s="65"/>
    </row>
    <row r="67" spans="1:20" hidden="1" x14ac:dyDescent="0.2">
      <c r="A67" s="113"/>
      <c r="B67" s="113"/>
      <c r="C67" s="65"/>
      <c r="D67" s="65"/>
      <c r="E67" s="65"/>
      <c r="F67" s="65"/>
      <c r="G67" s="65"/>
      <c r="H67" s="65"/>
      <c r="I67" s="65"/>
      <c r="J67" s="65"/>
      <c r="K67" s="65"/>
      <c r="L67" s="65"/>
      <c r="M67" s="65"/>
      <c r="N67" s="77"/>
      <c r="O67" s="65"/>
      <c r="P67" s="65"/>
      <c r="Q67" s="65"/>
      <c r="R67" s="65"/>
      <c r="S67" s="65"/>
      <c r="T67" s="65"/>
    </row>
    <row r="68" spans="1:20" hidden="1" x14ac:dyDescent="0.2">
      <c r="A68" s="65"/>
      <c r="B68" s="65"/>
      <c r="C68" s="65"/>
      <c r="D68" s="65"/>
      <c r="E68" s="65"/>
      <c r="F68" s="65"/>
      <c r="G68" s="65"/>
      <c r="H68" s="65"/>
      <c r="I68" s="65"/>
      <c r="J68" s="65"/>
      <c r="K68" s="65"/>
      <c r="L68" s="65"/>
      <c r="M68" s="65"/>
      <c r="N68" s="77"/>
      <c r="O68" s="65"/>
      <c r="P68" s="65"/>
      <c r="Q68" s="65"/>
      <c r="R68" s="65"/>
      <c r="S68" s="65"/>
      <c r="T68" s="65"/>
    </row>
    <row r="69" spans="1:20" hidden="1" x14ac:dyDescent="0.2">
      <c r="A69" s="65"/>
      <c r="B69" s="65"/>
      <c r="C69" s="65"/>
      <c r="D69" s="65"/>
      <c r="E69" s="65"/>
      <c r="F69" s="65"/>
      <c r="G69" s="65"/>
      <c r="H69" s="65"/>
      <c r="I69" s="65"/>
      <c r="J69" s="65"/>
      <c r="K69" s="65"/>
      <c r="L69" s="65"/>
      <c r="M69" s="65"/>
      <c r="N69" s="77"/>
      <c r="O69" s="65"/>
      <c r="P69" s="65"/>
      <c r="Q69" s="65"/>
      <c r="R69" s="65"/>
      <c r="S69" s="65"/>
      <c r="T69" s="65"/>
    </row>
    <row r="70" spans="1:20" hidden="1" x14ac:dyDescent="0.2">
      <c r="A70" s="65"/>
      <c r="B70" s="65"/>
      <c r="C70" s="65"/>
      <c r="D70" s="65"/>
      <c r="E70" s="65"/>
      <c r="F70" s="65"/>
      <c r="G70" s="65"/>
      <c r="H70" s="65"/>
      <c r="I70" s="65"/>
      <c r="J70" s="65"/>
      <c r="K70" s="65"/>
      <c r="L70" s="65"/>
      <c r="M70" s="65"/>
      <c r="N70" s="77"/>
      <c r="O70" s="65"/>
      <c r="P70" s="65"/>
      <c r="Q70" s="65"/>
      <c r="R70" s="65"/>
      <c r="S70" s="65"/>
      <c r="T70" s="65"/>
    </row>
    <row r="71" spans="1:20" hidden="1" x14ac:dyDescent="0.2">
      <c r="A71" s="65"/>
      <c r="B71" s="65"/>
      <c r="C71" s="65"/>
      <c r="D71" s="65"/>
      <c r="E71" s="65"/>
      <c r="F71" s="65"/>
      <c r="G71" s="65"/>
      <c r="H71" s="65"/>
      <c r="I71" s="65"/>
      <c r="J71" s="65"/>
      <c r="K71" s="65"/>
      <c r="L71" s="65"/>
      <c r="M71" s="65"/>
      <c r="N71" s="77"/>
      <c r="O71" s="65"/>
      <c r="P71" s="65"/>
      <c r="Q71" s="65"/>
      <c r="R71" s="65"/>
      <c r="S71" s="65"/>
      <c r="T71" s="65"/>
    </row>
    <row r="72" spans="1:20" hidden="1" x14ac:dyDescent="0.2">
      <c r="A72" s="65"/>
      <c r="B72" s="65"/>
      <c r="C72" s="65"/>
      <c r="D72" s="65"/>
      <c r="E72" s="65"/>
      <c r="F72" s="65"/>
      <c r="G72" s="65"/>
      <c r="H72" s="65"/>
      <c r="I72" s="65"/>
      <c r="J72" s="65"/>
      <c r="K72" s="65"/>
      <c r="L72" s="65"/>
      <c r="M72" s="65"/>
      <c r="N72" s="77"/>
      <c r="O72" s="65"/>
      <c r="P72" s="65"/>
      <c r="Q72" s="65"/>
      <c r="R72" s="65"/>
      <c r="S72" s="65"/>
      <c r="T72" s="65"/>
    </row>
    <row r="73" spans="1:20" hidden="1" x14ac:dyDescent="0.2">
      <c r="A73" s="65"/>
      <c r="B73" s="65"/>
      <c r="C73" s="65"/>
      <c r="D73" s="65"/>
      <c r="E73" s="65"/>
      <c r="F73" s="65"/>
      <c r="G73" s="65"/>
      <c r="H73" s="65"/>
      <c r="I73" s="65"/>
      <c r="J73" s="65"/>
      <c r="K73" s="65"/>
      <c r="L73" s="65"/>
      <c r="M73" s="65"/>
      <c r="N73" s="77"/>
      <c r="O73" s="65"/>
      <c r="P73" s="65"/>
      <c r="Q73" s="65"/>
      <c r="R73" s="65"/>
      <c r="S73" s="65"/>
      <c r="T73" s="65"/>
    </row>
    <row r="74" spans="1:20" hidden="1" x14ac:dyDescent="0.2">
      <c r="A74" s="65"/>
      <c r="B74" s="65"/>
      <c r="C74" s="65"/>
      <c r="D74" s="65"/>
      <c r="E74" s="65"/>
      <c r="F74" s="65"/>
      <c r="G74" s="65"/>
      <c r="H74" s="65"/>
      <c r="I74" s="65"/>
      <c r="J74" s="65"/>
      <c r="K74" s="65"/>
      <c r="L74" s="65"/>
      <c r="M74" s="65"/>
      <c r="N74" s="77"/>
      <c r="O74" s="65"/>
      <c r="P74" s="65"/>
      <c r="Q74" s="65"/>
      <c r="R74" s="65"/>
      <c r="S74" s="65"/>
      <c r="T74" s="65"/>
    </row>
    <row r="75" spans="1:20" hidden="1" x14ac:dyDescent="0.2">
      <c r="A75" s="65"/>
      <c r="B75" s="65"/>
      <c r="C75" s="65"/>
      <c r="D75" s="65"/>
      <c r="E75" s="65"/>
      <c r="F75" s="65"/>
      <c r="G75" s="65"/>
      <c r="H75" s="65"/>
      <c r="I75" s="65"/>
      <c r="J75" s="65"/>
      <c r="K75" s="65"/>
      <c r="L75" s="65"/>
      <c r="M75" s="65"/>
      <c r="N75" s="77"/>
      <c r="O75" s="65"/>
      <c r="P75" s="65"/>
      <c r="Q75" s="65"/>
      <c r="R75" s="65"/>
      <c r="S75" s="65"/>
      <c r="T75" s="65"/>
    </row>
    <row r="76" spans="1:20" hidden="1" x14ac:dyDescent="0.2">
      <c r="A76" s="65"/>
      <c r="B76" s="65"/>
      <c r="C76" s="65"/>
      <c r="D76" s="65"/>
      <c r="E76" s="65"/>
      <c r="F76" s="65"/>
      <c r="G76" s="65"/>
      <c r="H76" s="65"/>
      <c r="I76" s="65"/>
      <c r="J76" s="65"/>
      <c r="K76" s="65"/>
      <c r="L76" s="65"/>
      <c r="M76" s="65"/>
      <c r="N76" s="77"/>
      <c r="O76" s="65"/>
      <c r="P76" s="65"/>
      <c r="Q76" s="65"/>
      <c r="R76" s="65"/>
      <c r="S76" s="65"/>
      <c r="T76" s="65"/>
    </row>
    <row r="77" spans="1:20" hidden="1" x14ac:dyDescent="0.2">
      <c r="A77" s="65"/>
      <c r="B77" s="65"/>
      <c r="C77" s="65"/>
      <c r="D77" s="65"/>
      <c r="E77" s="65"/>
      <c r="F77" s="65"/>
      <c r="G77" s="65"/>
      <c r="H77" s="65"/>
      <c r="I77" s="65"/>
      <c r="J77" s="65"/>
      <c r="K77" s="65"/>
      <c r="L77" s="65"/>
      <c r="M77" s="65"/>
      <c r="N77" s="77"/>
      <c r="O77" s="65"/>
      <c r="P77" s="65"/>
      <c r="Q77" s="65"/>
      <c r="R77" s="65"/>
      <c r="S77" s="65"/>
      <c r="T77" s="65"/>
    </row>
    <row r="78" spans="1:20" hidden="1" x14ac:dyDescent="0.2">
      <c r="A78" s="65"/>
      <c r="B78" s="65"/>
      <c r="C78" s="65"/>
      <c r="D78" s="65"/>
      <c r="E78" s="65"/>
      <c r="F78" s="65"/>
      <c r="G78" s="65"/>
      <c r="H78" s="65"/>
      <c r="I78" s="65"/>
      <c r="J78" s="65"/>
      <c r="K78" s="65"/>
      <c r="L78" s="65"/>
      <c r="M78" s="65"/>
      <c r="N78" s="77"/>
      <c r="O78" s="65"/>
      <c r="P78" s="65"/>
      <c r="Q78" s="65"/>
      <c r="R78" s="65"/>
      <c r="S78" s="65"/>
      <c r="T78" s="65"/>
    </row>
    <row r="79" spans="1:20" hidden="1" x14ac:dyDescent="0.2">
      <c r="A79" s="65"/>
      <c r="B79" s="65"/>
      <c r="C79" s="65"/>
      <c r="D79" s="65"/>
      <c r="E79" s="65"/>
      <c r="F79" s="65"/>
      <c r="G79" s="65"/>
      <c r="H79" s="65"/>
      <c r="I79" s="65"/>
      <c r="J79" s="65"/>
      <c r="K79" s="65"/>
      <c r="L79" s="65"/>
      <c r="M79" s="65"/>
      <c r="N79" s="77"/>
      <c r="O79" s="65"/>
      <c r="P79" s="65"/>
      <c r="Q79" s="65"/>
      <c r="R79" s="65"/>
      <c r="S79" s="65"/>
      <c r="T79" s="65"/>
    </row>
    <row r="80" spans="1:20" hidden="1" x14ac:dyDescent="0.2">
      <c r="A80" s="65"/>
      <c r="B80" s="65"/>
      <c r="C80" s="65"/>
      <c r="D80" s="65"/>
      <c r="E80" s="65"/>
      <c r="F80" s="65"/>
      <c r="G80" s="65"/>
      <c r="H80" s="65"/>
      <c r="I80" s="65"/>
      <c r="J80" s="65"/>
      <c r="K80" s="65"/>
      <c r="L80" s="65"/>
      <c r="M80" s="65"/>
      <c r="N80" s="77"/>
      <c r="O80" s="65"/>
      <c r="P80" s="65"/>
      <c r="Q80" s="65"/>
      <c r="R80" s="65"/>
      <c r="S80" s="65"/>
      <c r="T80" s="65"/>
    </row>
    <row r="81" spans="1:20" hidden="1" x14ac:dyDescent="0.2">
      <c r="A81" s="65"/>
      <c r="B81" s="65"/>
      <c r="C81" s="65"/>
      <c r="D81" s="65"/>
      <c r="E81" s="65"/>
      <c r="F81" s="65"/>
      <c r="G81" s="65"/>
      <c r="H81" s="65"/>
      <c r="I81" s="65"/>
      <c r="J81" s="65"/>
      <c r="K81" s="65"/>
      <c r="L81" s="65"/>
      <c r="M81" s="65"/>
      <c r="N81" s="77"/>
      <c r="O81" s="65"/>
      <c r="P81" s="65"/>
      <c r="Q81" s="65"/>
      <c r="R81" s="65"/>
      <c r="S81" s="65"/>
      <c r="T81" s="65"/>
    </row>
    <row r="82" spans="1:20" hidden="1" x14ac:dyDescent="0.2">
      <c r="A82" s="65"/>
      <c r="B82" s="65"/>
      <c r="C82" s="65"/>
      <c r="D82" s="65"/>
      <c r="E82" s="65"/>
      <c r="F82" s="65"/>
      <c r="G82" s="65"/>
      <c r="H82" s="65"/>
      <c r="I82" s="65"/>
      <c r="J82" s="65"/>
      <c r="K82" s="65"/>
      <c r="L82" s="65"/>
      <c r="M82" s="65"/>
      <c r="N82" s="77"/>
      <c r="O82" s="65"/>
      <c r="P82" s="65"/>
      <c r="Q82" s="65"/>
      <c r="R82" s="65"/>
      <c r="S82" s="65"/>
      <c r="T82" s="65"/>
    </row>
  </sheetData>
  <sheetProtection selectLockedCells="1"/>
  <customSheetViews>
    <customSheetView guid="{D50E13D9-1B49-49F5-8BE9-AD308650122E}" showPageBreaks="1" showGridLines="0" showRuler="0">
      <selection activeCell="A10" sqref="A10:F11"/>
      <pageMargins left="0" right="0" top="0.5" bottom="0.5" header="0.5" footer="0.25"/>
      <printOptions horizontalCentered="1"/>
      <pageSetup paperSize="5" orientation="portrait" r:id="rId1"/>
      <headerFooter alignWithMargins="0">
        <oddFooter>&amp;L&amp;F&amp;C-2-</oddFooter>
      </headerFooter>
    </customSheetView>
    <customSheetView guid="{4B50333E-632F-4815-BF64-09858D46DC4B}" showGridLines="0" showRuler="0">
      <selection activeCell="D45" sqref="D45"/>
      <pageMargins left="0" right="0" top="0.5" bottom="0.5" header="0.5" footer="0.25"/>
      <printOptions horizontalCentered="1"/>
      <pageSetup paperSize="5" orientation="portrait" r:id="rId2"/>
      <headerFooter alignWithMargins="0">
        <oddFooter>&amp;L&amp;F&amp;C-2-</oddFooter>
      </headerFooter>
    </customSheetView>
  </customSheetViews>
  <mergeCells count="55">
    <mergeCell ref="A25:G25"/>
    <mergeCell ref="H12:K12"/>
    <mergeCell ref="A5:S5"/>
    <mergeCell ref="A15:B15"/>
    <mergeCell ref="A23:G24"/>
    <mergeCell ref="A13:G13"/>
    <mergeCell ref="A19:S21"/>
    <mergeCell ref="C15:S15"/>
    <mergeCell ref="C16:S16"/>
    <mergeCell ref="L13:S13"/>
    <mergeCell ref="A1:S1"/>
    <mergeCell ref="L8:S8"/>
    <mergeCell ref="L12:S12"/>
    <mergeCell ref="A8:G8"/>
    <mergeCell ref="A12:G12"/>
    <mergeCell ref="H8:K8"/>
    <mergeCell ref="H10:K10"/>
    <mergeCell ref="L9:S9"/>
    <mergeCell ref="A9:G9"/>
    <mergeCell ref="B2:Q2"/>
    <mergeCell ref="B3:Q3"/>
    <mergeCell ref="J38:Q38"/>
    <mergeCell ref="A28:B28"/>
    <mergeCell ref="C27:F27"/>
    <mergeCell ref="C28:F28"/>
    <mergeCell ref="A32:R32"/>
    <mergeCell ref="A38:B38"/>
    <mergeCell ref="C38:D38"/>
    <mergeCell ref="E35:F35"/>
    <mergeCell ref="A30:G30"/>
    <mergeCell ref="A31:R31"/>
    <mergeCell ref="J30:K30"/>
    <mergeCell ref="P30:R30"/>
    <mergeCell ref="A35:D35"/>
    <mergeCell ref="H35:P35"/>
    <mergeCell ref="H36:P36"/>
    <mergeCell ref="A27:B27"/>
    <mergeCell ref="M60:S60"/>
    <mergeCell ref="M57:S57"/>
    <mergeCell ref="M54:S54"/>
    <mergeCell ref="M49:S49"/>
    <mergeCell ref="J59:L59"/>
    <mergeCell ref="K60:L60"/>
    <mergeCell ref="K50:L50"/>
    <mergeCell ref="M56:S56"/>
    <mergeCell ref="M50:S50"/>
    <mergeCell ref="J49:L49"/>
    <mergeCell ref="M59:S59"/>
    <mergeCell ref="M52:S53"/>
    <mergeCell ref="M46:S46"/>
    <mergeCell ref="M47:S47"/>
    <mergeCell ref="M44:S44"/>
    <mergeCell ref="E40:M40"/>
    <mergeCell ref="M42:S43"/>
    <mergeCell ref="K46:L46"/>
  </mergeCells>
  <phoneticPr fontId="0" type="noConversion"/>
  <printOptions horizontalCentered="1"/>
  <pageMargins left="0" right="0" top="0.5" bottom="0.5" header="0.5" footer="0.5"/>
  <pageSetup paperSize="5" orientation="portrait" r:id="rId3"/>
  <headerFoot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P82"/>
  <sheetViews>
    <sheetView showGridLines="0" zoomScaleNormal="100" workbookViewId="0">
      <selection activeCell="F5" sqref="F5"/>
    </sheetView>
  </sheetViews>
  <sheetFormatPr defaultColWidth="0" defaultRowHeight="15" customHeight="1" zeroHeight="1" x14ac:dyDescent="0.2"/>
  <cols>
    <col min="1" max="1" width="4.7109375" style="291" customWidth="1"/>
    <col min="2" max="2" width="4.7109375" style="292" customWidth="1"/>
    <col min="3" max="5" width="17.28515625" style="267" customWidth="1"/>
    <col min="6" max="6" width="17.28515625" style="293" customWidth="1"/>
    <col min="7" max="7" width="17.28515625" style="294" customWidth="1"/>
    <col min="8" max="16" width="0" style="267" hidden="1" customWidth="1"/>
    <col min="17" max="16384" width="9.140625" style="267" hidden="1"/>
  </cols>
  <sheetData>
    <row r="1" spans="1:7" ht="30" customHeight="1" x14ac:dyDescent="0.3">
      <c r="A1" s="374" t="str">
        <f>IF(ISBLANK('MC-Affidavit'!$A$1), "", 'MC-Affidavit'!$A$1)</f>
        <v>Annual Statement for the Year 2024</v>
      </c>
      <c r="B1" s="374"/>
      <c r="C1" s="374"/>
      <c r="D1" s="374"/>
      <c r="E1" s="374"/>
      <c r="F1" s="375"/>
      <c r="G1" s="375"/>
    </row>
    <row r="2" spans="1:7" ht="36" customHeight="1" x14ac:dyDescent="0.2">
      <c r="A2" s="381" t="str">
        <f>IF(ISBLANK('MC-Jurat'!$A$6), "", 'MC-Jurat'!$A$6)</f>
        <v/>
      </c>
      <c r="B2" s="381"/>
      <c r="C2" s="381"/>
      <c r="D2" s="381"/>
      <c r="E2" s="381"/>
      <c r="F2" s="382"/>
      <c r="G2" s="382"/>
    </row>
    <row r="3" spans="1:7" ht="15" customHeight="1" x14ac:dyDescent="0.2">
      <c r="A3" s="117"/>
      <c r="B3" s="118"/>
      <c r="C3" s="265"/>
      <c r="D3" s="265"/>
      <c r="E3" s="265"/>
      <c r="F3" s="268" t="s">
        <v>351</v>
      </c>
      <c r="G3" s="268" t="s">
        <v>352</v>
      </c>
    </row>
    <row r="4" spans="1:7" ht="18" customHeight="1" x14ac:dyDescent="0.2">
      <c r="A4" s="376" t="s">
        <v>364</v>
      </c>
      <c r="B4" s="376"/>
      <c r="C4" s="376"/>
      <c r="D4" s="376"/>
      <c r="E4" s="376"/>
      <c r="F4" s="377"/>
      <c r="G4" s="377"/>
    </row>
    <row r="5" spans="1:7" ht="16.7" customHeight="1" x14ac:dyDescent="0.25">
      <c r="A5" s="269" t="s">
        <v>11</v>
      </c>
      <c r="B5" s="378" t="s">
        <v>203</v>
      </c>
      <c r="C5" s="378"/>
      <c r="D5" s="378"/>
      <c r="E5" s="378"/>
      <c r="F5" s="97"/>
      <c r="G5" s="97"/>
    </row>
    <row r="6" spans="1:7" ht="15" customHeight="1" x14ac:dyDescent="0.25">
      <c r="A6" s="269" t="s">
        <v>12</v>
      </c>
      <c r="B6" s="380" t="s">
        <v>204</v>
      </c>
      <c r="C6" s="380"/>
      <c r="D6" s="380"/>
      <c r="E6" s="380"/>
      <c r="F6" s="121"/>
      <c r="G6" s="121"/>
    </row>
    <row r="7" spans="1:7" ht="16.7" customHeight="1" x14ac:dyDescent="0.25">
      <c r="A7" s="120"/>
      <c r="B7" s="270" t="s">
        <v>734</v>
      </c>
      <c r="C7" s="378" t="s">
        <v>249</v>
      </c>
      <c r="D7" s="378"/>
      <c r="E7" s="378"/>
      <c r="F7" s="98"/>
      <c r="G7" s="98"/>
    </row>
    <row r="8" spans="1:7" ht="16.7" customHeight="1" x14ac:dyDescent="0.25">
      <c r="A8" s="120"/>
      <c r="B8" s="270" t="s">
        <v>735</v>
      </c>
      <c r="C8" s="378" t="s">
        <v>250</v>
      </c>
      <c r="D8" s="378"/>
      <c r="E8" s="378"/>
      <c r="F8" s="98"/>
      <c r="G8" s="98"/>
    </row>
    <row r="9" spans="1:7" ht="16.7" customHeight="1" x14ac:dyDescent="0.25">
      <c r="A9" s="269" t="s">
        <v>13</v>
      </c>
      <c r="B9" s="378" t="s">
        <v>205</v>
      </c>
      <c r="C9" s="378"/>
      <c r="D9" s="378"/>
      <c r="E9" s="378"/>
      <c r="F9" s="98"/>
      <c r="G9" s="98"/>
    </row>
    <row r="10" spans="1:7" ht="15" customHeight="1" x14ac:dyDescent="0.25">
      <c r="A10" s="269" t="s">
        <v>14</v>
      </c>
      <c r="B10" s="379" t="s">
        <v>401</v>
      </c>
      <c r="C10" s="379"/>
      <c r="D10" s="379"/>
      <c r="E10" s="379"/>
      <c r="F10" s="121"/>
      <c r="G10" s="121"/>
    </row>
    <row r="11" spans="1:7" ht="16.7" customHeight="1" x14ac:dyDescent="0.25">
      <c r="A11" s="120"/>
      <c r="B11" s="270" t="s">
        <v>732</v>
      </c>
      <c r="C11" s="378" t="s">
        <v>57</v>
      </c>
      <c r="D11" s="378"/>
      <c r="E11" s="378"/>
      <c r="F11" s="98"/>
      <c r="G11" s="98"/>
    </row>
    <row r="12" spans="1:7" ht="16.7" customHeight="1" x14ac:dyDescent="0.25">
      <c r="A12" s="120"/>
      <c r="B12" s="270" t="s">
        <v>733</v>
      </c>
      <c r="C12" s="378" t="s">
        <v>251</v>
      </c>
      <c r="D12" s="378"/>
      <c r="E12" s="378"/>
      <c r="F12" s="97"/>
      <c r="G12" s="97"/>
    </row>
    <row r="13" spans="1:7" ht="16.5" customHeight="1" x14ac:dyDescent="0.25">
      <c r="A13" s="269" t="s">
        <v>15</v>
      </c>
      <c r="B13" s="378" t="s">
        <v>719</v>
      </c>
      <c r="C13" s="378"/>
      <c r="D13" s="378"/>
      <c r="E13" s="378"/>
      <c r="F13" s="97"/>
      <c r="G13" s="97"/>
    </row>
    <row r="14" spans="1:7" ht="16.7" customHeight="1" x14ac:dyDescent="0.25">
      <c r="A14" s="269" t="s">
        <v>16</v>
      </c>
      <c r="B14" s="378" t="s">
        <v>721</v>
      </c>
      <c r="C14" s="378"/>
      <c r="D14" s="378"/>
      <c r="E14" s="378"/>
      <c r="F14" s="97"/>
      <c r="G14" s="97"/>
    </row>
    <row r="15" spans="1:7" ht="16.7" customHeight="1" x14ac:dyDescent="0.25">
      <c r="A15" s="269" t="s">
        <v>17</v>
      </c>
      <c r="B15" s="378" t="s">
        <v>720</v>
      </c>
      <c r="C15" s="378"/>
      <c r="D15" s="378"/>
      <c r="E15" s="378"/>
      <c r="F15" s="97"/>
      <c r="G15" s="97"/>
    </row>
    <row r="16" spans="1:7" ht="16.7" customHeight="1" x14ac:dyDescent="0.25">
      <c r="A16" s="269" t="s">
        <v>18</v>
      </c>
      <c r="B16" s="378" t="s">
        <v>252</v>
      </c>
      <c r="C16" s="378"/>
      <c r="D16" s="378"/>
      <c r="E16" s="378"/>
      <c r="F16" s="97"/>
      <c r="G16" s="97"/>
    </row>
    <row r="17" spans="1:12" ht="16.7" customHeight="1" x14ac:dyDescent="0.25">
      <c r="A17" s="269" t="s">
        <v>19</v>
      </c>
      <c r="B17" s="378" t="s">
        <v>253</v>
      </c>
      <c r="C17" s="378"/>
      <c r="D17" s="378"/>
      <c r="E17" s="378"/>
      <c r="F17" s="97"/>
      <c r="G17" s="97"/>
      <c r="H17" s="271"/>
    </row>
    <row r="18" spans="1:12" ht="16.7" customHeight="1" x14ac:dyDescent="0.25">
      <c r="A18" s="269" t="s">
        <v>20</v>
      </c>
      <c r="B18" s="378" t="s">
        <v>256</v>
      </c>
      <c r="C18" s="378"/>
      <c r="D18" s="378"/>
      <c r="E18" s="379"/>
      <c r="F18" s="97"/>
      <c r="G18" s="97"/>
    </row>
    <row r="19" spans="1:12" ht="15.75" customHeight="1" x14ac:dyDescent="0.25">
      <c r="A19" s="120"/>
      <c r="B19" s="383" t="s">
        <v>254</v>
      </c>
      <c r="C19" s="383"/>
      <c r="D19" s="383"/>
      <c r="E19" s="266"/>
      <c r="F19" s="122"/>
      <c r="G19" s="122"/>
      <c r="L19" s="272"/>
    </row>
    <row r="20" spans="1:12" ht="16.7" customHeight="1" x14ac:dyDescent="0.25">
      <c r="A20" s="269" t="s">
        <v>21</v>
      </c>
      <c r="B20" s="378" t="s">
        <v>257</v>
      </c>
      <c r="C20" s="378"/>
      <c r="D20" s="378"/>
      <c r="E20" s="379"/>
      <c r="F20" s="97"/>
      <c r="G20" s="97"/>
    </row>
    <row r="21" spans="1:12" ht="15.75" customHeight="1" x14ac:dyDescent="0.25">
      <c r="A21" s="120"/>
      <c r="B21" s="383" t="s">
        <v>255</v>
      </c>
      <c r="C21" s="383"/>
      <c r="D21" s="383"/>
      <c r="E21" s="266"/>
      <c r="F21" s="122"/>
      <c r="G21" s="122"/>
    </row>
    <row r="22" spans="1:12" ht="16.7" customHeight="1" x14ac:dyDescent="0.25">
      <c r="A22" s="269" t="s">
        <v>22</v>
      </c>
      <c r="B22" s="378" t="s">
        <v>722</v>
      </c>
      <c r="C22" s="378"/>
      <c r="D22" s="378"/>
      <c r="E22" s="378"/>
      <c r="F22" s="97"/>
      <c r="G22" s="97"/>
    </row>
    <row r="23" spans="1:12" ht="16.7" customHeight="1" x14ac:dyDescent="0.25">
      <c r="A23" s="269" t="s">
        <v>23</v>
      </c>
      <c r="B23" s="385" t="s">
        <v>258</v>
      </c>
      <c r="C23" s="385"/>
      <c r="D23" s="385"/>
      <c r="E23" s="385"/>
      <c r="F23" s="273">
        <f>SUM(F5,F7,F8,F9,F11,F12,F13,F14,F15,F16,F17,F18,F20,F22)</f>
        <v>0</v>
      </c>
      <c r="G23" s="273">
        <f>SUM(G5,G7,G8,G9,G11,G12,G13,G14,G15,G16,G17,G18,G20,G22)</f>
        <v>0</v>
      </c>
    </row>
    <row r="24" spans="1:12" ht="18" customHeight="1" x14ac:dyDescent="0.2">
      <c r="A24" s="384" t="s">
        <v>365</v>
      </c>
      <c r="B24" s="384"/>
      <c r="C24" s="384"/>
      <c r="D24" s="384"/>
      <c r="E24" s="384"/>
      <c r="F24" s="384"/>
      <c r="G24" s="384"/>
    </row>
    <row r="25" spans="1:12" ht="16.5" customHeight="1" x14ac:dyDescent="0.25">
      <c r="A25" s="274" t="s">
        <v>24</v>
      </c>
      <c r="B25" s="378" t="s">
        <v>723</v>
      </c>
      <c r="C25" s="378"/>
      <c r="D25" s="378"/>
      <c r="E25" s="378"/>
      <c r="F25" s="97"/>
      <c r="G25" s="97"/>
    </row>
    <row r="26" spans="1:12" ht="16.5" customHeight="1" x14ac:dyDescent="0.25">
      <c r="A26" s="274" t="s">
        <v>25</v>
      </c>
      <c r="B26" s="378" t="s">
        <v>724</v>
      </c>
      <c r="C26" s="378"/>
      <c r="D26" s="378"/>
      <c r="E26" s="378"/>
      <c r="F26" s="99"/>
      <c r="G26" s="97"/>
    </row>
    <row r="27" spans="1:12" ht="16.5" customHeight="1" x14ac:dyDescent="0.25">
      <c r="A27" s="274" t="s">
        <v>26</v>
      </c>
      <c r="B27" s="378" t="s">
        <v>725</v>
      </c>
      <c r="C27" s="378"/>
      <c r="D27" s="378"/>
      <c r="E27" s="378"/>
      <c r="F27" s="99"/>
      <c r="G27" s="97"/>
    </row>
    <row r="28" spans="1:12" ht="16.5" customHeight="1" x14ac:dyDescent="0.25">
      <c r="A28" s="274" t="s">
        <v>27</v>
      </c>
      <c r="B28" s="378" t="s">
        <v>726</v>
      </c>
      <c r="C28" s="378"/>
      <c r="D28" s="378"/>
      <c r="E28" s="378"/>
      <c r="F28" s="99"/>
      <c r="G28" s="97"/>
    </row>
    <row r="29" spans="1:12" ht="16.5" customHeight="1" x14ac:dyDescent="0.25">
      <c r="A29" s="274" t="s">
        <v>28</v>
      </c>
      <c r="B29" s="378" t="s">
        <v>727</v>
      </c>
      <c r="C29" s="378"/>
      <c r="D29" s="378"/>
      <c r="E29" s="378"/>
      <c r="F29" s="99"/>
      <c r="G29" s="97"/>
    </row>
    <row r="30" spans="1:12" ht="16.5" customHeight="1" x14ac:dyDescent="0.25">
      <c r="A30" s="274" t="s">
        <v>29</v>
      </c>
      <c r="B30" s="378" t="s">
        <v>260</v>
      </c>
      <c r="C30" s="378"/>
      <c r="D30" s="378"/>
      <c r="E30" s="378"/>
      <c r="F30" s="99"/>
      <c r="G30" s="97"/>
    </row>
    <row r="31" spans="1:12" ht="16.5" customHeight="1" x14ac:dyDescent="0.25">
      <c r="A31" s="274" t="s">
        <v>30</v>
      </c>
      <c r="B31" s="378" t="s">
        <v>259</v>
      </c>
      <c r="C31" s="378"/>
      <c r="D31" s="378"/>
      <c r="E31" s="378"/>
      <c r="F31" s="99"/>
      <c r="G31" s="97"/>
    </row>
    <row r="32" spans="1:12" ht="16.5" customHeight="1" x14ac:dyDescent="0.25">
      <c r="A32" s="274" t="s">
        <v>31</v>
      </c>
      <c r="B32" s="378" t="s">
        <v>253</v>
      </c>
      <c r="C32" s="378"/>
      <c r="D32" s="378"/>
      <c r="E32" s="378"/>
      <c r="F32" s="99"/>
      <c r="G32" s="97"/>
    </row>
    <row r="33" spans="1:13" ht="16.5" customHeight="1" x14ac:dyDescent="0.25">
      <c r="A33" s="274" t="s">
        <v>32</v>
      </c>
      <c r="B33" s="378" t="s">
        <v>728</v>
      </c>
      <c r="C33" s="378"/>
      <c r="D33" s="378"/>
      <c r="E33" s="378"/>
      <c r="F33" s="99"/>
      <c r="G33" s="97"/>
      <c r="M33" s="271"/>
    </row>
    <row r="34" spans="1:13" ht="16.5" customHeight="1" x14ac:dyDescent="0.2">
      <c r="A34" s="274" t="s">
        <v>33</v>
      </c>
      <c r="B34" s="387" t="s">
        <v>270</v>
      </c>
      <c r="C34" s="387"/>
      <c r="D34" s="387"/>
      <c r="E34" s="387"/>
      <c r="F34" s="237">
        <f>SUM(F25,F26,F27,F28,F29,F30,F31,F32,F33)</f>
        <v>0</v>
      </c>
      <c r="G34" s="273">
        <f>SUM(G25,G26,G27,G28,G29,G30,G31,G32,G33)</f>
        <v>0</v>
      </c>
    </row>
    <row r="35" spans="1:13" ht="15" customHeight="1" x14ac:dyDescent="0.25">
      <c r="A35" s="274" t="s">
        <v>34</v>
      </c>
      <c r="B35" s="379" t="s">
        <v>264</v>
      </c>
      <c r="C35" s="379"/>
      <c r="D35" s="379"/>
      <c r="E35" s="379"/>
      <c r="F35" s="122"/>
      <c r="G35" s="122"/>
    </row>
    <row r="36" spans="1:13" ht="16.5" customHeight="1" x14ac:dyDescent="0.25">
      <c r="A36" s="126"/>
      <c r="B36" s="275" t="s">
        <v>730</v>
      </c>
      <c r="C36" s="378" t="s">
        <v>250</v>
      </c>
      <c r="D36" s="378"/>
      <c r="E36" s="378"/>
      <c r="F36" s="97"/>
      <c r="G36" s="97"/>
      <c r="M36" s="271"/>
    </row>
    <row r="37" spans="1:13" ht="16.5" customHeight="1" x14ac:dyDescent="0.25">
      <c r="A37" s="126"/>
      <c r="B37" s="275" t="s">
        <v>731</v>
      </c>
      <c r="C37" s="378" t="s">
        <v>249</v>
      </c>
      <c r="D37" s="378"/>
      <c r="E37" s="378"/>
      <c r="F37" s="97"/>
      <c r="G37" s="97"/>
    </row>
    <row r="38" spans="1:13" ht="16.5" customHeight="1" x14ac:dyDescent="0.25">
      <c r="A38" s="274" t="s">
        <v>35</v>
      </c>
      <c r="B38" s="378" t="s">
        <v>261</v>
      </c>
      <c r="C38" s="378"/>
      <c r="D38" s="378"/>
      <c r="E38" s="378"/>
      <c r="F38" s="97"/>
      <c r="G38" s="97"/>
    </row>
    <row r="39" spans="1:13" ht="16.5" customHeight="1" x14ac:dyDescent="0.25">
      <c r="A39" s="274" t="s">
        <v>36</v>
      </c>
      <c r="B39" s="378" t="s">
        <v>263</v>
      </c>
      <c r="C39" s="378"/>
      <c r="D39" s="378"/>
      <c r="E39" s="378"/>
      <c r="F39" s="97"/>
      <c r="G39" s="97"/>
    </row>
    <row r="40" spans="1:13" ht="16.5" customHeight="1" x14ac:dyDescent="0.25">
      <c r="A40" s="274" t="s">
        <v>37</v>
      </c>
      <c r="B40" s="378" t="s">
        <v>402</v>
      </c>
      <c r="C40" s="378"/>
      <c r="D40" s="378"/>
      <c r="E40" s="378"/>
      <c r="F40" s="97"/>
      <c r="G40" s="97"/>
    </row>
    <row r="41" spans="1:13" ht="16.5" customHeight="1" x14ac:dyDescent="0.2">
      <c r="A41" s="274" t="s">
        <v>38</v>
      </c>
      <c r="B41" s="387" t="s">
        <v>271</v>
      </c>
      <c r="C41" s="387"/>
      <c r="D41" s="387"/>
      <c r="E41" s="387"/>
      <c r="F41" s="273">
        <f>SUM(F36,F37,F38,F39)-F40</f>
        <v>0</v>
      </c>
      <c r="G41" s="273">
        <f>SUM(G36,G37,G38,G39)-G40</f>
        <v>0</v>
      </c>
    </row>
    <row r="42" spans="1:13" ht="16.5" customHeight="1" x14ac:dyDescent="0.2">
      <c r="A42" s="274" t="s">
        <v>39</v>
      </c>
      <c r="B42" s="387" t="s">
        <v>272</v>
      </c>
      <c r="C42" s="387"/>
      <c r="D42" s="387"/>
      <c r="E42" s="387"/>
      <c r="F42" s="273">
        <f>SUM(F34,F41)</f>
        <v>0</v>
      </c>
      <c r="G42" s="273">
        <f>SUM(G34,G41)</f>
        <v>0</v>
      </c>
    </row>
    <row r="43" spans="1:13" ht="12" customHeight="1" x14ac:dyDescent="0.2">
      <c r="A43" s="386" t="s">
        <v>729</v>
      </c>
      <c r="B43" s="386"/>
      <c r="C43" s="386"/>
      <c r="D43" s="386"/>
      <c r="E43" s="386"/>
      <c r="F43" s="386"/>
      <c r="G43" s="386"/>
    </row>
    <row r="44" spans="1:13" ht="15" hidden="1" customHeight="1" x14ac:dyDescent="0.2">
      <c r="A44" s="276"/>
      <c r="B44" s="277"/>
      <c r="C44" s="278"/>
      <c r="D44" s="278"/>
      <c r="E44" s="278"/>
      <c r="F44" s="279"/>
      <c r="G44" s="280"/>
    </row>
    <row r="45" spans="1:13" ht="15" hidden="1" customHeight="1" x14ac:dyDescent="0.2">
      <c r="A45" s="276"/>
      <c r="B45" s="277"/>
      <c r="C45" s="278"/>
      <c r="D45" s="278"/>
      <c r="E45" s="278"/>
      <c r="F45" s="279"/>
      <c r="G45" s="280"/>
    </row>
    <row r="46" spans="1:13" ht="15" hidden="1" customHeight="1" x14ac:dyDescent="0.2">
      <c r="A46" s="276"/>
      <c r="B46" s="277"/>
      <c r="C46" s="278"/>
      <c r="D46" s="278"/>
      <c r="E46" s="278"/>
      <c r="F46" s="279"/>
      <c r="G46" s="280"/>
    </row>
    <row r="47" spans="1:13" ht="15" hidden="1" customHeight="1" x14ac:dyDescent="0.2">
      <c r="A47" s="276"/>
      <c r="B47" s="277"/>
      <c r="C47" s="278"/>
      <c r="D47" s="278"/>
      <c r="E47" s="278"/>
      <c r="F47" s="279"/>
      <c r="G47" s="280"/>
    </row>
    <row r="48" spans="1:13" ht="15" hidden="1" customHeight="1" x14ac:dyDescent="0.2">
      <c r="A48" s="276"/>
      <c r="B48" s="277"/>
      <c r="C48" s="278"/>
      <c r="D48" s="278"/>
      <c r="E48" s="278"/>
      <c r="F48" s="279"/>
      <c r="G48" s="280"/>
    </row>
    <row r="49" spans="1:7" ht="15" hidden="1" customHeight="1" x14ac:dyDescent="0.2">
      <c r="A49" s="281"/>
      <c r="B49" s="282"/>
      <c r="C49" s="278"/>
      <c r="D49" s="278"/>
      <c r="E49" s="278"/>
      <c r="F49" s="279"/>
      <c r="G49" s="280"/>
    </row>
    <row r="50" spans="1:7" ht="15" hidden="1" customHeight="1" x14ac:dyDescent="0.2">
      <c r="A50" s="281"/>
      <c r="B50" s="282"/>
      <c r="C50" s="278"/>
      <c r="D50" s="278"/>
      <c r="E50" s="278"/>
      <c r="F50" s="279"/>
      <c r="G50" s="280"/>
    </row>
    <row r="51" spans="1:7" ht="15" hidden="1" customHeight="1" x14ac:dyDescent="0.2">
      <c r="A51" s="281"/>
      <c r="B51" s="282"/>
      <c r="C51" s="278"/>
      <c r="D51" s="278"/>
      <c r="E51" s="278"/>
      <c r="F51" s="279"/>
      <c r="G51" s="280"/>
    </row>
    <row r="52" spans="1:7" ht="15" hidden="1" customHeight="1" x14ac:dyDescent="0.2">
      <c r="A52" s="281"/>
      <c r="B52" s="282"/>
      <c r="C52" s="278"/>
      <c r="D52" s="278"/>
      <c r="E52" s="278"/>
      <c r="F52" s="279"/>
      <c r="G52" s="280"/>
    </row>
    <row r="53" spans="1:7" ht="15" hidden="1" customHeight="1" x14ac:dyDescent="0.2">
      <c r="A53" s="281"/>
      <c r="B53" s="282"/>
      <c r="C53" s="278"/>
      <c r="D53" s="278"/>
      <c r="E53" s="278"/>
      <c r="F53" s="279"/>
      <c r="G53" s="280"/>
    </row>
    <row r="54" spans="1:7" ht="15" hidden="1" customHeight="1" x14ac:dyDescent="0.2">
      <c r="A54" s="281"/>
      <c r="B54" s="282"/>
      <c r="C54" s="278"/>
      <c r="D54" s="278"/>
      <c r="E54" s="278"/>
      <c r="F54" s="279"/>
      <c r="G54" s="280"/>
    </row>
    <row r="55" spans="1:7" ht="15" hidden="1" customHeight="1" x14ac:dyDescent="0.2">
      <c r="A55" s="281"/>
      <c r="B55" s="282"/>
      <c r="C55" s="278"/>
      <c r="D55" s="278"/>
      <c r="E55" s="278"/>
      <c r="F55" s="279"/>
      <c r="G55" s="280"/>
    </row>
    <row r="56" spans="1:7" ht="15" hidden="1" customHeight="1" x14ac:dyDescent="0.2">
      <c r="A56" s="281"/>
      <c r="B56" s="282"/>
      <c r="C56" s="278"/>
      <c r="D56" s="278"/>
      <c r="E56" s="278"/>
      <c r="F56" s="279"/>
      <c r="G56" s="280"/>
    </row>
    <row r="57" spans="1:7" ht="15" hidden="1" customHeight="1" x14ac:dyDescent="0.2">
      <c r="A57" s="281"/>
      <c r="B57" s="282"/>
      <c r="C57" s="278"/>
      <c r="D57" s="278"/>
      <c r="E57" s="278"/>
      <c r="F57" s="279"/>
      <c r="G57" s="280"/>
    </row>
    <row r="58" spans="1:7" ht="15" hidden="1" customHeight="1" x14ac:dyDescent="0.2">
      <c r="A58" s="281"/>
      <c r="B58" s="282"/>
      <c r="C58" s="278"/>
      <c r="D58" s="278"/>
      <c r="E58" s="278"/>
      <c r="F58" s="279"/>
      <c r="G58" s="280"/>
    </row>
    <row r="59" spans="1:7" ht="15" hidden="1" customHeight="1" x14ac:dyDescent="0.2">
      <c r="A59" s="281"/>
      <c r="B59" s="282"/>
      <c r="C59" s="278"/>
      <c r="D59" s="278"/>
      <c r="E59" s="278"/>
      <c r="F59" s="279"/>
      <c r="G59" s="280"/>
    </row>
    <row r="60" spans="1:7" ht="15" hidden="1" customHeight="1" x14ac:dyDescent="0.2">
      <c r="A60" s="281"/>
      <c r="B60" s="282"/>
      <c r="C60" s="278"/>
      <c r="D60" s="278"/>
      <c r="E60" s="278"/>
      <c r="F60" s="279"/>
      <c r="G60" s="280"/>
    </row>
    <row r="61" spans="1:7" ht="15" hidden="1" customHeight="1" x14ac:dyDescent="0.2">
      <c r="A61" s="281"/>
      <c r="B61" s="282"/>
      <c r="C61" s="278"/>
      <c r="D61" s="278"/>
      <c r="E61" s="278"/>
      <c r="F61" s="279"/>
      <c r="G61" s="280"/>
    </row>
    <row r="62" spans="1:7" ht="15" hidden="1" customHeight="1" x14ac:dyDescent="0.2">
      <c r="A62" s="281"/>
      <c r="B62" s="282"/>
      <c r="C62" s="278"/>
      <c r="D62" s="278"/>
      <c r="E62" s="278"/>
      <c r="F62" s="279"/>
      <c r="G62" s="280"/>
    </row>
    <row r="63" spans="1:7" ht="15" hidden="1" customHeight="1" x14ac:dyDescent="0.2">
      <c r="A63" s="281"/>
      <c r="B63" s="282"/>
      <c r="C63" s="278"/>
      <c r="D63" s="278"/>
      <c r="E63" s="278"/>
      <c r="F63" s="279"/>
      <c r="G63" s="280"/>
    </row>
    <row r="64" spans="1:7" ht="15" hidden="1" customHeight="1" x14ac:dyDescent="0.2">
      <c r="A64" s="281"/>
      <c r="B64" s="282"/>
      <c r="C64" s="278"/>
      <c r="D64" s="278"/>
      <c r="E64" s="278"/>
      <c r="F64" s="279"/>
      <c r="G64" s="280"/>
    </row>
    <row r="65" spans="1:7" ht="15" hidden="1" customHeight="1" x14ac:dyDescent="0.2">
      <c r="A65" s="281"/>
      <c r="B65" s="282"/>
      <c r="C65" s="278"/>
      <c r="D65" s="278"/>
      <c r="E65" s="278"/>
      <c r="F65" s="279"/>
      <c r="G65" s="280"/>
    </row>
    <row r="66" spans="1:7" ht="15" hidden="1" customHeight="1" x14ac:dyDescent="0.2">
      <c r="A66" s="281"/>
      <c r="B66" s="282"/>
      <c r="C66" s="283"/>
      <c r="D66" s="283"/>
      <c r="E66" s="283"/>
      <c r="F66" s="284"/>
      <c r="G66" s="285"/>
    </row>
    <row r="67" spans="1:7" ht="15" hidden="1" customHeight="1" x14ac:dyDescent="0.2">
      <c r="A67" s="286"/>
      <c r="B67" s="287"/>
      <c r="C67" s="288"/>
      <c r="D67" s="288"/>
      <c r="E67" s="288"/>
      <c r="F67" s="289"/>
      <c r="G67" s="290"/>
    </row>
    <row r="68" spans="1:7" ht="15" hidden="1" customHeight="1" x14ac:dyDescent="0.2">
      <c r="A68" s="286"/>
      <c r="B68" s="287"/>
      <c r="C68" s="288"/>
      <c r="D68" s="288"/>
      <c r="E68" s="288"/>
      <c r="F68" s="289"/>
      <c r="G68" s="290"/>
    </row>
    <row r="69" spans="1:7" ht="15" hidden="1" customHeight="1" x14ac:dyDescent="0.2"/>
    <row r="70" spans="1:7" ht="15" hidden="1" customHeight="1" x14ac:dyDescent="0.2"/>
    <row r="71" spans="1:7" ht="15" hidden="1" customHeight="1" x14ac:dyDescent="0.2"/>
    <row r="72" spans="1:7" ht="15" hidden="1" customHeight="1" x14ac:dyDescent="0.2"/>
    <row r="73" spans="1:7" ht="15" hidden="1" customHeight="1" x14ac:dyDescent="0.2"/>
    <row r="74" spans="1:7" ht="15" hidden="1" customHeight="1" x14ac:dyDescent="0.2"/>
    <row r="75" spans="1:7" ht="15" hidden="1" customHeight="1" x14ac:dyDescent="0.2"/>
    <row r="76" spans="1:7" ht="15" hidden="1" customHeight="1" x14ac:dyDescent="0.2"/>
    <row r="77" spans="1:7" ht="15" hidden="1" customHeight="1" x14ac:dyDescent="0.2"/>
    <row r="78" spans="1:7" ht="15" hidden="1" customHeight="1" x14ac:dyDescent="0.2"/>
    <row r="79" spans="1:7" ht="15" hidden="1" customHeight="1" x14ac:dyDescent="0.2"/>
    <row r="80" spans="1:7" ht="15" hidden="1" customHeight="1" x14ac:dyDescent="0.2"/>
    <row r="81" ht="15" hidden="1" customHeight="1" x14ac:dyDescent="0.2"/>
    <row r="82" ht="15" hidden="1" customHeight="1" x14ac:dyDescent="0.2"/>
  </sheetData>
  <sheetProtection selectLockedCells="1"/>
  <customSheetViews>
    <customSheetView guid="{D50E13D9-1B49-49F5-8BE9-AD308650122E}" showGridLines="0" showRuler="0">
      <selection activeCell="C12" sqref="C12:G12"/>
      <pageMargins left="0" right="0" top="0.5" bottom="0.5" header="0.5" footer="0.25"/>
      <printOptions horizontalCentered="1"/>
      <pageSetup paperSize="5" orientation="portrait" r:id="rId1"/>
      <headerFooter alignWithMargins="0">
        <oddFooter>&amp;L&amp;F&amp;C-3-</oddFooter>
      </headerFooter>
    </customSheetView>
    <customSheetView guid="{4B50333E-632F-4815-BF64-09858D46DC4B}" showGridLines="0" showRuler="0">
      <selection activeCell="C12" sqref="C12:G12"/>
      <pageMargins left="0" right="0" top="0.5" bottom="0.5" header="0.5" footer="0.25"/>
      <printOptions horizontalCentered="1"/>
      <pageSetup paperSize="5" orientation="portrait" r:id="rId2"/>
      <headerFooter alignWithMargins="0">
        <oddFooter>&amp;L&amp;F&amp;C-3-</oddFooter>
      </headerFooter>
    </customSheetView>
  </customSheetViews>
  <mergeCells count="42">
    <mergeCell ref="A43:G43"/>
    <mergeCell ref="B30:E30"/>
    <mergeCell ref="B35:E35"/>
    <mergeCell ref="C37:E37"/>
    <mergeCell ref="B25:E25"/>
    <mergeCell ref="B34:E34"/>
    <mergeCell ref="B28:E28"/>
    <mergeCell ref="C36:E36"/>
    <mergeCell ref="B31:E31"/>
    <mergeCell ref="B32:E32"/>
    <mergeCell ref="B33:E33"/>
    <mergeCell ref="B42:E42"/>
    <mergeCell ref="B41:E41"/>
    <mergeCell ref="B16:E16"/>
    <mergeCell ref="B17:E17"/>
    <mergeCell ref="B18:E18"/>
    <mergeCell ref="B40:E40"/>
    <mergeCell ref="B38:E38"/>
    <mergeCell ref="B27:E27"/>
    <mergeCell ref="B39:E39"/>
    <mergeCell ref="B29:E29"/>
    <mergeCell ref="B20:E20"/>
    <mergeCell ref="B19:D19"/>
    <mergeCell ref="B26:E26"/>
    <mergeCell ref="A24:G24"/>
    <mergeCell ref="B23:E23"/>
    <mergeCell ref="B21:D21"/>
    <mergeCell ref="B22:E22"/>
    <mergeCell ref="A1:G1"/>
    <mergeCell ref="A4:G4"/>
    <mergeCell ref="C7:E7"/>
    <mergeCell ref="B15:E15"/>
    <mergeCell ref="B9:E9"/>
    <mergeCell ref="B10:E10"/>
    <mergeCell ref="B14:E14"/>
    <mergeCell ref="B6:E6"/>
    <mergeCell ref="A2:G2"/>
    <mergeCell ref="C11:E11"/>
    <mergeCell ref="C12:E12"/>
    <mergeCell ref="B5:E5"/>
    <mergeCell ref="B13:E13"/>
    <mergeCell ref="C8:E8"/>
  </mergeCells>
  <phoneticPr fontId="0" type="noConversion"/>
  <printOptions horizontalCentered="1"/>
  <pageMargins left="0" right="0" top="0.5" bottom="0.5" header="0.5" footer="0.5"/>
  <pageSetup paperSize="5" fitToHeight="0" orientation="portrait" r:id="rId3"/>
  <headerFoot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N79"/>
  <sheetViews>
    <sheetView showGridLines="0" workbookViewId="0">
      <selection activeCell="G5" sqref="G5"/>
    </sheetView>
  </sheetViews>
  <sheetFormatPr defaultColWidth="0" defaultRowHeight="12.75" zeroHeight="1" x14ac:dyDescent="0.2"/>
  <cols>
    <col min="1" max="1" width="3.7109375" style="135" customWidth="1"/>
    <col min="2" max="2" width="5.85546875" style="31" customWidth="1"/>
    <col min="3" max="3" width="4.42578125" style="31" customWidth="1"/>
    <col min="4" max="6" width="17.28515625" style="31" customWidth="1"/>
    <col min="7" max="8" width="17.28515625" style="136" customWidth="1"/>
    <col min="9" max="10" width="9.140625" style="31" hidden="1" customWidth="1"/>
    <col min="11" max="14" width="0" style="31" hidden="1" customWidth="1"/>
    <col min="15" max="16384" width="9.140625" style="31" hidden="1"/>
  </cols>
  <sheetData>
    <row r="1" spans="1:14" ht="30" customHeight="1" x14ac:dyDescent="0.3">
      <c r="A1" s="374" t="str">
        <f>IF(ISBLANK('MC-Affidavit'!$A$1), "", 'MC-Affidavit'!$A$1)</f>
        <v>Annual Statement for the Year 2024</v>
      </c>
      <c r="B1" s="374"/>
      <c r="C1" s="374"/>
      <c r="D1" s="374"/>
      <c r="E1" s="374"/>
      <c r="F1" s="374"/>
      <c r="G1" s="374"/>
      <c r="H1" s="374"/>
    </row>
    <row r="2" spans="1:14" ht="36" customHeight="1" x14ac:dyDescent="0.3">
      <c r="A2" s="381" t="str">
        <f>IF(ISBLANK('MC-Jurat'!$A$6), "", 'MC-Jurat'!$A$6)</f>
        <v/>
      </c>
      <c r="B2" s="381"/>
      <c r="C2" s="381"/>
      <c r="D2" s="381"/>
      <c r="E2" s="381"/>
      <c r="F2" s="381"/>
      <c r="G2" s="381"/>
      <c r="H2" s="381"/>
      <c r="I2" s="101"/>
      <c r="J2" s="101"/>
      <c r="K2" s="101"/>
      <c r="L2" s="101"/>
      <c r="M2" s="101"/>
      <c r="N2" s="101"/>
    </row>
    <row r="3" spans="1:14" ht="15" customHeight="1" x14ac:dyDescent="0.2">
      <c r="A3" s="129"/>
      <c r="B3" s="125"/>
      <c r="C3" s="125"/>
      <c r="D3" s="125"/>
      <c r="E3" s="125"/>
      <c r="F3" s="125"/>
      <c r="G3" s="268" t="s">
        <v>351</v>
      </c>
      <c r="H3" s="268" t="s">
        <v>352</v>
      </c>
    </row>
    <row r="4" spans="1:14" ht="18" customHeight="1" x14ac:dyDescent="0.2">
      <c r="A4" s="392" t="s">
        <v>366</v>
      </c>
      <c r="B4" s="392"/>
      <c r="C4" s="392"/>
      <c r="D4" s="392"/>
      <c r="E4" s="392"/>
      <c r="F4" s="392"/>
      <c r="G4" s="392"/>
      <c r="H4" s="392"/>
    </row>
    <row r="5" spans="1:14" ht="16.5" customHeight="1" x14ac:dyDescent="0.25">
      <c r="A5" s="295" t="s">
        <v>11</v>
      </c>
      <c r="B5" s="388" t="s">
        <v>265</v>
      </c>
      <c r="C5" s="388"/>
      <c r="D5" s="388"/>
      <c r="E5" s="388"/>
      <c r="F5" s="388"/>
      <c r="G5" s="97"/>
      <c r="H5" s="97"/>
    </row>
    <row r="6" spans="1:14" ht="16.5" customHeight="1" x14ac:dyDescent="0.25">
      <c r="A6" s="269" t="s">
        <v>12</v>
      </c>
      <c r="B6" s="394" t="s">
        <v>736</v>
      </c>
      <c r="C6" s="394"/>
      <c r="D6" s="394"/>
      <c r="E6" s="394"/>
      <c r="F6" s="395"/>
      <c r="G6" s="97"/>
      <c r="H6" s="235"/>
    </row>
    <row r="7" spans="1:14" ht="16.5" customHeight="1" x14ac:dyDescent="0.25">
      <c r="A7" s="269" t="s">
        <v>13</v>
      </c>
      <c r="B7" s="394" t="s">
        <v>268</v>
      </c>
      <c r="C7" s="394"/>
      <c r="D7" s="394"/>
      <c r="E7" s="394"/>
      <c r="F7" s="395"/>
      <c r="G7" s="97"/>
      <c r="H7" s="97"/>
    </row>
    <row r="8" spans="1:14" ht="15" customHeight="1" x14ac:dyDescent="0.25">
      <c r="A8" s="269" t="s">
        <v>14</v>
      </c>
      <c r="B8" s="396" t="s">
        <v>273</v>
      </c>
      <c r="C8" s="396"/>
      <c r="D8" s="396"/>
      <c r="E8" s="396"/>
      <c r="F8" s="396"/>
      <c r="G8" s="122"/>
      <c r="H8" s="122"/>
    </row>
    <row r="9" spans="1:14" ht="16.5" customHeight="1" x14ac:dyDescent="0.25">
      <c r="A9" s="120"/>
      <c r="B9" s="296">
        <v>4.0999999999999996</v>
      </c>
      <c r="C9" s="378" t="s">
        <v>395</v>
      </c>
      <c r="D9" s="378"/>
      <c r="E9" s="378"/>
      <c r="F9" s="398"/>
      <c r="G9" s="97"/>
      <c r="H9" s="97"/>
    </row>
    <row r="10" spans="1:14" ht="16.5" customHeight="1" x14ac:dyDescent="0.25">
      <c r="A10" s="120"/>
      <c r="B10" s="297">
        <v>4.2</v>
      </c>
      <c r="C10" s="394" t="s">
        <v>396</v>
      </c>
      <c r="D10" s="394"/>
      <c r="E10" s="394"/>
      <c r="F10" s="395"/>
      <c r="G10" s="97"/>
      <c r="H10" s="97"/>
    </row>
    <row r="11" spans="1:14" ht="16.5" customHeight="1" x14ac:dyDescent="0.25">
      <c r="A11" s="120"/>
      <c r="B11" s="297">
        <v>4.3</v>
      </c>
      <c r="C11" s="394"/>
      <c r="D11" s="394"/>
      <c r="E11" s="394"/>
      <c r="F11" s="395"/>
      <c r="G11" s="97"/>
      <c r="H11" s="97"/>
    </row>
    <row r="12" spans="1:14" ht="16.5" customHeight="1" x14ac:dyDescent="0.25">
      <c r="A12" s="269" t="s">
        <v>15</v>
      </c>
      <c r="B12" s="393" t="s">
        <v>394</v>
      </c>
      <c r="C12" s="393"/>
      <c r="D12" s="393"/>
      <c r="E12" s="393"/>
      <c r="F12" s="393"/>
      <c r="G12" s="273">
        <f>SUM(G6,G7,G9,G10,G11)</f>
        <v>0</v>
      </c>
      <c r="H12" s="273">
        <f>SUM(H6,H7,H9,H10,H11)</f>
        <v>0</v>
      </c>
    </row>
    <row r="13" spans="1:14" ht="16.5" customHeight="1" x14ac:dyDescent="0.25">
      <c r="A13" s="269" t="s">
        <v>16</v>
      </c>
      <c r="B13" s="393" t="s">
        <v>737</v>
      </c>
      <c r="C13" s="393"/>
      <c r="D13" s="393"/>
      <c r="E13" s="393"/>
      <c r="F13" s="393"/>
      <c r="G13" s="273">
        <f>G5-G12</f>
        <v>0</v>
      </c>
      <c r="H13" s="273">
        <f>H5-H12</f>
        <v>0</v>
      </c>
    </row>
    <row r="14" spans="1:14" ht="16.5" customHeight="1" x14ac:dyDescent="0.25">
      <c r="A14" s="269" t="s">
        <v>17</v>
      </c>
      <c r="B14" s="388" t="s">
        <v>266</v>
      </c>
      <c r="C14" s="388"/>
      <c r="D14" s="388"/>
      <c r="E14" s="388"/>
      <c r="F14" s="388"/>
      <c r="G14" s="97"/>
      <c r="H14" s="97"/>
    </row>
    <row r="15" spans="1:14" ht="16.5" customHeight="1" x14ac:dyDescent="0.25">
      <c r="A15" s="269" t="s">
        <v>18</v>
      </c>
      <c r="B15" s="388" t="s">
        <v>711</v>
      </c>
      <c r="C15" s="388"/>
      <c r="D15" s="388"/>
      <c r="E15" s="388"/>
      <c r="F15" s="388"/>
      <c r="G15" s="97"/>
      <c r="H15" s="97"/>
    </row>
    <row r="16" spans="1:14" ht="16.5" customHeight="1" x14ac:dyDescent="0.25">
      <c r="A16" s="269" t="s">
        <v>19</v>
      </c>
      <c r="B16" s="388" t="s">
        <v>738</v>
      </c>
      <c r="C16" s="388"/>
      <c r="D16" s="388"/>
      <c r="E16" s="388"/>
      <c r="F16" s="388"/>
      <c r="G16" s="273">
        <f>G14+G15</f>
        <v>0</v>
      </c>
      <c r="H16" s="273">
        <f>H14+H15</f>
        <v>0</v>
      </c>
    </row>
    <row r="17" spans="1:14" ht="15" customHeight="1" x14ac:dyDescent="0.25">
      <c r="A17" s="269" t="s">
        <v>20</v>
      </c>
      <c r="B17" s="391" t="s">
        <v>267</v>
      </c>
      <c r="C17" s="391"/>
      <c r="D17" s="391"/>
      <c r="E17" s="391"/>
      <c r="F17" s="391"/>
      <c r="G17" s="122"/>
      <c r="H17" s="122"/>
    </row>
    <row r="18" spans="1:14" ht="16.5" customHeight="1" x14ac:dyDescent="0.25">
      <c r="A18" s="120"/>
      <c r="B18" s="264">
        <v>10.1</v>
      </c>
      <c r="C18" s="389"/>
      <c r="D18" s="389"/>
      <c r="E18" s="389"/>
      <c r="F18" s="390"/>
      <c r="G18" s="97"/>
      <c r="H18" s="97"/>
    </row>
    <row r="19" spans="1:14" ht="16.5" customHeight="1" x14ac:dyDescent="0.25">
      <c r="A19" s="120"/>
      <c r="B19" s="264">
        <v>10.199999999999999</v>
      </c>
      <c r="C19" s="389"/>
      <c r="D19" s="389"/>
      <c r="E19" s="389"/>
      <c r="F19" s="390"/>
      <c r="G19" s="97"/>
      <c r="H19" s="97"/>
    </row>
    <row r="20" spans="1:14" ht="16.5" customHeight="1" x14ac:dyDescent="0.25">
      <c r="A20" s="269" t="s">
        <v>21</v>
      </c>
      <c r="B20" s="378" t="s">
        <v>739</v>
      </c>
      <c r="C20" s="378"/>
      <c r="D20" s="378"/>
      <c r="E20" s="378"/>
      <c r="F20" s="378"/>
      <c r="G20" s="273">
        <f>SUM(G13,G16,G18,G19)</f>
        <v>0</v>
      </c>
      <c r="H20" s="273">
        <f>SUM(H13,H16,H18,H19)</f>
        <v>0</v>
      </c>
    </row>
    <row r="21" spans="1:14" ht="16.5" customHeight="1" x14ac:dyDescent="0.25">
      <c r="A21" s="269" t="s">
        <v>22</v>
      </c>
      <c r="B21" s="378" t="s">
        <v>269</v>
      </c>
      <c r="C21" s="378"/>
      <c r="D21" s="378"/>
      <c r="E21" s="378"/>
      <c r="F21" s="378"/>
      <c r="G21" s="97"/>
      <c r="H21" s="97"/>
    </row>
    <row r="22" spans="1:14" ht="16.5" customHeight="1" x14ac:dyDescent="0.25">
      <c r="A22" s="269" t="s">
        <v>23</v>
      </c>
      <c r="B22" s="387" t="s">
        <v>740</v>
      </c>
      <c r="C22" s="387"/>
      <c r="D22" s="387"/>
      <c r="E22" s="387"/>
      <c r="F22" s="387"/>
      <c r="G22" s="273">
        <f>G20-G21</f>
        <v>0</v>
      </c>
      <c r="H22" s="273">
        <f>H20-H21</f>
        <v>0</v>
      </c>
    </row>
    <row r="23" spans="1:14" ht="18" customHeight="1" x14ac:dyDescent="0.2">
      <c r="A23" s="384" t="s">
        <v>367</v>
      </c>
      <c r="B23" s="384"/>
      <c r="C23" s="384"/>
      <c r="D23" s="384"/>
      <c r="E23" s="384"/>
      <c r="F23" s="384"/>
      <c r="G23" s="384"/>
      <c r="H23" s="384"/>
    </row>
    <row r="24" spans="1:14" ht="16.5" customHeight="1" x14ac:dyDescent="0.25">
      <c r="A24" s="298" t="s">
        <v>24</v>
      </c>
      <c r="B24" s="387" t="s">
        <v>403</v>
      </c>
      <c r="C24" s="387"/>
      <c r="D24" s="387"/>
      <c r="E24" s="387"/>
      <c r="F24" s="387"/>
      <c r="G24" s="97"/>
      <c r="H24" s="97"/>
    </row>
    <row r="25" spans="1:14" ht="16.5" customHeight="1" x14ac:dyDescent="0.25">
      <c r="A25" s="269" t="s">
        <v>25</v>
      </c>
      <c r="B25" s="378" t="s">
        <v>741</v>
      </c>
      <c r="C25" s="378"/>
      <c r="D25" s="378"/>
      <c r="E25" s="378"/>
      <c r="F25" s="378"/>
      <c r="G25" s="273">
        <f>G22</f>
        <v>0</v>
      </c>
      <c r="H25" s="273">
        <f>H22</f>
        <v>0</v>
      </c>
    </row>
    <row r="26" spans="1:14" ht="16.5" customHeight="1" x14ac:dyDescent="0.25">
      <c r="A26" s="269" t="s">
        <v>26</v>
      </c>
      <c r="B26" s="378" t="s">
        <v>277</v>
      </c>
      <c r="C26" s="378"/>
      <c r="D26" s="378"/>
      <c r="E26" s="378"/>
      <c r="F26" s="378"/>
      <c r="G26" s="97"/>
      <c r="H26" s="97"/>
    </row>
    <row r="27" spans="1:14" ht="15" customHeight="1" x14ac:dyDescent="0.25">
      <c r="A27" s="269" t="s">
        <v>27</v>
      </c>
      <c r="B27" s="379" t="s">
        <v>278</v>
      </c>
      <c r="C27" s="379"/>
      <c r="D27" s="379"/>
      <c r="E27" s="379"/>
      <c r="F27" s="379"/>
      <c r="G27" s="122"/>
      <c r="H27" s="122"/>
      <c r="L27" s="133"/>
    </row>
    <row r="28" spans="1:14" ht="16.5" customHeight="1" x14ac:dyDescent="0.25">
      <c r="A28" s="120"/>
      <c r="B28" s="264">
        <v>17.100000000000001</v>
      </c>
      <c r="C28" s="378" t="s">
        <v>281</v>
      </c>
      <c r="D28" s="378"/>
      <c r="E28" s="378"/>
      <c r="F28" s="378"/>
      <c r="G28" s="97"/>
      <c r="H28" s="97"/>
    </row>
    <row r="29" spans="1:14" ht="16.5" customHeight="1" x14ac:dyDescent="0.25">
      <c r="A29" s="120"/>
      <c r="B29" s="264">
        <v>17.2</v>
      </c>
      <c r="C29" s="378" t="s">
        <v>282</v>
      </c>
      <c r="D29" s="378"/>
      <c r="E29" s="378"/>
      <c r="F29" s="378"/>
      <c r="G29" s="97"/>
      <c r="H29" s="97"/>
      <c r="N29" s="133"/>
    </row>
    <row r="30" spans="1:14" ht="16.5" customHeight="1" x14ac:dyDescent="0.25">
      <c r="A30" s="120"/>
      <c r="B30" s="264">
        <v>17.3</v>
      </c>
      <c r="C30" s="378" t="s">
        <v>283</v>
      </c>
      <c r="D30" s="378"/>
      <c r="E30" s="378"/>
      <c r="F30" s="378"/>
      <c r="G30" s="97"/>
      <c r="H30" s="97"/>
    </row>
    <row r="31" spans="1:14" ht="15" customHeight="1" x14ac:dyDescent="0.25">
      <c r="A31" s="269" t="s">
        <v>28</v>
      </c>
      <c r="B31" s="379" t="s">
        <v>279</v>
      </c>
      <c r="C31" s="379"/>
      <c r="D31" s="379"/>
      <c r="E31" s="379"/>
      <c r="F31" s="379"/>
      <c r="G31" s="122"/>
      <c r="H31" s="122"/>
    </row>
    <row r="32" spans="1:14" ht="16.5" customHeight="1" x14ac:dyDescent="0.25">
      <c r="A32" s="120"/>
      <c r="B32" s="264">
        <v>18.100000000000001</v>
      </c>
      <c r="C32" s="378" t="s">
        <v>281</v>
      </c>
      <c r="D32" s="378"/>
      <c r="E32" s="378"/>
      <c r="F32" s="378"/>
      <c r="G32" s="97"/>
      <c r="H32" s="97"/>
    </row>
    <row r="33" spans="1:14" ht="16.5" customHeight="1" x14ac:dyDescent="0.25">
      <c r="A33" s="120"/>
      <c r="B33" s="299">
        <v>18.2</v>
      </c>
      <c r="C33" s="378" t="s">
        <v>282</v>
      </c>
      <c r="D33" s="378"/>
      <c r="E33" s="378"/>
      <c r="F33" s="378"/>
      <c r="G33" s="97"/>
      <c r="H33" s="97"/>
      <c r="N33" s="133"/>
    </row>
    <row r="34" spans="1:14" ht="16.5" customHeight="1" x14ac:dyDescent="0.25">
      <c r="A34" s="120"/>
      <c r="B34" s="264">
        <v>18.3</v>
      </c>
      <c r="C34" s="378" t="s">
        <v>284</v>
      </c>
      <c r="D34" s="378"/>
      <c r="E34" s="378"/>
      <c r="F34" s="378"/>
      <c r="G34" s="97"/>
      <c r="H34" s="97"/>
    </row>
    <row r="35" spans="1:14" ht="16.5" customHeight="1" x14ac:dyDescent="0.25">
      <c r="A35" s="269" t="s">
        <v>29</v>
      </c>
      <c r="B35" s="378" t="s">
        <v>276</v>
      </c>
      <c r="C35" s="378"/>
      <c r="D35" s="378"/>
      <c r="E35" s="378"/>
      <c r="F35" s="378"/>
      <c r="G35" s="97"/>
      <c r="H35" s="97"/>
      <c r="N35" s="133"/>
    </row>
    <row r="36" spans="1:14" ht="15" customHeight="1" x14ac:dyDescent="0.25">
      <c r="A36" s="269" t="s">
        <v>30</v>
      </c>
      <c r="B36" s="379" t="s">
        <v>275</v>
      </c>
      <c r="C36" s="379"/>
      <c r="D36" s="379"/>
      <c r="E36" s="379"/>
      <c r="F36" s="379"/>
      <c r="G36" s="134"/>
      <c r="H36" s="122"/>
    </row>
    <row r="37" spans="1:14" ht="16.5" customHeight="1" x14ac:dyDescent="0.25">
      <c r="A37" s="120"/>
      <c r="B37" s="264">
        <v>20.100000000000001</v>
      </c>
      <c r="C37" s="399"/>
      <c r="D37" s="399"/>
      <c r="E37" s="399"/>
      <c r="F37" s="400"/>
      <c r="G37" s="97"/>
      <c r="H37" s="97"/>
    </row>
    <row r="38" spans="1:14" ht="16.5" customHeight="1" x14ac:dyDescent="0.25">
      <c r="A38" s="120"/>
      <c r="B38" s="264">
        <v>20.2</v>
      </c>
      <c r="C38" s="401"/>
      <c r="D38" s="401"/>
      <c r="E38" s="401"/>
      <c r="F38" s="402"/>
      <c r="G38" s="97"/>
      <c r="H38" s="97"/>
    </row>
    <row r="39" spans="1:14" ht="16.5" customHeight="1" x14ac:dyDescent="0.25">
      <c r="A39" s="269" t="s">
        <v>31</v>
      </c>
      <c r="B39" s="378" t="s">
        <v>274</v>
      </c>
      <c r="C39" s="378"/>
      <c r="D39" s="378"/>
      <c r="E39" s="378"/>
      <c r="F39" s="378"/>
      <c r="G39" s="97"/>
      <c r="H39" s="97"/>
    </row>
    <row r="40" spans="1:14" ht="16.5" customHeight="1" x14ac:dyDescent="0.25">
      <c r="A40" s="269" t="s">
        <v>32</v>
      </c>
      <c r="B40" s="378" t="s">
        <v>742</v>
      </c>
      <c r="C40" s="378"/>
      <c r="D40" s="378"/>
      <c r="E40" s="378"/>
      <c r="F40" s="378"/>
      <c r="G40" s="273">
        <f>SUM(G25,G26,G28,G29,G30,G32,G33,G34,G35,G37,G38,G39)</f>
        <v>0</v>
      </c>
      <c r="H40" s="273">
        <f>SUM(H25,H26,H28,H29,H30,H32,H33,H34,H35,H37,H38,H39)</f>
        <v>0</v>
      </c>
    </row>
    <row r="41" spans="1:14" ht="16.5" customHeight="1" x14ac:dyDescent="0.25">
      <c r="A41" s="269" t="s">
        <v>33</v>
      </c>
      <c r="B41" s="387" t="s">
        <v>280</v>
      </c>
      <c r="C41" s="387"/>
      <c r="D41" s="387"/>
      <c r="E41" s="387"/>
      <c r="F41" s="387"/>
      <c r="G41" s="273">
        <f>G24+G40</f>
        <v>0</v>
      </c>
      <c r="H41" s="273">
        <f>H24+H40</f>
        <v>0</v>
      </c>
    </row>
    <row r="42" spans="1:14" ht="18" customHeight="1" x14ac:dyDescent="0.2">
      <c r="A42" s="397" t="s">
        <v>729</v>
      </c>
      <c r="B42" s="397"/>
      <c r="C42" s="397"/>
      <c r="D42" s="397"/>
      <c r="E42" s="397"/>
      <c r="F42" s="397"/>
      <c r="G42" s="397"/>
      <c r="H42" s="397"/>
    </row>
    <row r="43" spans="1:14" ht="18" hidden="1" customHeight="1" x14ac:dyDescent="0.2">
      <c r="A43" s="127"/>
      <c r="B43" s="127"/>
      <c r="C43" s="127"/>
      <c r="D43" s="127"/>
      <c r="E43" s="127"/>
      <c r="F43" s="127"/>
      <c r="G43" s="55"/>
      <c r="H43" s="55"/>
    </row>
    <row r="44" spans="1:14" ht="18" hidden="1" customHeight="1" x14ac:dyDescent="0.2">
      <c r="A44" s="127"/>
      <c r="B44" s="127"/>
      <c r="C44" s="127"/>
      <c r="D44" s="127"/>
      <c r="E44" s="127"/>
      <c r="F44" s="127"/>
      <c r="G44" s="55"/>
      <c r="H44" s="55"/>
    </row>
    <row r="45" spans="1:14" ht="18" hidden="1" customHeight="1" x14ac:dyDescent="0.2">
      <c r="A45" s="127"/>
      <c r="B45" s="127"/>
      <c r="C45" s="127"/>
      <c r="D45" s="127"/>
      <c r="E45" s="127"/>
      <c r="F45" s="127"/>
      <c r="G45" s="55"/>
      <c r="H45" s="55"/>
    </row>
    <row r="46" spans="1:14" ht="18" hidden="1" customHeight="1" x14ac:dyDescent="0.2">
      <c r="A46" s="127"/>
      <c r="B46" s="127"/>
      <c r="C46" s="127"/>
      <c r="D46" s="127"/>
      <c r="E46" s="127"/>
      <c r="F46" s="127"/>
      <c r="G46" s="55"/>
      <c r="H46" s="55"/>
    </row>
    <row r="47" spans="1:14" ht="18" hidden="1" customHeight="1" x14ac:dyDescent="0.2">
      <c r="A47" s="127"/>
      <c r="B47" s="127"/>
      <c r="C47" s="127"/>
      <c r="D47" s="127"/>
      <c r="E47" s="127"/>
      <c r="F47" s="127"/>
      <c r="G47" s="55"/>
      <c r="H47" s="55"/>
    </row>
    <row r="48" spans="1:14" ht="18" hidden="1" customHeight="1" x14ac:dyDescent="0.2">
      <c r="A48" s="67"/>
      <c r="B48" s="127"/>
      <c r="C48" s="127"/>
      <c r="D48" s="127"/>
      <c r="E48" s="127"/>
      <c r="F48" s="127"/>
      <c r="G48" s="55"/>
      <c r="H48" s="55"/>
    </row>
    <row r="49" spans="1:8" ht="18" hidden="1" customHeight="1" x14ac:dyDescent="0.2">
      <c r="A49" s="67"/>
      <c r="B49" s="127"/>
      <c r="C49" s="127"/>
      <c r="D49" s="127"/>
      <c r="E49" s="127"/>
      <c r="F49" s="127"/>
      <c r="G49" s="55"/>
      <c r="H49" s="55"/>
    </row>
    <row r="50" spans="1:8" ht="18" hidden="1" customHeight="1" x14ac:dyDescent="0.2">
      <c r="A50" s="67"/>
      <c r="B50" s="127"/>
      <c r="C50" s="127"/>
      <c r="D50" s="127"/>
      <c r="E50" s="127"/>
      <c r="F50" s="127"/>
      <c r="G50" s="55"/>
      <c r="H50" s="55"/>
    </row>
    <row r="51" spans="1:8" hidden="1" x14ac:dyDescent="0.2">
      <c r="A51" s="67"/>
      <c r="B51" s="127"/>
      <c r="C51" s="127"/>
      <c r="D51" s="127"/>
      <c r="E51" s="127"/>
      <c r="F51" s="127"/>
      <c r="G51" s="55"/>
      <c r="H51" s="55"/>
    </row>
    <row r="52" spans="1:8" hidden="1" x14ac:dyDescent="0.2">
      <c r="A52" s="67"/>
      <c r="B52" s="127"/>
      <c r="C52" s="127"/>
      <c r="D52" s="127"/>
      <c r="E52" s="127"/>
      <c r="F52" s="127"/>
      <c r="G52" s="55"/>
      <c r="H52" s="55"/>
    </row>
    <row r="53" spans="1:8" hidden="1" x14ac:dyDescent="0.2">
      <c r="A53" s="67"/>
      <c r="B53" s="127"/>
      <c r="C53" s="127"/>
      <c r="D53" s="127"/>
      <c r="E53" s="127"/>
      <c r="F53" s="127"/>
      <c r="G53" s="55"/>
      <c r="H53" s="55"/>
    </row>
    <row r="54" spans="1:8" hidden="1" x14ac:dyDescent="0.2">
      <c r="A54" s="67"/>
      <c r="B54" s="127"/>
      <c r="C54" s="127"/>
      <c r="D54" s="127"/>
      <c r="E54" s="127"/>
      <c r="F54" s="127"/>
      <c r="G54" s="55"/>
      <c r="H54" s="55"/>
    </row>
    <row r="55" spans="1:8" hidden="1" x14ac:dyDescent="0.2">
      <c r="A55" s="67"/>
      <c r="B55" s="127"/>
      <c r="C55" s="127"/>
      <c r="D55" s="127"/>
      <c r="E55" s="127"/>
      <c r="F55" s="127"/>
      <c r="G55" s="55"/>
      <c r="H55" s="55"/>
    </row>
    <row r="56" spans="1:8" hidden="1" x14ac:dyDescent="0.2">
      <c r="A56" s="67"/>
      <c r="B56" s="127"/>
      <c r="C56" s="127"/>
      <c r="D56" s="127"/>
      <c r="E56" s="127"/>
      <c r="F56" s="127"/>
      <c r="G56" s="55"/>
      <c r="H56" s="55"/>
    </row>
    <row r="57" spans="1:8" hidden="1" x14ac:dyDescent="0.2">
      <c r="A57" s="67"/>
      <c r="B57" s="127"/>
      <c r="C57" s="127"/>
      <c r="D57" s="127"/>
      <c r="E57" s="127"/>
      <c r="F57" s="127"/>
      <c r="G57" s="55"/>
      <c r="H57" s="55"/>
    </row>
    <row r="58" spans="1:8" hidden="1" x14ac:dyDescent="0.2">
      <c r="A58" s="67"/>
      <c r="B58" s="127"/>
      <c r="C58" s="127"/>
      <c r="D58" s="127"/>
      <c r="E58" s="127"/>
      <c r="F58" s="127"/>
      <c r="G58" s="55"/>
      <c r="H58" s="55"/>
    </row>
    <row r="59" spans="1:8" hidden="1" x14ac:dyDescent="0.2">
      <c r="A59" s="67"/>
      <c r="B59" s="127"/>
      <c r="C59" s="127"/>
      <c r="D59" s="127"/>
      <c r="E59" s="127"/>
      <c r="F59" s="127"/>
      <c r="G59" s="55"/>
      <c r="H59" s="55"/>
    </row>
    <row r="60" spans="1:8" hidden="1" x14ac:dyDescent="0.2">
      <c r="A60" s="67"/>
      <c r="B60" s="127"/>
      <c r="C60" s="127"/>
      <c r="D60" s="127"/>
      <c r="E60" s="127"/>
      <c r="F60" s="127"/>
      <c r="G60" s="55"/>
      <c r="H60" s="55"/>
    </row>
    <row r="61" spans="1:8" hidden="1" x14ac:dyDescent="0.2">
      <c r="A61" s="67"/>
      <c r="B61" s="127"/>
      <c r="C61" s="127"/>
      <c r="D61" s="127"/>
      <c r="E61" s="127"/>
      <c r="F61" s="127"/>
      <c r="G61" s="55"/>
      <c r="H61" s="55"/>
    </row>
    <row r="62" spans="1:8" hidden="1" x14ac:dyDescent="0.2">
      <c r="A62" s="67"/>
      <c r="B62" s="127"/>
      <c r="C62" s="127"/>
      <c r="D62" s="127"/>
      <c r="E62" s="127"/>
      <c r="F62" s="127"/>
      <c r="G62" s="55"/>
      <c r="H62" s="55"/>
    </row>
    <row r="63" spans="1:8" hidden="1" x14ac:dyDescent="0.2">
      <c r="A63" s="67"/>
      <c r="B63" s="127"/>
      <c r="C63" s="127"/>
      <c r="D63" s="127"/>
      <c r="E63" s="127"/>
      <c r="F63" s="127"/>
      <c r="G63" s="55"/>
      <c r="H63" s="55"/>
    </row>
    <row r="64" spans="1:8" hidden="1" x14ac:dyDescent="0.2">
      <c r="A64" s="67"/>
      <c r="B64" s="127"/>
      <c r="C64" s="127"/>
      <c r="D64" s="127"/>
      <c r="E64" s="127"/>
      <c r="F64" s="127"/>
      <c r="G64" s="55"/>
      <c r="H64" s="55"/>
    </row>
    <row r="65" spans="1:8" hidden="1" x14ac:dyDescent="0.2">
      <c r="A65" s="67"/>
      <c r="B65" s="76"/>
      <c r="C65" s="76"/>
      <c r="D65" s="76"/>
      <c r="E65" s="76"/>
      <c r="F65" s="76"/>
      <c r="G65" s="74"/>
      <c r="H65" s="74"/>
    </row>
    <row r="66" spans="1:8" hidden="1" x14ac:dyDescent="0.2">
      <c r="A66" s="77"/>
      <c r="B66" s="65"/>
      <c r="C66" s="65"/>
      <c r="D66" s="65"/>
      <c r="E66" s="65"/>
      <c r="F66" s="65"/>
      <c r="G66" s="75"/>
      <c r="H66" s="75"/>
    </row>
    <row r="67" spans="1:8" hidden="1" x14ac:dyDescent="0.2">
      <c r="A67" s="77"/>
      <c r="B67" s="65"/>
      <c r="C67" s="65"/>
      <c r="D67" s="65"/>
      <c r="E67" s="65"/>
      <c r="F67" s="65"/>
      <c r="G67" s="75"/>
      <c r="H67" s="75"/>
    </row>
    <row r="68" spans="1:8" hidden="1" x14ac:dyDescent="0.2"/>
    <row r="69" spans="1:8" hidden="1" x14ac:dyDescent="0.2"/>
    <row r="70" spans="1:8" hidden="1" x14ac:dyDescent="0.2"/>
    <row r="71" spans="1:8" hidden="1" x14ac:dyDescent="0.2"/>
    <row r="72" spans="1:8" hidden="1" x14ac:dyDescent="0.2"/>
    <row r="73" spans="1:8" hidden="1" x14ac:dyDescent="0.2"/>
    <row r="74" spans="1:8" hidden="1" x14ac:dyDescent="0.2"/>
    <row r="75" spans="1:8" hidden="1" x14ac:dyDescent="0.2"/>
    <row r="76" spans="1:8" hidden="1" x14ac:dyDescent="0.2"/>
    <row r="77" spans="1:8" hidden="1" x14ac:dyDescent="0.2"/>
    <row r="78" spans="1:8" hidden="1" x14ac:dyDescent="0.2"/>
    <row r="79" spans="1:8" hidden="1" x14ac:dyDescent="0.2"/>
  </sheetData>
  <sheetProtection selectLockedCells="1"/>
  <customSheetViews>
    <customSheetView guid="{D50E13D9-1B49-49F5-8BE9-AD308650122E}" showGridLines="0" showRuler="0">
      <selection activeCell="F13" sqref="F13:G13"/>
      <pageMargins left="0" right="0" top="0.5" bottom="0.5" header="0.5" footer="0.25"/>
      <printOptions horizontalCentered="1"/>
      <pageSetup paperSize="5" orientation="portrait" r:id="rId1"/>
      <headerFooter alignWithMargins="0">
        <oddFooter>&amp;L&amp;F&amp;C-4-</oddFooter>
      </headerFooter>
    </customSheetView>
    <customSheetView guid="{4B50333E-632F-4815-BF64-09858D46DC4B}" showGridLines="0" showRuler="0">
      <selection activeCell="F13" sqref="F13:G13"/>
      <pageMargins left="0" right="0" top="0.5" bottom="0.5" header="0.5" footer="0.25"/>
      <printOptions horizontalCentered="1"/>
      <pageSetup paperSize="5" orientation="portrait" r:id="rId2"/>
      <headerFooter alignWithMargins="0">
        <oddFooter>&amp;L&amp;F&amp;C-4-</oddFooter>
      </headerFooter>
    </customSheetView>
  </customSheetViews>
  <mergeCells count="41">
    <mergeCell ref="A42:H42"/>
    <mergeCell ref="C9:F9"/>
    <mergeCell ref="C10:F10"/>
    <mergeCell ref="C11:F11"/>
    <mergeCell ref="B39:F39"/>
    <mergeCell ref="B40:F40"/>
    <mergeCell ref="C37:F37"/>
    <mergeCell ref="C38:F38"/>
    <mergeCell ref="B41:F41"/>
    <mergeCell ref="C32:F32"/>
    <mergeCell ref="C33:F33"/>
    <mergeCell ref="C34:F34"/>
    <mergeCell ref="C28:F28"/>
    <mergeCell ref="B24:F24"/>
    <mergeCell ref="A23:H23"/>
    <mergeCell ref="B20:F20"/>
    <mergeCell ref="A1:H1"/>
    <mergeCell ref="A2:H2"/>
    <mergeCell ref="B14:F14"/>
    <mergeCell ref="C18:F18"/>
    <mergeCell ref="C19:F19"/>
    <mergeCell ref="B5:F5"/>
    <mergeCell ref="B15:F15"/>
    <mergeCell ref="B17:F17"/>
    <mergeCell ref="B16:F16"/>
    <mergeCell ref="A4:H4"/>
    <mergeCell ref="B12:F12"/>
    <mergeCell ref="B13:F13"/>
    <mergeCell ref="B6:F6"/>
    <mergeCell ref="B7:F7"/>
    <mergeCell ref="B8:F8"/>
    <mergeCell ref="B36:F36"/>
    <mergeCell ref="B27:F27"/>
    <mergeCell ref="B21:F21"/>
    <mergeCell ref="B22:F22"/>
    <mergeCell ref="B35:F35"/>
    <mergeCell ref="C29:F29"/>
    <mergeCell ref="C30:F30"/>
    <mergeCell ref="B31:F31"/>
    <mergeCell ref="B26:F26"/>
    <mergeCell ref="B25:F25"/>
  </mergeCells>
  <phoneticPr fontId="0" type="noConversion"/>
  <printOptions horizontalCentered="1"/>
  <pageMargins left="0" right="0" top="0.5" bottom="0.5" header="0.5" footer="0.5"/>
  <pageSetup paperSize="5" fitToHeight="0" orientation="portrait" r:id="rId3"/>
  <headerFoot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H100"/>
  <sheetViews>
    <sheetView showGridLines="0" workbookViewId="0">
      <selection activeCell="D9" sqref="D9"/>
    </sheetView>
  </sheetViews>
  <sheetFormatPr defaultColWidth="0" defaultRowHeight="12.75" zeroHeight="1" x14ac:dyDescent="0.2"/>
  <cols>
    <col min="1" max="1" width="3.7109375" style="135" customWidth="1"/>
    <col min="2" max="2" width="5" style="135" customWidth="1"/>
    <col min="3" max="3" width="60.28515625" style="31" customWidth="1"/>
    <col min="4" max="5" width="17.28515625" style="31" customWidth="1"/>
    <col min="6" max="8" width="0" style="31" hidden="1" customWidth="1"/>
    <col min="9" max="16384" width="9.140625" style="31" hidden="1"/>
  </cols>
  <sheetData>
    <row r="1" spans="1:6" ht="18.75" customHeight="1" x14ac:dyDescent="0.3">
      <c r="A1" s="317" t="str">
        <f>IF(ISBLANK('MC-Affidavit'!$A$1), "", 'MC-Affidavit'!$A$1)</f>
        <v>Annual Statement for the Year 2024</v>
      </c>
      <c r="B1" s="317"/>
      <c r="C1" s="317"/>
      <c r="D1" s="317"/>
      <c r="E1" s="317"/>
    </row>
    <row r="2" spans="1:6" ht="18.75" customHeight="1" x14ac:dyDescent="0.3">
      <c r="A2" s="317" t="str">
        <f>IF(ISBLANK('MC-Jurat'!$A$6), "", 'MC-Jurat'!$A$6)</f>
        <v/>
      </c>
      <c r="B2" s="317"/>
      <c r="C2" s="317"/>
      <c r="D2" s="317"/>
      <c r="E2" s="317"/>
    </row>
    <row r="3" spans="1:6" ht="18.75" customHeight="1" x14ac:dyDescent="0.3">
      <c r="A3" s="178"/>
      <c r="B3" s="178"/>
      <c r="C3" s="178"/>
      <c r="D3" s="178"/>
      <c r="E3" s="178"/>
    </row>
    <row r="4" spans="1:6" ht="15" customHeight="1" x14ac:dyDescent="0.25">
      <c r="A4" s="128"/>
      <c r="B4" s="128"/>
      <c r="C4" s="116"/>
      <c r="D4" s="116"/>
      <c r="E4" s="116"/>
    </row>
    <row r="5" spans="1:6" ht="15" customHeight="1" x14ac:dyDescent="0.25">
      <c r="A5" s="356"/>
      <c r="B5" s="356"/>
      <c r="C5" s="356"/>
      <c r="D5" s="356"/>
      <c r="E5" s="356"/>
    </row>
    <row r="6" spans="1:6" ht="15" customHeight="1" x14ac:dyDescent="0.3">
      <c r="A6" s="128"/>
      <c r="B6" s="137"/>
      <c r="C6" s="138"/>
      <c r="D6" s="119" t="s">
        <v>351</v>
      </c>
      <c r="E6" s="119" t="s">
        <v>352</v>
      </c>
    </row>
    <row r="7" spans="1:6" ht="18" customHeight="1" x14ac:dyDescent="0.2">
      <c r="A7" s="404" t="s">
        <v>368</v>
      </c>
      <c r="B7" s="404"/>
      <c r="C7" s="404"/>
      <c r="D7" s="404"/>
      <c r="E7" s="404"/>
    </row>
    <row r="8" spans="1:6" ht="15" customHeight="1" x14ac:dyDescent="0.3">
      <c r="A8" s="140" t="s">
        <v>11</v>
      </c>
      <c r="B8" s="403" t="s">
        <v>405</v>
      </c>
      <c r="C8" s="403"/>
      <c r="D8" s="138"/>
      <c r="E8" s="138"/>
    </row>
    <row r="9" spans="1:6" ht="16.5" customHeight="1" x14ac:dyDescent="0.25">
      <c r="A9" s="141"/>
      <c r="B9" s="236">
        <v>1.1000000000000001</v>
      </c>
      <c r="C9" s="257" t="s">
        <v>406</v>
      </c>
      <c r="D9" s="99"/>
      <c r="E9" s="99"/>
      <c r="F9" s="123"/>
    </row>
    <row r="10" spans="1:6" ht="16.5" customHeight="1" x14ac:dyDescent="0.25">
      <c r="A10" s="141"/>
      <c r="B10" s="236">
        <v>1.2</v>
      </c>
      <c r="C10" s="257" t="s">
        <v>407</v>
      </c>
      <c r="D10" s="99"/>
      <c r="E10" s="99"/>
      <c r="F10" s="123"/>
    </row>
    <row r="11" spans="1:6" ht="16.5" customHeight="1" x14ac:dyDescent="0.25">
      <c r="A11" s="141"/>
      <c r="B11" s="236">
        <v>1.3</v>
      </c>
      <c r="C11" s="257" t="s">
        <v>408</v>
      </c>
      <c r="D11" s="99"/>
      <c r="E11" s="99"/>
      <c r="F11" s="123"/>
    </row>
    <row r="12" spans="1:6" ht="16.5" customHeight="1" x14ac:dyDescent="0.25">
      <c r="A12" s="141"/>
      <c r="B12" s="236">
        <v>1.4</v>
      </c>
      <c r="C12" s="257" t="s">
        <v>317</v>
      </c>
      <c r="D12" s="99"/>
      <c r="E12" s="99"/>
      <c r="F12" s="123"/>
    </row>
    <row r="13" spans="1:6" ht="16.5" customHeight="1" x14ac:dyDescent="0.25">
      <c r="A13" s="141"/>
      <c r="B13" s="236">
        <v>1.5</v>
      </c>
      <c r="C13" s="257" t="s">
        <v>409</v>
      </c>
      <c r="D13" s="237">
        <f>SUM(D9:D12)</f>
        <v>0</v>
      </c>
      <c r="E13" s="237">
        <f>SUM(E9:E12)</f>
        <v>0</v>
      </c>
      <c r="F13" s="123"/>
    </row>
    <row r="14" spans="1:6" ht="16.5" customHeight="1" x14ac:dyDescent="0.25">
      <c r="A14" s="141"/>
      <c r="B14" s="236">
        <v>1.6</v>
      </c>
      <c r="C14" s="257" t="s">
        <v>410</v>
      </c>
      <c r="D14" s="99"/>
      <c r="E14" s="99"/>
      <c r="F14" s="123"/>
    </row>
    <row r="15" spans="1:6" ht="16.5" customHeight="1" x14ac:dyDescent="0.25">
      <c r="A15" s="141"/>
      <c r="B15" s="236">
        <v>1.7</v>
      </c>
      <c r="C15" s="257" t="s">
        <v>411</v>
      </c>
      <c r="D15" s="99"/>
      <c r="E15" s="99"/>
      <c r="F15" s="123"/>
    </row>
    <row r="16" spans="1:6" ht="16.5" customHeight="1" x14ac:dyDescent="0.25">
      <c r="A16" s="141"/>
      <c r="B16" s="236">
        <v>1.8</v>
      </c>
      <c r="C16" s="257" t="s">
        <v>317</v>
      </c>
      <c r="D16" s="99"/>
      <c r="E16" s="99"/>
      <c r="F16" s="123"/>
    </row>
    <row r="17" spans="1:6" ht="16.5" customHeight="1" x14ac:dyDescent="0.25">
      <c r="A17" s="141"/>
      <c r="B17" s="236">
        <v>1.9</v>
      </c>
      <c r="C17" s="257" t="s">
        <v>412</v>
      </c>
      <c r="D17" s="237">
        <f>SUM(D14:D16)</f>
        <v>0</v>
      </c>
      <c r="E17" s="237">
        <f>SUM(E14:E16)</f>
        <v>0</v>
      </c>
      <c r="F17" s="123"/>
    </row>
    <row r="18" spans="1:6" ht="16.5" customHeight="1" x14ac:dyDescent="0.25">
      <c r="A18" s="141"/>
      <c r="B18" s="236" t="s">
        <v>404</v>
      </c>
      <c r="C18" s="263" t="s">
        <v>413</v>
      </c>
      <c r="D18" s="100">
        <f>D13-D17</f>
        <v>0</v>
      </c>
      <c r="E18" s="100">
        <f>E13-E17</f>
        <v>0</v>
      </c>
      <c r="F18" s="123"/>
    </row>
    <row r="19" spans="1:6" ht="16.5" customHeight="1" x14ac:dyDescent="0.25">
      <c r="A19" s="141"/>
      <c r="B19" s="95"/>
      <c r="C19" s="259" t="s">
        <v>438</v>
      </c>
      <c r="D19" s="223"/>
      <c r="E19" s="223"/>
      <c r="F19" s="123"/>
    </row>
    <row r="20" spans="1:6" ht="15" customHeight="1" x14ac:dyDescent="0.25">
      <c r="A20" s="120" t="s">
        <v>12</v>
      </c>
      <c r="B20" s="407" t="s">
        <v>414</v>
      </c>
      <c r="C20" s="407"/>
      <c r="D20" s="102"/>
      <c r="E20" s="63"/>
    </row>
    <row r="21" spans="1:6" ht="15" customHeight="1" x14ac:dyDescent="0.25">
      <c r="A21" s="120"/>
      <c r="B21" s="131"/>
      <c r="C21" s="96" t="s">
        <v>415</v>
      </c>
      <c r="D21" s="102"/>
      <c r="E21" s="63"/>
    </row>
    <row r="22" spans="1:6" ht="15" customHeight="1" x14ac:dyDescent="0.25">
      <c r="A22" s="120"/>
      <c r="B22" s="140">
        <v>2.1</v>
      </c>
      <c r="C22" s="257" t="s">
        <v>203</v>
      </c>
      <c r="D22" s="99"/>
      <c r="E22" s="99"/>
    </row>
    <row r="23" spans="1:6" ht="15" customHeight="1" x14ac:dyDescent="0.25">
      <c r="A23" s="120"/>
      <c r="B23" s="140">
        <v>2.2000000000000002</v>
      </c>
      <c r="C23" s="257" t="s">
        <v>204</v>
      </c>
      <c r="D23" s="99"/>
      <c r="E23" s="99"/>
    </row>
    <row r="24" spans="1:6" ht="15" customHeight="1" x14ac:dyDescent="0.25">
      <c r="A24" s="120"/>
      <c r="B24" s="140">
        <v>2.2999999999999998</v>
      </c>
      <c r="C24" s="257" t="s">
        <v>57</v>
      </c>
      <c r="D24" s="99"/>
      <c r="E24" s="99"/>
    </row>
    <row r="25" spans="1:6" ht="15" customHeight="1" x14ac:dyDescent="0.25">
      <c r="A25" s="120"/>
      <c r="B25" s="140">
        <v>2.4</v>
      </c>
      <c r="C25" s="257" t="s">
        <v>420</v>
      </c>
      <c r="D25" s="99"/>
      <c r="E25" s="99"/>
    </row>
    <row r="26" spans="1:6" ht="15" customHeight="1" x14ac:dyDescent="0.25">
      <c r="A26" s="120"/>
      <c r="B26" s="140" t="s">
        <v>416</v>
      </c>
      <c r="C26" s="257" t="s">
        <v>421</v>
      </c>
      <c r="D26" s="99"/>
      <c r="E26" s="99"/>
    </row>
    <row r="27" spans="1:6" ht="15" customHeight="1" x14ac:dyDescent="0.25">
      <c r="A27" s="120"/>
      <c r="B27" s="140" t="s">
        <v>417</v>
      </c>
      <c r="C27" s="260" t="s">
        <v>422</v>
      </c>
      <c r="D27" s="99"/>
      <c r="E27" s="99"/>
    </row>
    <row r="28" spans="1:6" ht="15" customHeight="1" x14ac:dyDescent="0.25">
      <c r="A28" s="120"/>
      <c r="B28" s="140" t="s">
        <v>418</v>
      </c>
      <c r="C28" s="257" t="s">
        <v>423</v>
      </c>
      <c r="D28" s="99"/>
      <c r="E28" s="99"/>
    </row>
    <row r="29" spans="1:6" ht="15" customHeight="1" x14ac:dyDescent="0.25">
      <c r="A29" s="120"/>
      <c r="B29" s="140" t="s">
        <v>419</v>
      </c>
      <c r="C29" s="263" t="s">
        <v>430</v>
      </c>
      <c r="D29" s="100">
        <f>SUM(D22:D28)</f>
        <v>0</v>
      </c>
      <c r="E29" s="100">
        <f>SUM(E22:E28)</f>
        <v>0</v>
      </c>
    </row>
    <row r="30" spans="1:6" ht="15" customHeight="1" x14ac:dyDescent="0.25">
      <c r="A30" s="120"/>
      <c r="B30" s="140"/>
      <c r="C30" s="264" t="s">
        <v>424</v>
      </c>
      <c r="D30" s="102"/>
      <c r="E30" s="63"/>
    </row>
    <row r="31" spans="1:6" ht="15" customHeight="1" x14ac:dyDescent="0.25">
      <c r="A31" s="120"/>
      <c r="B31" s="140" t="s">
        <v>425</v>
      </c>
      <c r="C31" s="257" t="s">
        <v>203</v>
      </c>
      <c r="D31" s="99"/>
      <c r="E31" s="99"/>
    </row>
    <row r="32" spans="1:6" ht="15" customHeight="1" x14ac:dyDescent="0.25">
      <c r="A32" s="120"/>
      <c r="B32" s="140" t="s">
        <v>426</v>
      </c>
      <c r="C32" s="257" t="s">
        <v>204</v>
      </c>
      <c r="D32" s="99"/>
      <c r="E32" s="99"/>
    </row>
    <row r="33" spans="1:8" ht="15" customHeight="1" x14ac:dyDescent="0.25">
      <c r="A33" s="120"/>
      <c r="B33" s="140" t="s">
        <v>380</v>
      </c>
      <c r="C33" s="257" t="s">
        <v>57</v>
      </c>
      <c r="D33" s="99"/>
      <c r="E33" s="99"/>
    </row>
    <row r="34" spans="1:8" ht="15" customHeight="1" x14ac:dyDescent="0.25">
      <c r="A34" s="120"/>
      <c r="B34" s="140" t="s">
        <v>381</v>
      </c>
      <c r="C34" s="262" t="s">
        <v>427</v>
      </c>
      <c r="D34" s="99"/>
      <c r="E34" s="99"/>
    </row>
    <row r="35" spans="1:8" ht="16.5" customHeight="1" x14ac:dyDescent="0.25">
      <c r="A35" s="141"/>
      <c r="B35" s="140" t="s">
        <v>382</v>
      </c>
      <c r="C35" s="260" t="s">
        <v>420</v>
      </c>
      <c r="D35" s="99"/>
      <c r="E35" s="99"/>
    </row>
    <row r="36" spans="1:8" ht="15" customHeight="1" x14ac:dyDescent="0.25">
      <c r="A36" s="141"/>
      <c r="B36" s="140" t="s">
        <v>383</v>
      </c>
      <c r="C36" s="260" t="s">
        <v>428</v>
      </c>
      <c r="D36" s="99"/>
      <c r="E36" s="99"/>
    </row>
    <row r="37" spans="1:8" ht="15" x14ac:dyDescent="0.25">
      <c r="A37" s="141"/>
      <c r="B37" s="140" t="s">
        <v>384</v>
      </c>
      <c r="C37" s="257" t="s">
        <v>712</v>
      </c>
      <c r="D37" s="237">
        <f>SUM(D31:D36)</f>
        <v>0</v>
      </c>
      <c r="E37" s="237">
        <f>SUM(E31:E36)</f>
        <v>0</v>
      </c>
    </row>
    <row r="38" spans="1:8" ht="16.5" customHeight="1" x14ac:dyDescent="0.25">
      <c r="A38" s="141"/>
      <c r="B38" s="140" t="s">
        <v>385</v>
      </c>
      <c r="C38" s="257" t="s">
        <v>713</v>
      </c>
      <c r="D38" s="237">
        <f>D29-D37</f>
        <v>0</v>
      </c>
      <c r="E38" s="237">
        <f>E29-E37</f>
        <v>0</v>
      </c>
    </row>
    <row r="39" spans="1:8" ht="16.5" customHeight="1" x14ac:dyDescent="0.25">
      <c r="A39" s="141"/>
      <c r="B39" s="96"/>
      <c r="C39" s="259" t="s">
        <v>437</v>
      </c>
      <c r="D39" s="223"/>
      <c r="E39" s="223"/>
    </row>
    <row r="40" spans="1:8" ht="15" customHeight="1" x14ac:dyDescent="0.25">
      <c r="A40" s="120" t="s">
        <v>13</v>
      </c>
      <c r="B40" s="407" t="s">
        <v>439</v>
      </c>
      <c r="C40" s="407"/>
      <c r="D40" s="142"/>
      <c r="E40" s="142"/>
    </row>
    <row r="41" spans="1:8" ht="15" customHeight="1" x14ac:dyDescent="0.25">
      <c r="A41" s="120"/>
      <c r="B41" s="96"/>
      <c r="C41" s="96" t="s">
        <v>440</v>
      </c>
      <c r="D41" s="142"/>
      <c r="E41" s="142"/>
    </row>
    <row r="42" spans="1:8" ht="16.5" customHeight="1" x14ac:dyDescent="0.25">
      <c r="A42" s="141"/>
      <c r="B42" s="140">
        <v>3.1</v>
      </c>
      <c r="C42" s="257" t="s">
        <v>441</v>
      </c>
      <c r="D42" s="99"/>
      <c r="E42" s="99"/>
      <c r="H42" s="143"/>
    </row>
    <row r="43" spans="1:8" ht="16.5" customHeight="1" x14ac:dyDescent="0.25">
      <c r="A43" s="141"/>
      <c r="B43" s="140">
        <v>3.2</v>
      </c>
      <c r="C43" s="257" t="s">
        <v>442</v>
      </c>
      <c r="D43" s="99"/>
      <c r="E43" s="99"/>
    </row>
    <row r="44" spans="1:8" ht="16.5" customHeight="1" x14ac:dyDescent="0.25">
      <c r="A44" s="141"/>
      <c r="B44" s="140">
        <v>3.3</v>
      </c>
      <c r="C44" s="257" t="s">
        <v>443</v>
      </c>
      <c r="D44" s="99"/>
      <c r="E44" s="99"/>
    </row>
    <row r="45" spans="1:8" ht="16.5" customHeight="1" x14ac:dyDescent="0.25">
      <c r="A45" s="141"/>
      <c r="B45" s="140">
        <v>3.4</v>
      </c>
      <c r="C45" s="257" t="s">
        <v>444</v>
      </c>
      <c r="D45" s="99"/>
      <c r="E45" s="99"/>
    </row>
    <row r="46" spans="1:8" ht="16.5" customHeight="1" x14ac:dyDescent="0.25">
      <c r="A46" s="141"/>
      <c r="B46" s="140">
        <v>3.5</v>
      </c>
      <c r="C46" s="263" t="s">
        <v>562</v>
      </c>
      <c r="D46" s="100">
        <f>(D42+D43+D44)-D45</f>
        <v>0</v>
      </c>
      <c r="E46" s="100">
        <f>(E42+E43+E44)-E45</f>
        <v>0</v>
      </c>
    </row>
    <row r="47" spans="1:8" ht="16.5" customHeight="1" x14ac:dyDescent="0.25">
      <c r="A47" s="141"/>
      <c r="B47" s="140"/>
      <c r="C47" s="250" t="s">
        <v>561</v>
      </c>
      <c r="D47" s="223"/>
      <c r="E47" s="223"/>
    </row>
    <row r="48" spans="1:8" ht="16.5" customHeight="1" x14ac:dyDescent="0.25">
      <c r="A48" s="141"/>
      <c r="B48" s="96"/>
      <c r="C48" s="259" t="s">
        <v>445</v>
      </c>
      <c r="D48" s="223"/>
      <c r="E48" s="223"/>
    </row>
    <row r="49" spans="1:5" ht="16.5" customHeight="1" x14ac:dyDescent="0.2">
      <c r="A49" s="408" t="s">
        <v>446</v>
      </c>
      <c r="B49" s="408"/>
      <c r="C49" s="408"/>
      <c r="D49" s="408"/>
      <c r="E49" s="408"/>
    </row>
    <row r="50" spans="1:5" ht="16.5" customHeight="1" x14ac:dyDescent="0.25">
      <c r="A50" s="144" t="s">
        <v>14</v>
      </c>
      <c r="B50" s="405" t="s">
        <v>559</v>
      </c>
      <c r="C50" s="405"/>
      <c r="D50" s="100">
        <f>D18+D38+D46</f>
        <v>0</v>
      </c>
      <c r="E50" s="100">
        <f>E18+E38+E46</f>
        <v>0</v>
      </c>
    </row>
    <row r="51" spans="1:5" ht="16.5" customHeight="1" x14ac:dyDescent="0.25">
      <c r="A51" s="144"/>
      <c r="B51" s="250" t="s">
        <v>560</v>
      </c>
      <c r="C51" s="146"/>
      <c r="D51" s="223"/>
      <c r="E51" s="223"/>
    </row>
    <row r="52" spans="1:5" ht="16.5" customHeight="1" x14ac:dyDescent="0.25">
      <c r="A52" s="144" t="s">
        <v>15</v>
      </c>
      <c r="B52" s="406" t="s">
        <v>447</v>
      </c>
      <c r="C52" s="406"/>
      <c r="D52" s="145"/>
      <c r="E52" s="145"/>
    </row>
    <row r="53" spans="1:5" ht="16.5" customHeight="1" x14ac:dyDescent="0.25">
      <c r="A53" s="144"/>
      <c r="B53" s="146">
        <v>5.0999999999999996</v>
      </c>
      <c r="C53" s="258" t="s">
        <v>285</v>
      </c>
      <c r="D53" s="99"/>
      <c r="E53" s="99"/>
    </row>
    <row r="54" spans="1:5" ht="16.5" customHeight="1" x14ac:dyDescent="0.25">
      <c r="A54" s="140"/>
      <c r="B54" s="96">
        <v>5.2</v>
      </c>
      <c r="C54" s="261" t="s">
        <v>448</v>
      </c>
      <c r="D54" s="237">
        <f>D50+D53</f>
        <v>0</v>
      </c>
      <c r="E54" s="237">
        <f>E50+E53</f>
        <v>0</v>
      </c>
    </row>
    <row r="55" spans="1:5" ht="16.5" customHeight="1" x14ac:dyDescent="0.25">
      <c r="A55" s="140"/>
      <c r="B55" s="96"/>
      <c r="C55" s="259"/>
      <c r="D55" s="249"/>
      <c r="E55" s="249"/>
    </row>
    <row r="56" spans="1:5" ht="16.5" hidden="1" customHeight="1" x14ac:dyDescent="0.25">
      <c r="A56" s="96"/>
      <c r="B56" s="132"/>
      <c r="C56" s="47"/>
      <c r="D56" s="47"/>
      <c r="E56" s="47"/>
    </row>
    <row r="57" spans="1:5" ht="16.5" hidden="1" customHeight="1" x14ac:dyDescent="0.25">
      <c r="A57" s="96"/>
      <c r="B57" s="132"/>
      <c r="C57" s="47"/>
      <c r="D57" s="47"/>
      <c r="E57" s="47"/>
    </row>
    <row r="58" spans="1:5" ht="16.5" hidden="1" customHeight="1" x14ac:dyDescent="0.25">
      <c r="A58" s="96"/>
      <c r="B58" s="132"/>
      <c r="C58" s="47"/>
      <c r="D58" s="47"/>
      <c r="E58" s="47"/>
    </row>
    <row r="59" spans="1:5" ht="16.5" hidden="1" customHeight="1" x14ac:dyDescent="0.25">
      <c r="A59" s="96"/>
      <c r="B59" s="96"/>
      <c r="C59" s="47"/>
      <c r="D59" s="47"/>
      <c r="E59" s="47"/>
    </row>
    <row r="60" spans="1:5" ht="16.5" hidden="1" customHeight="1" x14ac:dyDescent="0.25">
      <c r="A60" s="96"/>
      <c r="B60" s="96"/>
      <c r="C60" s="47"/>
      <c r="D60" s="256"/>
      <c r="E60" s="256"/>
    </row>
    <row r="61" spans="1:5" ht="16.5" hidden="1" customHeight="1" x14ac:dyDescent="0.25">
      <c r="A61" s="96"/>
      <c r="B61" s="96"/>
      <c r="C61" s="47"/>
      <c r="D61" s="47"/>
      <c r="E61" s="47"/>
    </row>
    <row r="62" spans="1:5" ht="16.5" hidden="1" customHeight="1" x14ac:dyDescent="0.25">
      <c r="A62" s="96"/>
      <c r="B62" s="96"/>
      <c r="C62" s="47"/>
      <c r="D62" s="256"/>
      <c r="E62" s="256"/>
    </row>
    <row r="63" spans="1:5" ht="16.5" hidden="1" customHeight="1" x14ac:dyDescent="0.2">
      <c r="A63" s="67"/>
      <c r="B63" s="67"/>
      <c r="C63" s="63"/>
      <c r="D63" s="63"/>
      <c r="E63" s="63"/>
    </row>
    <row r="64" spans="1:5" ht="16.5" hidden="1" customHeight="1" x14ac:dyDescent="0.2">
      <c r="A64" s="67"/>
      <c r="B64" s="67"/>
      <c r="C64" s="63"/>
      <c r="D64" s="63"/>
      <c r="E64" s="63"/>
    </row>
    <row r="65" spans="1:5" hidden="1" x14ac:dyDescent="0.2">
      <c r="A65" s="77"/>
      <c r="B65" s="77"/>
      <c r="C65" s="65"/>
      <c r="D65" s="65"/>
      <c r="E65" s="65"/>
    </row>
    <row r="66" spans="1:5" hidden="1" x14ac:dyDescent="0.2">
      <c r="A66" s="77"/>
      <c r="B66" s="77"/>
      <c r="C66" s="65"/>
      <c r="D66" s="65"/>
      <c r="E66" s="65"/>
    </row>
    <row r="67" spans="1:5" hidden="1" x14ac:dyDescent="0.2">
      <c r="A67" s="77"/>
      <c r="B67" s="77"/>
      <c r="C67" s="65"/>
      <c r="D67" s="65"/>
      <c r="E67" s="65"/>
    </row>
    <row r="68" spans="1:5" hidden="1" x14ac:dyDescent="0.2">
      <c r="A68" s="77"/>
      <c r="B68" s="77"/>
      <c r="C68" s="65"/>
      <c r="D68" s="65"/>
      <c r="E68" s="65"/>
    </row>
    <row r="69" spans="1:5" hidden="1" x14ac:dyDescent="0.2">
      <c r="A69" s="77"/>
      <c r="B69" s="77"/>
      <c r="C69" s="65"/>
      <c r="D69" s="65"/>
      <c r="E69" s="65"/>
    </row>
    <row r="70" spans="1:5" hidden="1" x14ac:dyDescent="0.2">
      <c r="A70" s="77"/>
      <c r="B70" s="77"/>
      <c r="C70" s="65"/>
      <c r="D70" s="65"/>
      <c r="E70" s="65"/>
    </row>
    <row r="71" spans="1:5" hidden="1" x14ac:dyDescent="0.2">
      <c r="A71" s="77"/>
      <c r="B71" s="77"/>
      <c r="C71" s="65"/>
      <c r="D71" s="65"/>
      <c r="E71" s="65"/>
    </row>
    <row r="72" spans="1:5" hidden="1" x14ac:dyDescent="0.2">
      <c r="A72" s="77"/>
      <c r="B72" s="77"/>
      <c r="C72" s="65"/>
      <c r="D72" s="65"/>
      <c r="E72" s="65"/>
    </row>
    <row r="73" spans="1:5" hidden="1" x14ac:dyDescent="0.2">
      <c r="A73" s="77"/>
      <c r="B73" s="77"/>
      <c r="C73" s="65"/>
      <c r="D73" s="65"/>
      <c r="E73" s="65"/>
    </row>
    <row r="74" spans="1:5" hidden="1" x14ac:dyDescent="0.2">
      <c r="A74" s="77"/>
      <c r="B74" s="77"/>
      <c r="C74" s="65"/>
      <c r="D74" s="65"/>
      <c r="E74" s="65"/>
    </row>
    <row r="75" spans="1:5" hidden="1" x14ac:dyDescent="0.2">
      <c r="A75" s="77"/>
      <c r="B75" s="77"/>
      <c r="C75" s="65"/>
      <c r="D75" s="65"/>
      <c r="E75" s="65"/>
    </row>
    <row r="76" spans="1:5" hidden="1" x14ac:dyDescent="0.2">
      <c r="A76" s="77"/>
      <c r="B76" s="77"/>
      <c r="C76" s="65"/>
      <c r="D76" s="65"/>
      <c r="E76" s="65"/>
    </row>
    <row r="77" spans="1:5" hidden="1" x14ac:dyDescent="0.2">
      <c r="A77" s="77"/>
      <c r="B77" s="77"/>
      <c r="C77" s="65"/>
      <c r="D77" s="65"/>
      <c r="E77" s="65"/>
    </row>
    <row r="78" spans="1:5" hidden="1" x14ac:dyDescent="0.2">
      <c r="A78" s="77"/>
      <c r="B78" s="77"/>
      <c r="C78" s="65"/>
      <c r="D78" s="65"/>
      <c r="E78" s="65"/>
    </row>
    <row r="79" spans="1:5" hidden="1" x14ac:dyDescent="0.2">
      <c r="A79" s="77"/>
      <c r="B79" s="77"/>
      <c r="C79" s="65"/>
      <c r="D79" s="65"/>
      <c r="E79" s="65"/>
    </row>
    <row r="80" spans="1:5" hidden="1" x14ac:dyDescent="0.2">
      <c r="A80" s="77"/>
      <c r="B80" s="77"/>
      <c r="C80" s="65"/>
      <c r="D80" s="65"/>
      <c r="E80" s="65"/>
    </row>
    <row r="81" spans="1:5" hidden="1" x14ac:dyDescent="0.2">
      <c r="A81" s="77"/>
      <c r="B81" s="77"/>
      <c r="C81" s="65"/>
      <c r="D81" s="65"/>
      <c r="E81" s="65"/>
    </row>
    <row r="82" spans="1:5" hidden="1" x14ac:dyDescent="0.2">
      <c r="A82" s="77"/>
      <c r="B82" s="77"/>
      <c r="C82" s="65"/>
      <c r="D82" s="65"/>
      <c r="E82" s="65"/>
    </row>
    <row r="83" spans="1:5" hidden="1" x14ac:dyDescent="0.2">
      <c r="A83" s="77"/>
      <c r="B83" s="77"/>
      <c r="C83" s="65"/>
      <c r="D83" s="65"/>
      <c r="E83" s="65"/>
    </row>
    <row r="84" spans="1:5" hidden="1" x14ac:dyDescent="0.2">
      <c r="A84" s="77"/>
      <c r="B84" s="77"/>
      <c r="C84" s="65"/>
      <c r="D84" s="65"/>
      <c r="E84" s="65"/>
    </row>
    <row r="85" spans="1:5" hidden="1" x14ac:dyDescent="0.2">
      <c r="A85" s="77"/>
      <c r="B85" s="77"/>
      <c r="C85" s="65"/>
      <c r="D85" s="65"/>
      <c r="E85" s="65"/>
    </row>
    <row r="86" spans="1:5" hidden="1" x14ac:dyDescent="0.2">
      <c r="A86" s="77"/>
      <c r="B86" s="77"/>
      <c r="C86" s="65"/>
      <c r="D86" s="65"/>
      <c r="E86" s="65"/>
    </row>
    <row r="87" spans="1:5" hidden="1" x14ac:dyDescent="0.2">
      <c r="A87" s="77"/>
      <c r="B87" s="77"/>
      <c r="C87" s="65"/>
      <c r="D87" s="65"/>
      <c r="E87" s="65"/>
    </row>
    <row r="88" spans="1:5" hidden="1" x14ac:dyDescent="0.2">
      <c r="A88" s="77"/>
      <c r="B88" s="77"/>
      <c r="C88" s="65"/>
      <c r="D88" s="65"/>
      <c r="E88" s="65"/>
    </row>
    <row r="89" spans="1:5" hidden="1" x14ac:dyDescent="0.2">
      <c r="A89" s="77"/>
      <c r="B89" s="77"/>
      <c r="C89" s="65"/>
      <c r="D89" s="65"/>
      <c r="E89" s="65"/>
    </row>
    <row r="90" spans="1:5" hidden="1" x14ac:dyDescent="0.2">
      <c r="A90" s="77"/>
      <c r="B90" s="77"/>
      <c r="C90" s="65"/>
      <c r="D90" s="65"/>
      <c r="E90" s="65"/>
    </row>
    <row r="91" spans="1:5" hidden="1" x14ac:dyDescent="0.2">
      <c r="A91" s="77"/>
      <c r="B91" s="77"/>
      <c r="C91" s="65"/>
      <c r="D91" s="65"/>
      <c r="E91" s="65"/>
    </row>
    <row r="92" spans="1:5" hidden="1" x14ac:dyDescent="0.2">
      <c r="A92" s="77"/>
      <c r="B92" s="77"/>
      <c r="C92" s="65"/>
      <c r="D92" s="65"/>
      <c r="E92" s="65"/>
    </row>
    <row r="93" spans="1:5" hidden="1" x14ac:dyDescent="0.2">
      <c r="A93" s="77"/>
      <c r="B93" s="77"/>
      <c r="C93" s="65"/>
      <c r="D93" s="65"/>
      <c r="E93" s="65"/>
    </row>
    <row r="94" spans="1:5" hidden="1" x14ac:dyDescent="0.2">
      <c r="A94" s="77"/>
      <c r="B94" s="77"/>
      <c r="C94" s="65"/>
      <c r="D94" s="65"/>
      <c r="E94" s="65"/>
    </row>
    <row r="95" spans="1:5" hidden="1" x14ac:dyDescent="0.2">
      <c r="A95" s="77"/>
      <c r="B95" s="77"/>
      <c r="C95" s="65"/>
      <c r="D95" s="65"/>
      <c r="E95" s="65"/>
    </row>
    <row r="96" spans="1:5" hidden="1" x14ac:dyDescent="0.2">
      <c r="A96" s="77"/>
      <c r="B96" s="77"/>
      <c r="C96" s="65"/>
      <c r="D96" s="65"/>
      <c r="E96" s="65"/>
    </row>
    <row r="97" spans="1:5" hidden="1" x14ac:dyDescent="0.2">
      <c r="A97" s="77"/>
      <c r="B97" s="77"/>
      <c r="C97" s="65"/>
      <c r="D97" s="65"/>
      <c r="E97" s="65"/>
    </row>
    <row r="98" spans="1:5" hidden="1" x14ac:dyDescent="0.2">
      <c r="A98" s="77"/>
      <c r="B98" s="77"/>
      <c r="C98" s="65"/>
      <c r="D98" s="65"/>
      <c r="E98" s="65"/>
    </row>
    <row r="99" spans="1:5" hidden="1" x14ac:dyDescent="0.2">
      <c r="A99" s="77"/>
      <c r="B99" s="77"/>
      <c r="C99" s="65"/>
      <c r="D99" s="65"/>
      <c r="E99" s="65"/>
    </row>
    <row r="100" spans="1:5" hidden="1" x14ac:dyDescent="0.2"/>
  </sheetData>
  <sheetProtection selectLockedCells="1"/>
  <customSheetViews>
    <customSheetView guid="{D50E13D9-1B49-49F5-8BE9-AD308650122E}" showGridLines="0" showRuler="0">
      <selection activeCell="G12" sqref="G12"/>
      <pageMargins left="0" right="0" top="0.5" bottom="0.5" header="0.5" footer="0.25"/>
      <printOptions horizontalCentered="1"/>
      <pageSetup paperSize="5" orientation="portrait" r:id="rId1"/>
      <headerFooter alignWithMargins="0">
        <oddFooter>&amp;L&amp;F&amp;C-5-</oddFooter>
      </headerFooter>
    </customSheetView>
    <customSheetView guid="{4B50333E-632F-4815-BF64-09858D46DC4B}" showGridLines="0" showRuler="0">
      <selection activeCell="G12" sqref="G12"/>
      <pageMargins left="0" right="0" top="0.5" bottom="0.5" header="0.5" footer="0.25"/>
      <printOptions horizontalCentered="1"/>
      <pageSetup paperSize="5" orientation="portrait" r:id="rId2"/>
      <headerFooter alignWithMargins="0">
        <oddFooter>&amp;L&amp;F&amp;C-5-</oddFooter>
      </headerFooter>
    </customSheetView>
  </customSheetViews>
  <mergeCells count="10">
    <mergeCell ref="B50:C50"/>
    <mergeCell ref="B52:C52"/>
    <mergeCell ref="B20:C20"/>
    <mergeCell ref="B40:C40"/>
    <mergeCell ref="A49:E49"/>
    <mergeCell ref="A1:E1"/>
    <mergeCell ref="A2:E2"/>
    <mergeCell ref="B8:C8"/>
    <mergeCell ref="A5:E5"/>
    <mergeCell ref="A7:E7"/>
  </mergeCells>
  <phoneticPr fontId="0" type="noConversion"/>
  <hyperlinks>
    <hyperlink ref="C19" location="'MC-Cash Flow-cont'!A8" display="Cash Flow From Operating Activities Cont. Page" xr:uid="{00000000-0004-0000-0E00-000000000000}"/>
    <hyperlink ref="C39" location="'MC-Cash Flow-cont'!A8" display="Cash Flow From Operating Activities Cont. Page" xr:uid="{00000000-0004-0000-0E00-000001000000}"/>
    <hyperlink ref="C48" location="'MC-Cash Flow-cont'!A8" display="Cash Flow From Operating Activities Cont. Page" xr:uid="{00000000-0004-0000-0E00-000002000000}"/>
    <hyperlink ref="C39" location="'MC-Cash Flow-cont'!A19" display="Cash from Investments Cont. Page" xr:uid="{00000000-0004-0000-0E00-000003000000}"/>
    <hyperlink ref="C48" location="'MC-Cash Flow-cont'!A30" display="Cash from Financing and Miscellaneous Sources Cont. Page" xr:uid="{00000000-0004-0000-0E00-000004000000}"/>
    <hyperlink ref="C19" location="'MC-Cash Flow-cont'!A8" display="Cash from Operations Cont. Page" xr:uid="{00000000-0004-0000-0E00-000005000000}"/>
  </hyperlinks>
  <printOptions horizontalCentered="1"/>
  <pageMargins left="0" right="0" top="0.5" bottom="0.5" header="0.5" footer="0.5"/>
  <pageSetup paperSize="5" scale="93" fitToHeight="0" orientation="portrait" r:id="rId3"/>
  <headerFoot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J62"/>
  <sheetViews>
    <sheetView showGridLines="0" workbookViewId="0">
      <selection activeCell="I9" sqref="I9"/>
    </sheetView>
  </sheetViews>
  <sheetFormatPr defaultColWidth="0" defaultRowHeight="15.75" customHeight="1" zeroHeight="1" x14ac:dyDescent="0.2"/>
  <cols>
    <col min="1" max="1" width="5.7109375" style="163" customWidth="1"/>
    <col min="2" max="8" width="8.28515625" style="31" customWidth="1"/>
    <col min="9" max="10" width="19.140625" style="31" customWidth="1"/>
    <col min="11" max="16384" width="9.140625" style="31" hidden="1"/>
  </cols>
  <sheetData>
    <row r="1" spans="1:10" ht="18.75" customHeight="1" x14ac:dyDescent="0.3">
      <c r="A1" s="317" t="str">
        <f>IF(ISBLANK('MC-Affidavit'!$A$1), "", 'MC-Affidavit'!$A$1)</f>
        <v>Annual Statement for the Year 2024</v>
      </c>
      <c r="B1" s="317"/>
      <c r="C1" s="317"/>
      <c r="D1" s="317"/>
      <c r="E1" s="317"/>
      <c r="F1" s="317"/>
      <c r="G1" s="317"/>
      <c r="H1" s="317"/>
      <c r="I1" s="317"/>
      <c r="J1" s="317"/>
    </row>
    <row r="2" spans="1:10" ht="18.75" customHeight="1" x14ac:dyDescent="0.3">
      <c r="A2" s="317" t="str">
        <f>IF(ISBLANK('MC-Jurat'!$A$6), "", 'MC-Jurat'!$A$6)</f>
        <v/>
      </c>
      <c r="B2" s="317"/>
      <c r="C2" s="317"/>
      <c r="D2" s="317"/>
      <c r="E2" s="317"/>
      <c r="F2" s="317"/>
      <c r="G2" s="317"/>
      <c r="H2" s="317"/>
      <c r="I2" s="317"/>
      <c r="J2" s="317"/>
    </row>
    <row r="3" spans="1:10" ht="15.75" customHeight="1" x14ac:dyDescent="0.25">
      <c r="A3" s="148"/>
      <c r="B3" s="116"/>
      <c r="C3" s="116"/>
      <c r="D3" s="116"/>
      <c r="E3" s="116"/>
      <c r="F3" s="116"/>
      <c r="G3" s="116"/>
      <c r="H3" s="116"/>
      <c r="I3" s="116"/>
      <c r="J3" s="116"/>
    </row>
    <row r="4" spans="1:10" ht="15.75" customHeight="1" x14ac:dyDescent="0.25">
      <c r="A4" s="149"/>
      <c r="B4" s="150"/>
      <c r="C4" s="150"/>
      <c r="D4" s="150"/>
      <c r="E4" s="150"/>
      <c r="F4" s="150"/>
      <c r="G4" s="150"/>
      <c r="H4" s="150"/>
      <c r="I4" s="150"/>
      <c r="J4" s="150"/>
    </row>
    <row r="5" spans="1:10" ht="15.75" customHeight="1" x14ac:dyDescent="0.3">
      <c r="A5" s="412" t="s">
        <v>43</v>
      </c>
      <c r="B5" s="412"/>
      <c r="C5" s="412"/>
      <c r="D5" s="412"/>
      <c r="E5" s="412"/>
      <c r="F5" s="412"/>
      <c r="G5" s="412"/>
      <c r="H5" s="412"/>
      <c r="I5" s="412"/>
      <c r="J5" s="412"/>
    </row>
    <row r="6" spans="1:10" ht="15.75" customHeight="1" x14ac:dyDescent="0.3">
      <c r="A6" s="151"/>
      <c r="B6" s="151"/>
      <c r="C6" s="151"/>
      <c r="D6" s="151"/>
      <c r="E6" s="151"/>
      <c r="F6" s="151"/>
      <c r="G6" s="151"/>
      <c r="H6" s="151"/>
      <c r="I6" s="151"/>
      <c r="J6" s="151"/>
    </row>
    <row r="7" spans="1:10" ht="15.75" customHeight="1" x14ac:dyDescent="0.2">
      <c r="A7" s="152"/>
      <c r="B7" s="411"/>
      <c r="C7" s="411"/>
      <c r="D7" s="411"/>
      <c r="E7" s="411"/>
      <c r="F7" s="411"/>
      <c r="G7" s="411"/>
      <c r="H7" s="411"/>
      <c r="I7" s="119" t="s">
        <v>351</v>
      </c>
      <c r="J7" s="119" t="s">
        <v>352</v>
      </c>
    </row>
    <row r="8" spans="1:10" ht="15.75" customHeight="1" x14ac:dyDescent="0.2">
      <c r="A8" s="413" t="s">
        <v>262</v>
      </c>
      <c r="B8" s="413"/>
      <c r="C8" s="413"/>
      <c r="D8" s="413"/>
      <c r="E8" s="413"/>
      <c r="F8" s="413"/>
      <c r="G8" s="413"/>
      <c r="H8" s="413"/>
      <c r="I8" s="413"/>
      <c r="J8" s="413"/>
    </row>
    <row r="9" spans="1:10" ht="15.75" customHeight="1" x14ac:dyDescent="0.25">
      <c r="A9" s="153">
        <v>6.01</v>
      </c>
      <c r="B9" s="409" t="s">
        <v>286</v>
      </c>
      <c r="C9" s="410"/>
      <c r="D9" s="410"/>
      <c r="E9" s="410"/>
      <c r="F9" s="410"/>
      <c r="G9" s="410"/>
      <c r="H9" s="410"/>
      <c r="I9" s="84"/>
      <c r="J9" s="84"/>
    </row>
    <row r="10" spans="1:10" ht="15.75" customHeight="1" x14ac:dyDescent="0.25">
      <c r="A10" s="153">
        <v>6.02</v>
      </c>
      <c r="B10" s="409" t="s">
        <v>287</v>
      </c>
      <c r="C10" s="410"/>
      <c r="D10" s="410"/>
      <c r="E10" s="410"/>
      <c r="F10" s="410"/>
      <c r="G10" s="410"/>
      <c r="H10" s="410"/>
      <c r="I10" s="84"/>
      <c r="J10" s="84"/>
    </row>
    <row r="11" spans="1:10" ht="15.75" customHeight="1" x14ac:dyDescent="0.25">
      <c r="A11" s="153">
        <v>6.03</v>
      </c>
      <c r="B11" s="409" t="s">
        <v>288</v>
      </c>
      <c r="C11" s="410"/>
      <c r="D11" s="410"/>
      <c r="E11" s="410"/>
      <c r="F11" s="410"/>
      <c r="G11" s="410"/>
      <c r="H11" s="410"/>
      <c r="I11" s="84"/>
      <c r="J11" s="84"/>
    </row>
    <row r="12" spans="1:10" ht="15.75" customHeight="1" x14ac:dyDescent="0.25">
      <c r="A12" s="153">
        <v>6.04</v>
      </c>
      <c r="B12" s="409" t="s">
        <v>289</v>
      </c>
      <c r="C12" s="410"/>
      <c r="D12" s="410"/>
      <c r="E12" s="410"/>
      <c r="F12" s="410"/>
      <c r="G12" s="410"/>
      <c r="H12" s="410"/>
      <c r="I12" s="84"/>
      <c r="J12" s="84"/>
    </row>
    <row r="13" spans="1:10" ht="15.75" customHeight="1" x14ac:dyDescent="0.25">
      <c r="A13" s="153">
        <v>6.05</v>
      </c>
      <c r="B13" s="409" t="s">
        <v>290</v>
      </c>
      <c r="C13" s="410"/>
      <c r="D13" s="410"/>
      <c r="E13" s="410"/>
      <c r="F13" s="410"/>
      <c r="G13" s="410"/>
      <c r="H13" s="410"/>
      <c r="I13" s="84"/>
      <c r="J13" s="84"/>
    </row>
    <row r="14" spans="1:10" ht="15.75" customHeight="1" x14ac:dyDescent="0.25">
      <c r="A14" s="153">
        <v>6.06</v>
      </c>
      <c r="B14" s="409" t="s">
        <v>291</v>
      </c>
      <c r="C14" s="410"/>
      <c r="D14" s="410"/>
      <c r="E14" s="410"/>
      <c r="F14" s="410"/>
      <c r="G14" s="410"/>
      <c r="H14" s="410"/>
      <c r="I14" s="84"/>
      <c r="J14" s="84"/>
    </row>
    <row r="15" spans="1:10" ht="15.75" customHeight="1" x14ac:dyDescent="0.25">
      <c r="A15" s="153">
        <v>6.07</v>
      </c>
      <c r="B15" s="409" t="s">
        <v>292</v>
      </c>
      <c r="C15" s="410"/>
      <c r="D15" s="410"/>
      <c r="E15" s="410"/>
      <c r="F15" s="410"/>
      <c r="G15" s="410"/>
      <c r="H15" s="410"/>
      <c r="I15" s="84"/>
      <c r="J15" s="84"/>
    </row>
    <row r="16" spans="1:10" ht="15.75" customHeight="1" x14ac:dyDescent="0.25">
      <c r="A16" s="153">
        <v>6.08</v>
      </c>
      <c r="B16" s="409" t="s">
        <v>293</v>
      </c>
      <c r="C16" s="410"/>
      <c r="D16" s="410"/>
      <c r="E16" s="410"/>
      <c r="F16" s="410"/>
      <c r="G16" s="410"/>
      <c r="H16" s="410"/>
      <c r="I16" s="84"/>
      <c r="J16" s="84"/>
    </row>
    <row r="17" spans="1:10" ht="15.75" customHeight="1" x14ac:dyDescent="0.25">
      <c r="A17" s="153">
        <v>6.09</v>
      </c>
      <c r="B17" s="409" t="s">
        <v>294</v>
      </c>
      <c r="C17" s="410"/>
      <c r="D17" s="410"/>
      <c r="E17" s="410"/>
      <c r="F17" s="410"/>
      <c r="G17" s="410"/>
      <c r="H17" s="410"/>
      <c r="I17" s="84"/>
      <c r="J17" s="84"/>
    </row>
    <row r="18" spans="1:10" ht="15.75" customHeight="1" x14ac:dyDescent="0.25">
      <c r="A18" s="153">
        <v>6.1</v>
      </c>
      <c r="B18" s="409" t="s">
        <v>44</v>
      </c>
      <c r="C18" s="410"/>
      <c r="D18" s="410"/>
      <c r="E18" s="410"/>
      <c r="F18" s="410"/>
      <c r="G18" s="410"/>
      <c r="H18" s="410"/>
      <c r="I18" s="84"/>
      <c r="J18" s="84"/>
    </row>
    <row r="19" spans="1:10" ht="15.75" customHeight="1" x14ac:dyDescent="0.25">
      <c r="A19" s="153">
        <v>6.11</v>
      </c>
      <c r="B19" s="409" t="s">
        <v>295</v>
      </c>
      <c r="C19" s="410"/>
      <c r="D19" s="410"/>
      <c r="E19" s="410"/>
      <c r="F19" s="410"/>
      <c r="G19" s="410"/>
      <c r="H19" s="410"/>
      <c r="I19" s="84"/>
      <c r="J19" s="84"/>
    </row>
    <row r="20" spans="1:10" ht="15.75" customHeight="1" x14ac:dyDescent="0.25">
      <c r="A20" s="153">
        <v>6.12</v>
      </c>
      <c r="B20" s="409" t="s">
        <v>296</v>
      </c>
      <c r="C20" s="410"/>
      <c r="D20" s="410"/>
      <c r="E20" s="410"/>
      <c r="F20" s="410"/>
      <c r="G20" s="410"/>
      <c r="H20" s="410"/>
      <c r="I20" s="84"/>
      <c r="J20" s="84"/>
    </row>
    <row r="21" spans="1:10" ht="15.75" customHeight="1" x14ac:dyDescent="0.25">
      <c r="A21" s="155">
        <v>6.13</v>
      </c>
      <c r="B21" s="414" t="s">
        <v>297</v>
      </c>
      <c r="C21" s="415"/>
      <c r="D21" s="415"/>
      <c r="E21" s="415"/>
      <c r="F21" s="415"/>
      <c r="G21" s="415"/>
      <c r="H21" s="415"/>
      <c r="I21" s="85"/>
      <c r="J21" s="85"/>
    </row>
    <row r="22" spans="1:10" ht="15.75" customHeight="1" x14ac:dyDescent="0.25">
      <c r="A22" s="156">
        <v>6.14</v>
      </c>
      <c r="B22" s="423" t="s">
        <v>318</v>
      </c>
      <c r="C22" s="424"/>
      <c r="D22" s="424"/>
      <c r="E22" s="424"/>
      <c r="F22" s="424"/>
      <c r="G22" s="424"/>
      <c r="H22" s="424"/>
      <c r="I22" s="157">
        <f>SUM(I9:I21)</f>
        <v>0</v>
      </c>
      <c r="J22" s="157">
        <f>SUM(J9:J21)</f>
        <v>0</v>
      </c>
    </row>
    <row r="23" spans="1:10" ht="15.75" customHeight="1" x14ac:dyDescent="0.25">
      <c r="A23" s="158">
        <v>6.15</v>
      </c>
      <c r="B23" s="425" t="s">
        <v>454</v>
      </c>
      <c r="C23" s="426"/>
      <c r="D23" s="426"/>
      <c r="E23" s="426"/>
      <c r="F23" s="426"/>
      <c r="G23" s="426"/>
      <c r="H23" s="426"/>
      <c r="I23" s="86"/>
      <c r="J23" s="86"/>
    </row>
    <row r="24" spans="1:10" ht="15.75" customHeight="1" x14ac:dyDescent="0.25">
      <c r="A24" s="155">
        <v>6.16</v>
      </c>
      <c r="B24" s="414" t="s">
        <v>397</v>
      </c>
      <c r="C24" s="415"/>
      <c r="D24" s="415"/>
      <c r="E24" s="415"/>
      <c r="F24" s="415"/>
      <c r="G24" s="415"/>
      <c r="H24" s="415"/>
      <c r="I24" s="85"/>
      <c r="J24" s="85"/>
    </row>
    <row r="25" spans="1:10" ht="15.75" customHeight="1" x14ac:dyDescent="0.25">
      <c r="A25" s="156">
        <v>6.17</v>
      </c>
      <c r="B25" s="416" t="s">
        <v>298</v>
      </c>
      <c r="C25" s="417"/>
      <c r="D25" s="417"/>
      <c r="E25" s="417"/>
      <c r="F25" s="417"/>
      <c r="G25" s="417"/>
      <c r="H25" s="417"/>
      <c r="I25" s="157">
        <f>I22+I23-I24</f>
        <v>0</v>
      </c>
      <c r="J25" s="157">
        <f>J22+J23-J24</f>
        <v>0</v>
      </c>
    </row>
    <row r="26" spans="1:10" ht="39.75" customHeight="1" x14ac:dyDescent="0.2">
      <c r="A26" s="427" t="s">
        <v>45</v>
      </c>
      <c r="B26" s="427"/>
      <c r="C26" s="427"/>
      <c r="D26" s="427"/>
      <c r="E26" s="427"/>
      <c r="F26" s="427"/>
      <c r="G26" s="427"/>
      <c r="H26" s="427"/>
      <c r="I26" s="427"/>
      <c r="J26" s="427"/>
    </row>
    <row r="27" spans="1:10" ht="15.75" customHeight="1" x14ac:dyDescent="0.2">
      <c r="A27" s="159"/>
      <c r="B27" s="160"/>
      <c r="C27" s="160"/>
      <c r="D27" s="160"/>
      <c r="E27" s="160"/>
      <c r="F27" s="160"/>
      <c r="G27" s="160"/>
      <c r="H27" s="160"/>
      <c r="I27" s="130" t="s">
        <v>351</v>
      </c>
      <c r="J27" s="130" t="s">
        <v>352</v>
      </c>
    </row>
    <row r="28" spans="1:10" ht="15.75" customHeight="1" x14ac:dyDescent="0.2">
      <c r="A28" s="413" t="s">
        <v>299</v>
      </c>
      <c r="B28" s="413"/>
      <c r="C28" s="413"/>
      <c r="D28" s="413"/>
      <c r="E28" s="413"/>
      <c r="F28" s="413"/>
      <c r="G28" s="413"/>
      <c r="H28" s="413"/>
      <c r="I28" s="413"/>
      <c r="J28" s="413"/>
    </row>
    <row r="29" spans="1:10" ht="15.75" customHeight="1" x14ac:dyDescent="0.25">
      <c r="A29" s="153">
        <v>6.18</v>
      </c>
      <c r="B29" s="409" t="s">
        <v>316</v>
      </c>
      <c r="C29" s="410"/>
      <c r="D29" s="410"/>
      <c r="E29" s="410"/>
      <c r="F29" s="410"/>
      <c r="G29" s="410"/>
      <c r="H29" s="410"/>
      <c r="I29" s="84"/>
      <c r="J29" s="84"/>
    </row>
    <row r="30" spans="1:10" ht="15.75" customHeight="1" x14ac:dyDescent="0.25">
      <c r="A30" s="153">
        <v>6.19</v>
      </c>
      <c r="B30" s="409" t="s">
        <v>315</v>
      </c>
      <c r="C30" s="410"/>
      <c r="D30" s="410"/>
      <c r="E30" s="410"/>
      <c r="F30" s="410"/>
      <c r="G30" s="410"/>
      <c r="H30" s="410"/>
      <c r="I30" s="84"/>
      <c r="J30" s="84"/>
    </row>
    <row r="31" spans="1:10" ht="15.75" customHeight="1" x14ac:dyDescent="0.25">
      <c r="A31" s="153">
        <v>6.2</v>
      </c>
      <c r="B31" s="409" t="s">
        <v>314</v>
      </c>
      <c r="C31" s="410"/>
      <c r="D31" s="410"/>
      <c r="E31" s="410"/>
      <c r="F31" s="410"/>
      <c r="G31" s="410"/>
      <c r="H31" s="410"/>
      <c r="I31" s="84"/>
      <c r="J31" s="84"/>
    </row>
    <row r="32" spans="1:10" ht="15.75" customHeight="1" x14ac:dyDescent="0.25">
      <c r="A32" s="153">
        <v>6.21</v>
      </c>
      <c r="B32" s="409" t="s">
        <v>313</v>
      </c>
      <c r="C32" s="410"/>
      <c r="D32" s="410"/>
      <c r="E32" s="410"/>
      <c r="F32" s="410"/>
      <c r="G32" s="410"/>
      <c r="H32" s="410"/>
      <c r="I32" s="84"/>
      <c r="J32" s="84"/>
    </row>
    <row r="33" spans="1:10" ht="15.75" customHeight="1" x14ac:dyDescent="0.25">
      <c r="A33" s="153">
        <v>6.22</v>
      </c>
      <c r="B33" s="409" t="s">
        <v>312</v>
      </c>
      <c r="C33" s="410"/>
      <c r="D33" s="410"/>
      <c r="E33" s="410"/>
      <c r="F33" s="410"/>
      <c r="G33" s="410"/>
      <c r="H33" s="410"/>
      <c r="I33" s="84"/>
      <c r="J33" s="84"/>
    </row>
    <row r="34" spans="1:10" ht="15.75" customHeight="1" x14ac:dyDescent="0.25">
      <c r="A34" s="153">
        <v>6.23</v>
      </c>
      <c r="B34" s="409" t="s">
        <v>311</v>
      </c>
      <c r="C34" s="410"/>
      <c r="D34" s="410"/>
      <c r="E34" s="410"/>
      <c r="F34" s="410"/>
      <c r="G34" s="410"/>
      <c r="H34" s="410"/>
      <c r="I34" s="84"/>
      <c r="J34" s="84"/>
    </row>
    <row r="35" spans="1:10" ht="15.75" customHeight="1" x14ac:dyDescent="0.25">
      <c r="A35" s="153">
        <v>6.24</v>
      </c>
      <c r="B35" s="409" t="s">
        <v>310</v>
      </c>
      <c r="C35" s="410"/>
      <c r="D35" s="410"/>
      <c r="E35" s="410"/>
      <c r="F35" s="410"/>
      <c r="G35" s="410"/>
      <c r="H35" s="410"/>
      <c r="I35" s="84"/>
      <c r="J35" s="84"/>
    </row>
    <row r="36" spans="1:10" ht="15.75" customHeight="1" x14ac:dyDescent="0.25">
      <c r="A36" s="153">
        <v>6.25</v>
      </c>
      <c r="B36" s="409" t="s">
        <v>309</v>
      </c>
      <c r="C36" s="410"/>
      <c r="D36" s="410"/>
      <c r="E36" s="410"/>
      <c r="F36" s="410"/>
      <c r="G36" s="410"/>
      <c r="H36" s="410"/>
      <c r="I36" s="84"/>
      <c r="J36" s="84"/>
    </row>
    <row r="37" spans="1:10" ht="15.75" customHeight="1" x14ac:dyDescent="0.25">
      <c r="A37" s="153">
        <v>6.2600000000000096</v>
      </c>
      <c r="B37" s="409" t="s">
        <v>308</v>
      </c>
      <c r="C37" s="410"/>
      <c r="D37" s="410"/>
      <c r="E37" s="410"/>
      <c r="F37" s="410"/>
      <c r="G37" s="410"/>
      <c r="H37" s="410"/>
      <c r="I37" s="84"/>
      <c r="J37" s="84"/>
    </row>
    <row r="38" spans="1:10" ht="15.75" customHeight="1" x14ac:dyDescent="0.25">
      <c r="A38" s="153">
        <v>6.2700000000000102</v>
      </c>
      <c r="B38" s="409" t="s">
        <v>307</v>
      </c>
      <c r="C38" s="410"/>
      <c r="D38" s="410"/>
      <c r="E38" s="410"/>
      <c r="F38" s="410"/>
      <c r="G38" s="410"/>
      <c r="H38" s="410"/>
      <c r="I38" s="84"/>
      <c r="J38" s="84"/>
    </row>
    <row r="39" spans="1:10" ht="15.75" customHeight="1" x14ac:dyDescent="0.25">
      <c r="A39" s="153">
        <v>6.28000000000001</v>
      </c>
      <c r="B39" s="409" t="s">
        <v>306</v>
      </c>
      <c r="C39" s="410"/>
      <c r="D39" s="410"/>
      <c r="E39" s="410"/>
      <c r="F39" s="410"/>
      <c r="G39" s="410"/>
      <c r="H39" s="410"/>
      <c r="I39" s="84"/>
      <c r="J39" s="84"/>
    </row>
    <row r="40" spans="1:10" ht="15.75" customHeight="1" x14ac:dyDescent="0.25">
      <c r="A40" s="153">
        <v>6.2900000000000098</v>
      </c>
      <c r="B40" s="421" t="s">
        <v>317</v>
      </c>
      <c r="C40" s="422"/>
      <c r="D40" s="422"/>
      <c r="E40" s="422"/>
      <c r="F40" s="422"/>
      <c r="G40" s="422"/>
      <c r="H40" s="422"/>
      <c r="I40" s="84"/>
      <c r="J40" s="84"/>
    </row>
    <row r="41" spans="1:10" ht="15.75" customHeight="1" x14ac:dyDescent="0.25">
      <c r="A41" s="153">
        <v>6.3000000000000096</v>
      </c>
      <c r="B41" s="409" t="s">
        <v>360</v>
      </c>
      <c r="C41" s="410"/>
      <c r="D41" s="410"/>
      <c r="E41" s="410"/>
      <c r="F41" s="410"/>
      <c r="G41" s="410"/>
      <c r="H41" s="410"/>
      <c r="I41" s="161">
        <f>SUM(I29:I40)</f>
        <v>0</v>
      </c>
      <c r="J41" s="161">
        <f>SUM(J29:J40)</f>
        <v>0</v>
      </c>
    </row>
    <row r="42" spans="1:10" ht="15.75" customHeight="1" x14ac:dyDescent="0.25">
      <c r="A42" s="153">
        <v>6.3100000000000103</v>
      </c>
      <c r="B42" s="409" t="s">
        <v>305</v>
      </c>
      <c r="C42" s="410"/>
      <c r="D42" s="410"/>
      <c r="E42" s="410"/>
      <c r="F42" s="410"/>
      <c r="G42" s="410"/>
      <c r="H42" s="410"/>
      <c r="I42" s="84"/>
      <c r="J42" s="84"/>
    </row>
    <row r="43" spans="1:10" ht="15.75" customHeight="1" x14ac:dyDescent="0.25">
      <c r="A43" s="153">
        <v>6.3200000000000101</v>
      </c>
      <c r="B43" s="409" t="s">
        <v>304</v>
      </c>
      <c r="C43" s="410"/>
      <c r="D43" s="410"/>
      <c r="E43" s="410"/>
      <c r="F43" s="410"/>
      <c r="G43" s="410"/>
      <c r="H43" s="410"/>
      <c r="I43" s="84"/>
      <c r="J43" s="84"/>
    </row>
    <row r="44" spans="1:10" ht="15.75" customHeight="1" x14ac:dyDescent="0.25">
      <c r="A44" s="153">
        <v>6.3300000000000098</v>
      </c>
      <c r="B44" s="409" t="s">
        <v>303</v>
      </c>
      <c r="C44" s="410"/>
      <c r="D44" s="410"/>
      <c r="E44" s="410"/>
      <c r="F44" s="410"/>
      <c r="G44" s="410"/>
      <c r="H44" s="410"/>
      <c r="I44" s="84"/>
      <c r="J44" s="84"/>
    </row>
    <row r="45" spans="1:10" ht="15.75" customHeight="1" x14ac:dyDescent="0.25">
      <c r="A45" s="153">
        <v>6.3400000000000096</v>
      </c>
      <c r="B45" s="409" t="s">
        <v>302</v>
      </c>
      <c r="C45" s="410"/>
      <c r="D45" s="410"/>
      <c r="E45" s="410"/>
      <c r="F45" s="410"/>
      <c r="G45" s="410"/>
      <c r="H45" s="410"/>
      <c r="I45" s="84"/>
      <c r="J45" s="84"/>
    </row>
    <row r="46" spans="1:10" ht="15.75" customHeight="1" x14ac:dyDescent="0.25">
      <c r="A46" s="153">
        <v>6.3500000000000103</v>
      </c>
      <c r="B46" s="409" t="s">
        <v>301</v>
      </c>
      <c r="C46" s="410"/>
      <c r="D46" s="410"/>
      <c r="E46" s="410"/>
      <c r="F46" s="410"/>
      <c r="G46" s="410"/>
      <c r="H46" s="410"/>
      <c r="I46" s="84"/>
      <c r="J46" s="84"/>
    </row>
    <row r="47" spans="1:10" ht="15.75" customHeight="1" x14ac:dyDescent="0.25">
      <c r="A47" s="155">
        <v>6.3600000000000101</v>
      </c>
      <c r="B47" s="418" t="s">
        <v>325</v>
      </c>
      <c r="C47" s="419"/>
      <c r="D47" s="419"/>
      <c r="E47" s="419"/>
      <c r="F47" s="419"/>
      <c r="G47" s="419"/>
      <c r="H47" s="420"/>
      <c r="I47" s="85"/>
      <c r="J47" s="85"/>
    </row>
    <row r="48" spans="1:10" ht="15.75" customHeight="1" x14ac:dyDescent="0.25">
      <c r="A48" s="156">
        <v>6.37</v>
      </c>
      <c r="B48" s="423" t="s">
        <v>369</v>
      </c>
      <c r="C48" s="424"/>
      <c r="D48" s="424"/>
      <c r="E48" s="424"/>
      <c r="F48" s="424"/>
      <c r="G48" s="424"/>
      <c r="H48" s="424"/>
      <c r="I48" s="157">
        <f>SUM(I41:I47)</f>
        <v>0</v>
      </c>
      <c r="J48" s="157">
        <f>SUM(J41:J47)</f>
        <v>0</v>
      </c>
    </row>
    <row r="49" spans="1:10" ht="15.75" customHeight="1" x14ac:dyDescent="0.25">
      <c r="A49" s="158">
        <v>6.3799999999999901</v>
      </c>
      <c r="B49" s="425" t="s">
        <v>454</v>
      </c>
      <c r="C49" s="426"/>
      <c r="D49" s="426"/>
      <c r="E49" s="426"/>
      <c r="F49" s="426"/>
      <c r="G49" s="426"/>
      <c r="H49" s="426"/>
      <c r="I49" s="86"/>
      <c r="J49" s="86"/>
    </row>
    <row r="50" spans="1:10" ht="15.75" customHeight="1" x14ac:dyDescent="0.25">
      <c r="A50" s="155">
        <v>6.3899999999999801</v>
      </c>
      <c r="B50" s="414" t="s">
        <v>398</v>
      </c>
      <c r="C50" s="415"/>
      <c r="D50" s="415"/>
      <c r="E50" s="415"/>
      <c r="F50" s="415"/>
      <c r="G50" s="415"/>
      <c r="H50" s="415"/>
      <c r="I50" s="85"/>
      <c r="J50" s="85"/>
    </row>
    <row r="51" spans="1:10" ht="15.75" customHeight="1" x14ac:dyDescent="0.25">
      <c r="A51" s="156">
        <v>6.3999999999999702</v>
      </c>
      <c r="B51" s="416" t="s">
        <v>300</v>
      </c>
      <c r="C51" s="417"/>
      <c r="D51" s="417"/>
      <c r="E51" s="417"/>
      <c r="F51" s="417"/>
      <c r="G51" s="417"/>
      <c r="H51" s="417"/>
      <c r="I51" s="157">
        <f>I48+I49-I50</f>
        <v>0</v>
      </c>
      <c r="J51" s="157">
        <f>J48+J49-J50</f>
        <v>0</v>
      </c>
    </row>
    <row r="52" spans="1:10" ht="15.75" customHeight="1" x14ac:dyDescent="0.2">
      <c r="A52" s="162"/>
      <c r="B52" s="65"/>
      <c r="C52" s="65"/>
      <c r="D52" s="65"/>
      <c r="E52" s="65"/>
      <c r="F52" s="65"/>
      <c r="G52" s="65"/>
      <c r="H52" s="65"/>
      <c r="I52" s="65"/>
      <c r="J52" s="65"/>
    </row>
    <row r="53" spans="1:10" ht="15.75" hidden="1" customHeight="1" x14ac:dyDescent="0.2">
      <c r="A53" s="162"/>
      <c r="B53" s="65"/>
      <c r="C53" s="65"/>
      <c r="D53" s="65"/>
      <c r="E53" s="65"/>
      <c r="F53" s="65"/>
      <c r="G53" s="65"/>
      <c r="H53" s="65"/>
      <c r="I53" s="65"/>
      <c r="J53" s="65"/>
    </row>
    <row r="54" spans="1:10" ht="15.75" hidden="1" customHeight="1" x14ac:dyDescent="0.2">
      <c r="A54" s="162"/>
      <c r="B54" s="65"/>
      <c r="C54" s="65"/>
      <c r="D54" s="65"/>
      <c r="E54" s="65"/>
      <c r="F54" s="65"/>
      <c r="G54" s="65"/>
      <c r="H54" s="65"/>
      <c r="I54" s="65"/>
      <c r="J54" s="65"/>
    </row>
    <row r="55" spans="1:10" ht="15.75" hidden="1" customHeight="1" x14ac:dyDescent="0.2">
      <c r="A55" s="162"/>
      <c r="B55" s="65"/>
      <c r="C55" s="65"/>
      <c r="D55" s="65"/>
      <c r="E55" s="65"/>
      <c r="F55" s="65"/>
      <c r="G55" s="65"/>
      <c r="H55" s="65"/>
      <c r="I55" s="65"/>
      <c r="J55" s="65"/>
    </row>
    <row r="56" spans="1:10" ht="15.75" hidden="1" customHeight="1" x14ac:dyDescent="0.2">
      <c r="A56" s="162"/>
      <c r="B56" s="65"/>
      <c r="C56" s="65"/>
      <c r="D56" s="65"/>
      <c r="E56" s="65"/>
      <c r="F56" s="65"/>
      <c r="G56" s="65"/>
      <c r="H56" s="65"/>
      <c r="I56" s="65"/>
      <c r="J56" s="65"/>
    </row>
    <row r="57" spans="1:10" ht="15.75" hidden="1" customHeight="1" x14ac:dyDescent="0.2">
      <c r="A57" s="162"/>
      <c r="B57" s="65"/>
      <c r="C57" s="65"/>
      <c r="D57" s="65"/>
      <c r="E57" s="65"/>
      <c r="F57" s="65"/>
      <c r="G57" s="65"/>
      <c r="H57" s="65"/>
      <c r="I57" s="65"/>
      <c r="J57" s="65"/>
    </row>
    <row r="58" spans="1:10" ht="15.75" hidden="1" customHeight="1" x14ac:dyDescent="0.2">
      <c r="A58" s="162"/>
      <c r="B58" s="65"/>
      <c r="C58" s="65"/>
      <c r="D58" s="65"/>
      <c r="E58" s="65"/>
      <c r="F58" s="65"/>
      <c r="G58" s="65"/>
      <c r="H58" s="65"/>
      <c r="I58" s="65"/>
      <c r="J58" s="65"/>
    </row>
    <row r="59" spans="1:10" ht="15.75" hidden="1" customHeight="1" x14ac:dyDescent="0.2">
      <c r="A59" s="162"/>
      <c r="B59" s="65"/>
      <c r="C59" s="65"/>
      <c r="D59" s="65"/>
      <c r="E59" s="65"/>
      <c r="F59" s="65"/>
      <c r="G59" s="65"/>
      <c r="H59" s="65"/>
      <c r="I59" s="65"/>
      <c r="J59" s="65"/>
    </row>
    <row r="60" spans="1:10" ht="15.75" hidden="1" customHeight="1" x14ac:dyDescent="0.2">
      <c r="A60" s="162"/>
      <c r="B60" s="65"/>
      <c r="C60" s="65"/>
      <c r="D60" s="65"/>
      <c r="E60" s="65"/>
      <c r="F60" s="65"/>
      <c r="G60" s="65"/>
      <c r="H60" s="65"/>
      <c r="I60" s="65"/>
      <c r="J60" s="65"/>
    </row>
    <row r="61" spans="1:10" ht="15.75" hidden="1" customHeight="1" x14ac:dyDescent="0.2"/>
    <row r="62" spans="1:10" ht="15.75" hidden="1" customHeight="1" x14ac:dyDescent="0.2"/>
  </sheetData>
  <sheetProtection selectLockedCells="1"/>
  <customSheetViews>
    <customSheetView guid="{D50E13D9-1B49-49F5-8BE9-AD308650122E}" showGridLines="0" showRuler="0">
      <selection activeCell="B9" sqref="B9:I9"/>
      <pageMargins left="0" right="0" top="0.5" bottom="0.5" header="0.5" footer="0.25"/>
      <printOptions horizontalCentered="1"/>
      <pageSetup paperSize="5" orientation="portrait" r:id="rId1"/>
      <headerFooter alignWithMargins="0">
        <oddFooter>&amp;L&amp;F&amp;C-6-</oddFooter>
      </headerFooter>
    </customSheetView>
    <customSheetView guid="{4B50333E-632F-4815-BF64-09858D46DC4B}" showGridLines="0" showRuler="0">
      <selection activeCell="B9" sqref="B9:I9"/>
      <pageMargins left="0" right="0" top="0.5" bottom="0.5" header="0.5" footer="0.25"/>
      <printOptions horizontalCentered="1"/>
      <pageSetup paperSize="5" orientation="portrait" r:id="rId2"/>
      <headerFooter alignWithMargins="0">
        <oddFooter>&amp;L&amp;F&amp;C-6-</oddFooter>
      </headerFooter>
    </customSheetView>
  </customSheetViews>
  <mergeCells count="47">
    <mergeCell ref="B37:H37"/>
    <mergeCell ref="B38:H38"/>
    <mergeCell ref="B39:H39"/>
    <mergeCell ref="B41:H41"/>
    <mergeCell ref="B43:H43"/>
    <mergeCell ref="A26:J26"/>
    <mergeCell ref="A28:J28"/>
    <mergeCell ref="B29:H29"/>
    <mergeCell ref="B30:H30"/>
    <mergeCell ref="B31:H31"/>
    <mergeCell ref="B21:H21"/>
    <mergeCell ref="B25:H25"/>
    <mergeCell ref="B22:H22"/>
    <mergeCell ref="B23:H23"/>
    <mergeCell ref="B24:H24"/>
    <mergeCell ref="B16:H16"/>
    <mergeCell ref="B17:H17"/>
    <mergeCell ref="B18:H18"/>
    <mergeCell ref="B19:H19"/>
    <mergeCell ref="B20:H20"/>
    <mergeCell ref="B11:H11"/>
    <mergeCell ref="B12:H12"/>
    <mergeCell ref="B13:H13"/>
    <mergeCell ref="B14:H14"/>
    <mergeCell ref="B15:H15"/>
    <mergeCell ref="B32:H32"/>
    <mergeCell ref="B33:H33"/>
    <mergeCell ref="B34:H34"/>
    <mergeCell ref="B35:H35"/>
    <mergeCell ref="B36:H36"/>
    <mergeCell ref="B50:H50"/>
    <mergeCell ref="B51:H51"/>
    <mergeCell ref="B47:H47"/>
    <mergeCell ref="B40:H40"/>
    <mergeCell ref="B42:H42"/>
    <mergeCell ref="B45:H45"/>
    <mergeCell ref="B46:H46"/>
    <mergeCell ref="B48:H48"/>
    <mergeCell ref="B49:H49"/>
    <mergeCell ref="B44:H44"/>
    <mergeCell ref="B10:H10"/>
    <mergeCell ref="B7:H7"/>
    <mergeCell ref="A1:J1"/>
    <mergeCell ref="A2:J2"/>
    <mergeCell ref="A5:J5"/>
    <mergeCell ref="A8:J8"/>
    <mergeCell ref="B9:H9"/>
  </mergeCells>
  <phoneticPr fontId="0" type="noConversion"/>
  <printOptions horizontalCentered="1"/>
  <pageMargins left="0" right="0" top="0.5" bottom="0.5" header="0.5" footer="0.5"/>
  <pageSetup paperSize="5" fitToHeight="0" orientation="portrait" r:id="rId3"/>
  <headerFoot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I48"/>
  <sheetViews>
    <sheetView showGridLines="0" workbookViewId="0">
      <selection activeCell="C9" sqref="C9"/>
    </sheetView>
  </sheetViews>
  <sheetFormatPr defaultColWidth="0" defaultRowHeight="15.75" customHeight="1" zeroHeight="1" x14ac:dyDescent="0.25"/>
  <cols>
    <col min="1" max="1" width="5.7109375" style="164" customWidth="1"/>
    <col min="2" max="2" width="23.85546875" style="31" customWidth="1"/>
    <col min="3" max="7" width="15.7109375" style="31" customWidth="1"/>
    <col min="8" max="9" width="0" style="31" hidden="1" customWidth="1"/>
    <col min="10" max="16384" width="9.140625" style="31" hidden="1"/>
  </cols>
  <sheetData>
    <row r="1" spans="1:9" s="64" customFormat="1" ht="18.75" customHeight="1" x14ac:dyDescent="0.3">
      <c r="A1" s="433" t="str">
        <f>IF(ISBLANK('MC-Affidavit'!$A$1), "", 'MC-Affidavit'!$A$1)</f>
        <v>Annual Statement for the Year 2024</v>
      </c>
      <c r="B1" s="433"/>
      <c r="C1" s="433"/>
      <c r="D1" s="433"/>
      <c r="E1" s="433"/>
      <c r="F1" s="433"/>
      <c r="G1" s="433"/>
      <c r="H1" s="165"/>
      <c r="I1" s="165"/>
    </row>
    <row r="2" spans="1:9" s="64" customFormat="1" ht="18.75" customHeight="1" x14ac:dyDescent="0.3">
      <c r="A2" s="317" t="str">
        <f>IF(ISBLANK('MC-Jurat'!$A$6), "", 'MC-Jurat'!$A$6)</f>
        <v/>
      </c>
      <c r="B2" s="317"/>
      <c r="C2" s="317"/>
      <c r="D2" s="317"/>
      <c r="E2" s="317"/>
      <c r="F2" s="317"/>
      <c r="G2" s="317"/>
      <c r="H2" s="165"/>
      <c r="I2" s="165"/>
    </row>
    <row r="3" spans="1:9" s="64" customFormat="1" ht="18.75" customHeight="1" x14ac:dyDescent="0.3">
      <c r="A3" s="433"/>
      <c r="B3" s="433"/>
      <c r="C3" s="433"/>
      <c r="D3" s="433"/>
      <c r="E3" s="433"/>
      <c r="F3" s="433"/>
      <c r="G3" s="433"/>
      <c r="H3" s="106"/>
      <c r="I3" s="106"/>
    </row>
    <row r="4" spans="1:9" s="64" customFormat="1" ht="15.75" customHeight="1" x14ac:dyDescent="0.3">
      <c r="A4" s="164"/>
      <c r="B4" s="115"/>
      <c r="C4" s="115"/>
      <c r="D4" s="115"/>
      <c r="E4" s="115"/>
      <c r="F4" s="115"/>
      <c r="G4" s="115"/>
      <c r="H4" s="106"/>
      <c r="I4" s="106"/>
    </row>
    <row r="5" spans="1:9" s="65" customFormat="1" ht="15.75" customHeight="1" x14ac:dyDescent="0.25">
      <c r="A5" s="164"/>
      <c r="B5" s="440" t="s">
        <v>46</v>
      </c>
      <c r="C5" s="440"/>
      <c r="D5" s="440"/>
      <c r="E5" s="440"/>
      <c r="F5" s="440"/>
      <c r="G5" s="440"/>
      <c r="H5" s="37"/>
      <c r="I5" s="37"/>
    </row>
    <row r="6" spans="1:9" s="65" customFormat="1" ht="15.75" customHeight="1" x14ac:dyDescent="0.25">
      <c r="A6" s="164"/>
      <c r="B6" s="440"/>
      <c r="C6" s="440"/>
      <c r="D6" s="440"/>
      <c r="E6" s="440"/>
      <c r="F6" s="440"/>
      <c r="G6" s="440"/>
      <c r="H6" s="37"/>
      <c r="I6" s="37"/>
    </row>
    <row r="7" spans="1:9" s="65" customFormat="1" ht="15.75" customHeight="1" x14ac:dyDescent="0.25">
      <c r="A7" s="164"/>
      <c r="B7" s="438"/>
      <c r="C7" s="166" t="s">
        <v>47</v>
      </c>
      <c r="D7" s="166" t="s">
        <v>49</v>
      </c>
      <c r="E7" s="166" t="s">
        <v>51</v>
      </c>
      <c r="F7" s="167" t="s">
        <v>53</v>
      </c>
      <c r="G7" s="167" t="s">
        <v>51</v>
      </c>
    </row>
    <row r="8" spans="1:9" s="65" customFormat="1" ht="15.75" customHeight="1" x14ac:dyDescent="0.25">
      <c r="A8" s="164"/>
      <c r="B8" s="439"/>
      <c r="C8" s="168" t="s">
        <v>48</v>
      </c>
      <c r="D8" s="168" t="s">
        <v>50</v>
      </c>
      <c r="E8" s="169" t="s">
        <v>52</v>
      </c>
      <c r="F8" s="168" t="s">
        <v>54</v>
      </c>
      <c r="G8" s="169" t="s">
        <v>55</v>
      </c>
    </row>
    <row r="9" spans="1:9" s="65" customFormat="1" ht="15.75" customHeight="1" x14ac:dyDescent="0.25">
      <c r="A9" s="170">
        <v>7.01</v>
      </c>
      <c r="B9" s="154" t="s">
        <v>319</v>
      </c>
      <c r="C9" s="87"/>
      <c r="D9" s="87"/>
      <c r="E9" s="87"/>
      <c r="F9" s="88"/>
      <c r="G9" s="89"/>
    </row>
    <row r="10" spans="1:9" s="65" customFormat="1" ht="15.75" customHeight="1" x14ac:dyDescent="0.25">
      <c r="A10" s="170">
        <v>7.02</v>
      </c>
      <c r="B10" s="154" t="s">
        <v>320</v>
      </c>
      <c r="C10" s="90"/>
      <c r="D10" s="90"/>
      <c r="E10" s="90"/>
      <c r="F10" s="91"/>
      <c r="G10" s="90"/>
    </row>
    <row r="11" spans="1:9" s="65" customFormat="1" ht="15.75" customHeight="1" x14ac:dyDescent="0.25">
      <c r="A11" s="171">
        <v>7.03</v>
      </c>
      <c r="B11" s="172" t="s">
        <v>321</v>
      </c>
      <c r="C11" s="92"/>
      <c r="D11" s="92"/>
      <c r="E11" s="92"/>
      <c r="F11" s="93"/>
      <c r="G11" s="94"/>
    </row>
    <row r="12" spans="1:9" s="65" customFormat="1" ht="15.75" customHeight="1" x14ac:dyDescent="0.2">
      <c r="A12" s="173">
        <v>7.04</v>
      </c>
      <c r="B12" s="174" t="s">
        <v>48</v>
      </c>
      <c r="C12" s="124">
        <f>SUM(C9:C11)</f>
        <v>0</v>
      </c>
      <c r="D12" s="124">
        <f>SUM(D9:D11)</f>
        <v>0</v>
      </c>
      <c r="E12" s="124">
        <f>SUM(E9:E11)</f>
        <v>0</v>
      </c>
      <c r="F12" s="175">
        <f>SUM(F9:F11)</f>
        <v>0</v>
      </c>
      <c r="G12" s="124">
        <f>SUM(G9:G11)</f>
        <v>0</v>
      </c>
    </row>
    <row r="13" spans="1:9" s="64" customFormat="1" ht="15.75" customHeight="1" x14ac:dyDescent="0.25">
      <c r="A13" s="164"/>
      <c r="B13" s="434" t="s">
        <v>56</v>
      </c>
      <c r="C13" s="434"/>
      <c r="D13" s="434"/>
      <c r="E13" s="434"/>
      <c r="F13" s="434"/>
      <c r="G13" s="434"/>
    </row>
    <row r="14" spans="1:9" s="65" customFormat="1" ht="15.75" customHeight="1" x14ac:dyDescent="0.25">
      <c r="A14" s="164"/>
      <c r="B14" s="434"/>
      <c r="C14" s="434"/>
      <c r="D14" s="434"/>
      <c r="E14" s="434"/>
      <c r="F14" s="434"/>
      <c r="G14" s="434"/>
    </row>
    <row r="15" spans="1:9" s="65" customFormat="1" ht="15.75" customHeight="1" x14ac:dyDescent="0.25">
      <c r="A15" s="164"/>
      <c r="B15" s="37"/>
      <c r="C15" s="37"/>
      <c r="D15" s="37"/>
      <c r="E15" s="37"/>
      <c r="F15" s="37"/>
      <c r="G15" s="37"/>
    </row>
    <row r="16" spans="1:9" s="65" customFormat="1" ht="15.75" customHeight="1" x14ac:dyDescent="0.25">
      <c r="A16" s="176"/>
      <c r="B16" s="308"/>
      <c r="C16" s="308"/>
      <c r="D16" s="308"/>
      <c r="E16" s="308"/>
      <c r="F16" s="119" t="s">
        <v>351</v>
      </c>
      <c r="G16" s="119" t="s">
        <v>352</v>
      </c>
    </row>
    <row r="17" spans="1:7" s="65" customFormat="1" ht="15.75" customHeight="1" x14ac:dyDescent="0.25">
      <c r="A17" s="437" t="s">
        <v>322</v>
      </c>
      <c r="B17" s="437"/>
      <c r="C17" s="437"/>
      <c r="D17" s="437"/>
      <c r="E17" s="437"/>
      <c r="F17" s="437"/>
      <c r="G17" s="437"/>
    </row>
    <row r="18" spans="1:7" s="65" customFormat="1" ht="15.75" customHeight="1" x14ac:dyDescent="0.25">
      <c r="A18" s="170">
        <v>7.05</v>
      </c>
      <c r="B18" s="409" t="s">
        <v>203</v>
      </c>
      <c r="C18" s="410"/>
      <c r="D18" s="410"/>
      <c r="E18" s="410"/>
      <c r="F18" s="90"/>
      <c r="G18" s="90"/>
    </row>
    <row r="19" spans="1:7" s="65" customFormat="1" ht="15.75" customHeight="1" x14ac:dyDescent="0.25">
      <c r="A19" s="170">
        <v>7.06</v>
      </c>
      <c r="B19" s="409" t="s">
        <v>249</v>
      </c>
      <c r="C19" s="410"/>
      <c r="D19" s="410"/>
      <c r="E19" s="410"/>
      <c r="F19" s="90"/>
      <c r="G19" s="90"/>
    </row>
    <row r="20" spans="1:7" s="65" customFormat="1" ht="15.75" customHeight="1" x14ac:dyDescent="0.25">
      <c r="A20" s="170">
        <v>7.07</v>
      </c>
      <c r="B20" s="409" t="s">
        <v>250</v>
      </c>
      <c r="C20" s="410"/>
      <c r="D20" s="410"/>
      <c r="E20" s="410"/>
      <c r="F20" s="90"/>
      <c r="G20" s="90"/>
    </row>
    <row r="21" spans="1:7" s="65" customFormat="1" ht="15.75" customHeight="1" x14ac:dyDescent="0.25">
      <c r="A21" s="170">
        <v>7.08</v>
      </c>
      <c r="B21" s="409" t="s">
        <v>205</v>
      </c>
      <c r="C21" s="410"/>
      <c r="D21" s="410"/>
      <c r="E21" s="410"/>
      <c r="F21" s="90"/>
      <c r="G21" s="90"/>
    </row>
    <row r="22" spans="1:7" s="65" customFormat="1" ht="15.75" customHeight="1" x14ac:dyDescent="0.25">
      <c r="A22" s="170">
        <v>7.09</v>
      </c>
      <c r="B22" s="409" t="s">
        <v>206</v>
      </c>
      <c r="C22" s="410"/>
      <c r="D22" s="410"/>
      <c r="E22" s="410"/>
      <c r="F22" s="90"/>
      <c r="G22" s="90"/>
    </row>
    <row r="23" spans="1:7" s="65" customFormat="1" ht="15.75" customHeight="1" x14ac:dyDescent="0.25">
      <c r="A23" s="170">
        <v>7.1</v>
      </c>
      <c r="B23" s="435" t="s">
        <v>57</v>
      </c>
      <c r="C23" s="436"/>
      <c r="D23" s="436"/>
      <c r="E23" s="436"/>
      <c r="F23" s="90"/>
      <c r="G23" s="90"/>
    </row>
    <row r="24" spans="1:7" s="65" customFormat="1" ht="15.75" customHeight="1" x14ac:dyDescent="0.25">
      <c r="A24" s="170">
        <v>7.11</v>
      </c>
      <c r="B24" s="409" t="s">
        <v>58</v>
      </c>
      <c r="C24" s="410"/>
      <c r="D24" s="410"/>
      <c r="E24" s="410"/>
      <c r="F24" s="90"/>
      <c r="G24" s="90"/>
    </row>
    <row r="25" spans="1:7" s="65" customFormat="1" ht="15.75" customHeight="1" x14ac:dyDescent="0.25">
      <c r="A25" s="170">
        <v>7.12</v>
      </c>
      <c r="B25" s="409" t="s">
        <v>563</v>
      </c>
      <c r="C25" s="410"/>
      <c r="D25" s="410"/>
      <c r="E25" s="410"/>
      <c r="F25" s="177">
        <f>D9</f>
        <v>0</v>
      </c>
      <c r="G25" s="90"/>
    </row>
    <row r="26" spans="1:7" s="65" customFormat="1" ht="15.75" customHeight="1" x14ac:dyDescent="0.25">
      <c r="A26" s="170">
        <v>7.13</v>
      </c>
      <c r="B26" s="409" t="s">
        <v>564</v>
      </c>
      <c r="C26" s="410"/>
      <c r="D26" s="410"/>
      <c r="E26" s="410"/>
      <c r="F26" s="177">
        <f>D10</f>
        <v>0</v>
      </c>
      <c r="G26" s="90"/>
    </row>
    <row r="27" spans="1:7" s="65" customFormat="1" ht="15.75" customHeight="1" x14ac:dyDescent="0.25">
      <c r="A27" s="170">
        <v>7.14</v>
      </c>
      <c r="B27" s="409" t="s">
        <v>565</v>
      </c>
      <c r="C27" s="410"/>
      <c r="D27" s="410"/>
      <c r="E27" s="410"/>
      <c r="F27" s="177">
        <f>D11</f>
        <v>0</v>
      </c>
      <c r="G27" s="90"/>
    </row>
    <row r="28" spans="1:7" s="65" customFormat="1" ht="15.75" customHeight="1" x14ac:dyDescent="0.25">
      <c r="A28" s="170">
        <v>7.15</v>
      </c>
      <c r="B28" s="409" t="s">
        <v>566</v>
      </c>
      <c r="C28" s="410"/>
      <c r="D28" s="410"/>
      <c r="E28" s="410"/>
      <c r="F28" s="90"/>
      <c r="G28" s="90"/>
    </row>
    <row r="29" spans="1:7" s="65" customFormat="1" ht="15.75" customHeight="1" x14ac:dyDescent="0.25">
      <c r="A29" s="171">
        <v>7.16</v>
      </c>
      <c r="B29" s="414" t="s">
        <v>253</v>
      </c>
      <c r="C29" s="415"/>
      <c r="D29" s="415"/>
      <c r="E29" s="415"/>
      <c r="F29" s="92"/>
      <c r="G29" s="94"/>
    </row>
    <row r="30" spans="1:7" s="65" customFormat="1" ht="15.75" customHeight="1" x14ac:dyDescent="0.2">
      <c r="A30" s="173">
        <v>7.17</v>
      </c>
      <c r="B30" s="432" t="s">
        <v>48</v>
      </c>
      <c r="C30" s="432"/>
      <c r="D30" s="432"/>
      <c r="E30" s="432"/>
      <c r="F30" s="124">
        <f>SUM(F18:F29)</f>
        <v>0</v>
      </c>
      <c r="G30" s="124">
        <f>SUM(G18:G29)</f>
        <v>0</v>
      </c>
    </row>
    <row r="31" spans="1:7" s="65" customFormat="1" ht="15.75" customHeight="1" x14ac:dyDescent="0.2">
      <c r="A31" s="430" t="s">
        <v>323</v>
      </c>
      <c r="B31" s="431"/>
      <c r="C31" s="431"/>
      <c r="D31" s="431"/>
      <c r="E31" s="431"/>
      <c r="F31" s="431"/>
      <c r="G31" s="431"/>
    </row>
    <row r="32" spans="1:7" s="65" customFormat="1" ht="15.75" customHeight="1" x14ac:dyDescent="0.25">
      <c r="A32" s="170">
        <v>7.18</v>
      </c>
      <c r="B32" s="409" t="s">
        <v>207</v>
      </c>
      <c r="C32" s="410"/>
      <c r="D32" s="410"/>
      <c r="E32" s="410"/>
      <c r="F32" s="90"/>
      <c r="G32" s="90"/>
    </row>
    <row r="33" spans="1:7" s="65" customFormat="1" ht="15.75" customHeight="1" x14ac:dyDescent="0.25">
      <c r="A33" s="171">
        <v>7.19</v>
      </c>
      <c r="B33" s="414" t="s">
        <v>567</v>
      </c>
      <c r="C33" s="415"/>
      <c r="D33" s="415"/>
      <c r="E33" s="415"/>
      <c r="F33" s="92"/>
      <c r="G33" s="92"/>
    </row>
    <row r="34" spans="1:7" s="65" customFormat="1" ht="15.75" customHeight="1" x14ac:dyDescent="0.2">
      <c r="A34" s="173">
        <v>7.2</v>
      </c>
      <c r="B34" s="423" t="s">
        <v>48</v>
      </c>
      <c r="C34" s="423"/>
      <c r="D34" s="423"/>
      <c r="E34" s="423"/>
      <c r="F34" s="124">
        <f>SUM(F32:F33)</f>
        <v>0</v>
      </c>
      <c r="G34" s="124">
        <f>SUM(G32:G33)</f>
        <v>0</v>
      </c>
    </row>
    <row r="35" spans="1:7" s="65" customFormat="1" ht="15.75" customHeight="1" x14ac:dyDescent="0.2">
      <c r="A35" s="173">
        <v>7.21</v>
      </c>
      <c r="B35" s="428" t="s">
        <v>568</v>
      </c>
      <c r="C35" s="429"/>
      <c r="D35" s="429"/>
      <c r="E35" s="429"/>
      <c r="F35" s="124">
        <f>F30-F34</f>
        <v>0</v>
      </c>
      <c r="G35" s="124">
        <f>G30-G34</f>
        <v>0</v>
      </c>
    </row>
    <row r="36" spans="1:7" s="65" customFormat="1" ht="15.75" customHeight="1" x14ac:dyDescent="0.25">
      <c r="A36" s="164"/>
      <c r="B36" s="76"/>
    </row>
    <row r="37" spans="1:7" s="65" customFormat="1" ht="15.75" hidden="1" customHeight="1" x14ac:dyDescent="0.25">
      <c r="A37" s="164"/>
    </row>
    <row r="38" spans="1:7" s="65" customFormat="1" ht="15.75" hidden="1" customHeight="1" x14ac:dyDescent="0.25">
      <c r="A38" s="164"/>
    </row>
    <row r="39" spans="1:7" s="65" customFormat="1" ht="15.75" hidden="1" customHeight="1" x14ac:dyDescent="0.25">
      <c r="A39" s="164"/>
    </row>
    <row r="40" spans="1:7" s="65" customFormat="1" ht="15.75" hidden="1" customHeight="1" x14ac:dyDescent="0.25">
      <c r="A40" s="164"/>
    </row>
    <row r="41" spans="1:7" s="65" customFormat="1" ht="15.75" hidden="1" customHeight="1" x14ac:dyDescent="0.25">
      <c r="A41" s="164"/>
    </row>
    <row r="42" spans="1:7" s="65" customFormat="1" ht="15.75" hidden="1" customHeight="1" x14ac:dyDescent="0.25">
      <c r="A42" s="164"/>
    </row>
    <row r="43" spans="1:7" s="65" customFormat="1" ht="15.75" hidden="1" customHeight="1" x14ac:dyDescent="0.25">
      <c r="A43" s="164"/>
    </row>
    <row r="44" spans="1:7" s="65" customFormat="1" ht="15.75" hidden="1" customHeight="1" x14ac:dyDescent="0.25">
      <c r="A44" s="164"/>
    </row>
    <row r="45" spans="1:7" s="65" customFormat="1" ht="15.75" hidden="1" customHeight="1" x14ac:dyDescent="0.25">
      <c r="A45" s="164"/>
    </row>
    <row r="46" spans="1:7" s="65" customFormat="1" ht="15.75" hidden="1" customHeight="1" x14ac:dyDescent="0.25">
      <c r="A46" s="164"/>
    </row>
    <row r="47" spans="1:7" s="65" customFormat="1" ht="15.75" hidden="1" customHeight="1" x14ac:dyDescent="0.25">
      <c r="A47" s="164"/>
    </row>
    <row r="48" spans="1:7" s="65" customFormat="1" ht="15.75" hidden="1" customHeight="1" x14ac:dyDescent="0.25">
      <c r="A48" s="164"/>
    </row>
  </sheetData>
  <sheetProtection selectLockedCells="1"/>
  <customSheetViews>
    <customSheetView guid="{D50E13D9-1B49-49F5-8BE9-AD308650122E}" showPageBreaks="1" showGridLines="0" printArea="1" showRuler="0">
      <selection activeCell="A2" sqref="A2:N2"/>
      <pageMargins left="0" right="0" top="0.5" bottom="0.5" header="0.5" footer="0.25"/>
      <printOptions horizontalCentered="1"/>
      <pageSetup paperSize="5" scale="98" orientation="landscape" r:id="rId1"/>
      <headerFooter alignWithMargins="0">
        <oddFooter>&amp;L&amp;F&amp;C-7-</oddFooter>
      </headerFooter>
    </customSheetView>
    <customSheetView guid="{4B50333E-632F-4815-BF64-09858D46DC4B}" showPageBreaks="1" showGridLines="0" printArea="1" showRuler="0">
      <selection activeCell="A2" sqref="A2:N2"/>
      <pageMargins left="0" right="0" top="0.5" bottom="0.5" header="0.5" footer="0.25"/>
      <printOptions horizontalCentered="1"/>
      <pageSetup paperSize="5" scale="98" orientation="landscape" r:id="rId2"/>
      <headerFooter alignWithMargins="0">
        <oddFooter>&amp;L&amp;F&amp;C-7-</oddFooter>
      </headerFooter>
    </customSheetView>
  </customSheetViews>
  <mergeCells count="26">
    <mergeCell ref="B25:E25"/>
    <mergeCell ref="B21:E21"/>
    <mergeCell ref="B7:B8"/>
    <mergeCell ref="B22:E22"/>
    <mergeCell ref="B5:G6"/>
    <mergeCell ref="A1:G1"/>
    <mergeCell ref="A2:G2"/>
    <mergeCell ref="A3:G3"/>
    <mergeCell ref="B24:E24"/>
    <mergeCell ref="B13:G14"/>
    <mergeCell ref="B16:E16"/>
    <mergeCell ref="B23:E23"/>
    <mergeCell ref="A17:G17"/>
    <mergeCell ref="B18:E18"/>
    <mergeCell ref="B19:E19"/>
    <mergeCell ref="B20:E20"/>
    <mergeCell ref="B33:E33"/>
    <mergeCell ref="B34:E34"/>
    <mergeCell ref="B35:E35"/>
    <mergeCell ref="B26:E26"/>
    <mergeCell ref="B27:E27"/>
    <mergeCell ref="B28:E28"/>
    <mergeCell ref="B29:E29"/>
    <mergeCell ref="A31:G31"/>
    <mergeCell ref="B30:E30"/>
    <mergeCell ref="B32:E32"/>
  </mergeCells>
  <phoneticPr fontId="0" type="noConversion"/>
  <printOptions horizontalCentered="1"/>
  <pageMargins left="0" right="0" top="0.5" bottom="0.5" header="0.5" footer="0.5"/>
  <pageSetup paperSize="5" scale="98" fitToHeight="0" orientation="portrait" r:id="rId3"/>
  <headerFoot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N308"/>
  <sheetViews>
    <sheetView showGridLines="0" zoomScaleNormal="100" workbookViewId="0">
      <selection activeCell="D9" sqref="D9"/>
    </sheetView>
  </sheetViews>
  <sheetFormatPr defaultColWidth="0" defaultRowHeight="12.75" zeroHeight="1" x14ac:dyDescent="0.2"/>
  <cols>
    <col min="1" max="1" width="5.42578125" style="31" customWidth="1"/>
    <col min="2" max="2" width="20.7109375" style="31" customWidth="1"/>
    <col min="3" max="3" width="3.7109375" style="31" customWidth="1"/>
    <col min="4" max="4" width="11.85546875" style="31" customWidth="1"/>
    <col min="5" max="9" width="16.28515625" style="31" customWidth="1"/>
    <col min="10" max="16384" width="9.140625" style="31" hidden="1"/>
  </cols>
  <sheetData>
    <row r="1" spans="1:14" s="65" customFormat="1" ht="18.75" customHeight="1" x14ac:dyDescent="0.3">
      <c r="A1" s="433" t="str">
        <f>IF(ISBLANK('MC-Affidavit'!$A$1), "", 'MC-Affidavit'!$A$1)</f>
        <v>Annual Statement for the Year 2024</v>
      </c>
      <c r="B1" s="433"/>
      <c r="C1" s="433"/>
      <c r="D1" s="433"/>
      <c r="E1" s="433"/>
      <c r="F1" s="433"/>
      <c r="G1" s="433"/>
      <c r="H1" s="433"/>
      <c r="I1" s="433"/>
      <c r="J1" s="165"/>
      <c r="K1" s="165"/>
      <c r="L1" s="165"/>
    </row>
    <row r="2" spans="1:14" s="65" customFormat="1" ht="18.75" customHeight="1" x14ac:dyDescent="0.3">
      <c r="A2" s="317" t="str">
        <f>IF(ISBLANK('MC-Jurat'!$A$6), "", 'MC-Jurat'!$A$6)</f>
        <v/>
      </c>
      <c r="B2" s="317"/>
      <c r="C2" s="317"/>
      <c r="D2" s="317"/>
      <c r="E2" s="317"/>
      <c r="F2" s="317"/>
      <c r="G2" s="317"/>
      <c r="H2" s="317"/>
      <c r="I2" s="317"/>
      <c r="J2" s="101"/>
      <c r="K2" s="101"/>
      <c r="L2" s="101"/>
    </row>
    <row r="3" spans="1:14" s="65" customFormat="1" ht="18.75" customHeight="1" x14ac:dyDescent="0.3">
      <c r="A3" s="178"/>
      <c r="B3" s="178"/>
      <c r="C3" s="178"/>
      <c r="D3" s="178"/>
      <c r="E3" s="178"/>
      <c r="F3" s="178"/>
      <c r="G3" s="178"/>
      <c r="H3" s="178"/>
      <c r="I3" s="178"/>
      <c r="J3" s="178"/>
      <c r="K3" s="178"/>
      <c r="L3" s="178"/>
    </row>
    <row r="4" spans="1:14" s="65" customFormat="1" ht="15.75" customHeight="1" x14ac:dyDescent="0.3">
      <c r="A4" s="115"/>
      <c r="B4" s="115"/>
      <c r="C4" s="115"/>
      <c r="D4" s="115"/>
      <c r="E4" s="115"/>
      <c r="F4" s="115"/>
      <c r="G4" s="115"/>
      <c r="H4" s="115"/>
      <c r="I4" s="115"/>
      <c r="J4" s="178"/>
      <c r="K4" s="178"/>
      <c r="L4" s="178"/>
    </row>
    <row r="5" spans="1:14" s="65" customFormat="1" ht="15.75" customHeight="1" x14ac:dyDescent="0.2">
      <c r="A5" s="320" t="s">
        <v>59</v>
      </c>
      <c r="B5" s="320"/>
      <c r="C5" s="320"/>
      <c r="D5" s="320"/>
      <c r="E5" s="320"/>
      <c r="F5" s="320"/>
      <c r="G5" s="320"/>
      <c r="H5" s="320"/>
      <c r="I5" s="320"/>
    </row>
    <row r="6" spans="1:14" s="65" customFormat="1" ht="15.75" x14ac:dyDescent="0.25">
      <c r="A6" s="444" t="s">
        <v>60</v>
      </c>
      <c r="B6" s="444"/>
      <c r="C6" s="444"/>
      <c r="D6" s="444"/>
      <c r="E6" s="444"/>
      <c r="F6" s="444"/>
      <c r="G6" s="444"/>
      <c r="H6" s="444"/>
      <c r="I6" s="444"/>
    </row>
    <row r="7" spans="1:14" s="65" customFormat="1" ht="13.5" customHeight="1" x14ac:dyDescent="0.2">
      <c r="A7" s="445">
        <v>1</v>
      </c>
      <c r="B7" s="446"/>
      <c r="C7" s="447"/>
      <c r="D7" s="179">
        <v>2</v>
      </c>
      <c r="E7" s="181">
        <v>3</v>
      </c>
      <c r="F7" s="179">
        <v>4</v>
      </c>
      <c r="G7" s="181">
        <v>5</v>
      </c>
      <c r="H7" s="180">
        <v>6</v>
      </c>
      <c r="I7" s="181">
        <v>7</v>
      </c>
      <c r="N7" s="65" t="s">
        <v>220</v>
      </c>
    </row>
    <row r="8" spans="1:14" s="186" customFormat="1" ht="39.75" customHeight="1" x14ac:dyDescent="0.25">
      <c r="A8" s="441" t="s">
        <v>65</v>
      </c>
      <c r="B8" s="442"/>
      <c r="C8" s="443"/>
      <c r="D8" s="182" t="s">
        <v>359</v>
      </c>
      <c r="E8" s="183" t="s">
        <v>66</v>
      </c>
      <c r="F8" s="184" t="s">
        <v>61</v>
      </c>
      <c r="G8" s="185" t="s">
        <v>62</v>
      </c>
      <c r="H8" s="185" t="s">
        <v>63</v>
      </c>
      <c r="I8" s="185" t="s">
        <v>64</v>
      </c>
    </row>
    <row r="9" spans="1:14" s="65" customFormat="1" ht="15" customHeight="1" x14ac:dyDescent="0.2">
      <c r="A9" s="187" t="s">
        <v>11</v>
      </c>
      <c r="B9" s="127" t="s">
        <v>67</v>
      </c>
      <c r="C9" s="188" t="s">
        <v>68</v>
      </c>
      <c r="D9" s="206"/>
      <c r="E9" s="207"/>
      <c r="F9" s="206"/>
      <c r="G9" s="208"/>
      <c r="H9" s="209"/>
      <c r="I9" s="208"/>
    </row>
    <row r="10" spans="1:14" s="65" customFormat="1" ht="15" customHeight="1" x14ac:dyDescent="0.2">
      <c r="A10" s="189" t="s">
        <v>12</v>
      </c>
      <c r="B10" s="190" t="s">
        <v>69</v>
      </c>
      <c r="C10" s="191" t="s">
        <v>70</v>
      </c>
      <c r="D10" s="206"/>
      <c r="E10" s="207"/>
      <c r="F10" s="206"/>
      <c r="G10" s="207"/>
      <c r="H10" s="210"/>
      <c r="I10" s="207"/>
    </row>
    <row r="11" spans="1:14" s="65" customFormat="1" ht="15" customHeight="1" x14ac:dyDescent="0.2">
      <c r="A11" s="187" t="s">
        <v>13</v>
      </c>
      <c r="B11" s="127" t="s">
        <v>71</v>
      </c>
      <c r="C11" s="188" t="s">
        <v>72</v>
      </c>
      <c r="D11" s="206"/>
      <c r="E11" s="208"/>
      <c r="F11" s="206"/>
      <c r="G11" s="208"/>
      <c r="H11" s="209"/>
      <c r="I11" s="208"/>
    </row>
    <row r="12" spans="1:14" s="65" customFormat="1" ht="15" customHeight="1" x14ac:dyDescent="0.2">
      <c r="A12" s="189" t="s">
        <v>14</v>
      </c>
      <c r="B12" s="190" t="s">
        <v>73</v>
      </c>
      <c r="C12" s="191" t="s">
        <v>74</v>
      </c>
      <c r="D12" s="206"/>
      <c r="E12" s="207"/>
      <c r="F12" s="206"/>
      <c r="G12" s="207"/>
      <c r="H12" s="210"/>
      <c r="I12" s="207"/>
    </row>
    <row r="13" spans="1:14" s="65" customFormat="1" ht="15" customHeight="1" x14ac:dyDescent="0.2">
      <c r="A13" s="187" t="s">
        <v>15</v>
      </c>
      <c r="B13" s="127" t="s">
        <v>75</v>
      </c>
      <c r="C13" s="188" t="s">
        <v>76</v>
      </c>
      <c r="D13" s="206"/>
      <c r="E13" s="208"/>
      <c r="F13" s="206"/>
      <c r="G13" s="208"/>
      <c r="H13" s="209"/>
      <c r="I13" s="208"/>
    </row>
    <row r="14" spans="1:14" s="65" customFormat="1" ht="15" customHeight="1" x14ac:dyDescent="0.2">
      <c r="A14" s="189" t="s">
        <v>16</v>
      </c>
      <c r="B14" s="190" t="s">
        <v>77</v>
      </c>
      <c r="C14" s="191" t="s">
        <v>78</v>
      </c>
      <c r="D14" s="206"/>
      <c r="E14" s="207"/>
      <c r="F14" s="206"/>
      <c r="G14" s="207"/>
      <c r="H14" s="210"/>
      <c r="I14" s="207"/>
    </row>
    <row r="15" spans="1:14" s="65" customFormat="1" ht="15" customHeight="1" x14ac:dyDescent="0.2">
      <c r="A15" s="187" t="s">
        <v>17</v>
      </c>
      <c r="B15" s="192" t="s">
        <v>80</v>
      </c>
      <c r="C15" s="188" t="s">
        <v>79</v>
      </c>
      <c r="D15" s="206"/>
      <c r="E15" s="208"/>
      <c r="F15" s="206"/>
      <c r="G15" s="208"/>
      <c r="H15" s="209"/>
      <c r="I15" s="208"/>
    </row>
    <row r="16" spans="1:14" s="65" customFormat="1" ht="15" customHeight="1" x14ac:dyDescent="0.2">
      <c r="A16" s="189" t="s">
        <v>18</v>
      </c>
      <c r="B16" s="190" t="s">
        <v>81</v>
      </c>
      <c r="C16" s="191" t="s">
        <v>82</v>
      </c>
      <c r="D16" s="206"/>
      <c r="E16" s="207"/>
      <c r="F16" s="206"/>
      <c r="G16" s="207"/>
      <c r="H16" s="210"/>
      <c r="I16" s="207"/>
    </row>
    <row r="17" spans="1:9" s="65" customFormat="1" ht="15" customHeight="1" x14ac:dyDescent="0.2">
      <c r="A17" s="187" t="s">
        <v>19</v>
      </c>
      <c r="B17" s="127" t="s">
        <v>83</v>
      </c>
      <c r="C17" s="188" t="s">
        <v>84</v>
      </c>
      <c r="D17" s="206"/>
      <c r="E17" s="208"/>
      <c r="F17" s="206"/>
      <c r="G17" s="208"/>
      <c r="H17" s="209"/>
      <c r="I17" s="208"/>
    </row>
    <row r="18" spans="1:9" s="65" customFormat="1" ht="15" customHeight="1" x14ac:dyDescent="0.2">
      <c r="A18" s="189" t="s">
        <v>20</v>
      </c>
      <c r="B18" s="190" t="s">
        <v>85</v>
      </c>
      <c r="C18" s="191" t="s">
        <v>86</v>
      </c>
      <c r="D18" s="206"/>
      <c r="E18" s="207"/>
      <c r="F18" s="206"/>
      <c r="G18" s="207"/>
      <c r="H18" s="210"/>
      <c r="I18" s="207"/>
    </row>
    <row r="19" spans="1:9" s="65" customFormat="1" ht="15" customHeight="1" x14ac:dyDescent="0.2">
      <c r="A19" s="187" t="s">
        <v>21</v>
      </c>
      <c r="B19" s="127" t="s">
        <v>87</v>
      </c>
      <c r="C19" s="188" t="s">
        <v>88</v>
      </c>
      <c r="D19" s="206"/>
      <c r="E19" s="208"/>
      <c r="F19" s="206"/>
      <c r="G19" s="208"/>
      <c r="H19" s="209"/>
      <c r="I19" s="208"/>
    </row>
    <row r="20" spans="1:9" s="65" customFormat="1" ht="15" customHeight="1" x14ac:dyDescent="0.2">
      <c r="A20" s="189" t="s">
        <v>22</v>
      </c>
      <c r="B20" s="190" t="s">
        <v>89</v>
      </c>
      <c r="C20" s="191" t="s">
        <v>90</v>
      </c>
      <c r="D20" s="206"/>
      <c r="E20" s="207"/>
      <c r="F20" s="206"/>
      <c r="G20" s="207"/>
      <c r="H20" s="210"/>
      <c r="I20" s="207"/>
    </row>
    <row r="21" spans="1:9" s="65" customFormat="1" ht="15" customHeight="1" x14ac:dyDescent="0.2">
      <c r="A21" s="187" t="s">
        <v>23</v>
      </c>
      <c r="B21" s="127" t="s">
        <v>91</v>
      </c>
      <c r="C21" s="188" t="s">
        <v>92</v>
      </c>
      <c r="D21" s="206"/>
      <c r="E21" s="208"/>
      <c r="F21" s="206"/>
      <c r="G21" s="208"/>
      <c r="H21" s="209"/>
      <c r="I21" s="208"/>
    </row>
    <row r="22" spans="1:9" s="65" customFormat="1" ht="15" customHeight="1" x14ac:dyDescent="0.2">
      <c r="A22" s="189" t="s">
        <v>24</v>
      </c>
      <c r="B22" s="190" t="s">
        <v>93</v>
      </c>
      <c r="C22" s="191" t="s">
        <v>94</v>
      </c>
      <c r="D22" s="206"/>
      <c r="E22" s="207"/>
      <c r="F22" s="206"/>
      <c r="G22" s="207"/>
      <c r="H22" s="210"/>
      <c r="I22" s="207"/>
    </row>
    <row r="23" spans="1:9" s="65" customFormat="1" ht="15" customHeight="1" x14ac:dyDescent="0.2">
      <c r="A23" s="187" t="s">
        <v>25</v>
      </c>
      <c r="B23" s="127" t="s">
        <v>95</v>
      </c>
      <c r="C23" s="188" t="s">
        <v>96</v>
      </c>
      <c r="D23" s="206"/>
      <c r="E23" s="208"/>
      <c r="F23" s="206"/>
      <c r="G23" s="208"/>
      <c r="H23" s="209"/>
      <c r="I23" s="208"/>
    </row>
    <row r="24" spans="1:9" s="65" customFormat="1" ht="15" customHeight="1" x14ac:dyDescent="0.2">
      <c r="A24" s="189" t="s">
        <v>26</v>
      </c>
      <c r="B24" s="190" t="s">
        <v>98</v>
      </c>
      <c r="C24" s="191" t="s">
        <v>97</v>
      </c>
      <c r="D24" s="206"/>
      <c r="E24" s="207"/>
      <c r="F24" s="206"/>
      <c r="G24" s="207"/>
      <c r="H24" s="210"/>
      <c r="I24" s="207"/>
    </row>
    <row r="25" spans="1:9" s="65" customFormat="1" ht="15" customHeight="1" x14ac:dyDescent="0.2">
      <c r="A25" s="187" t="s">
        <v>27</v>
      </c>
      <c r="B25" s="127" t="s">
        <v>120</v>
      </c>
      <c r="C25" s="188" t="s">
        <v>121</v>
      </c>
      <c r="D25" s="206"/>
      <c r="E25" s="208"/>
      <c r="F25" s="206"/>
      <c r="G25" s="208"/>
      <c r="H25" s="209"/>
      <c r="I25" s="208"/>
    </row>
    <row r="26" spans="1:9" s="65" customFormat="1" ht="15" customHeight="1" x14ac:dyDescent="0.2">
      <c r="A26" s="189" t="s">
        <v>28</v>
      </c>
      <c r="B26" s="190" t="s">
        <v>122</v>
      </c>
      <c r="C26" s="191" t="s">
        <v>123</v>
      </c>
      <c r="D26" s="206"/>
      <c r="E26" s="207"/>
      <c r="F26" s="206"/>
      <c r="G26" s="207"/>
      <c r="H26" s="210"/>
      <c r="I26" s="207"/>
    </row>
    <row r="27" spans="1:9" s="65" customFormat="1" ht="15" customHeight="1" x14ac:dyDescent="0.2">
      <c r="A27" s="187" t="s">
        <v>29</v>
      </c>
      <c r="B27" s="127" t="s">
        <v>124</v>
      </c>
      <c r="C27" s="188" t="s">
        <v>125</v>
      </c>
      <c r="D27" s="206"/>
      <c r="E27" s="208"/>
      <c r="F27" s="206"/>
      <c r="G27" s="208"/>
      <c r="H27" s="209"/>
      <c r="I27" s="208"/>
    </row>
    <row r="28" spans="1:9" s="65" customFormat="1" ht="15" customHeight="1" x14ac:dyDescent="0.2">
      <c r="A28" s="189" t="s">
        <v>30</v>
      </c>
      <c r="B28" s="190" t="s">
        <v>126</v>
      </c>
      <c r="C28" s="191" t="s">
        <v>127</v>
      </c>
      <c r="D28" s="206"/>
      <c r="E28" s="207"/>
      <c r="F28" s="206"/>
      <c r="G28" s="207"/>
      <c r="H28" s="210"/>
      <c r="I28" s="207"/>
    </row>
    <row r="29" spans="1:9" s="65" customFormat="1" ht="15" customHeight="1" x14ac:dyDescent="0.2">
      <c r="A29" s="187" t="s">
        <v>31</v>
      </c>
      <c r="B29" s="127" t="s">
        <v>128</v>
      </c>
      <c r="C29" s="188" t="s">
        <v>129</v>
      </c>
      <c r="D29" s="206"/>
      <c r="E29" s="208"/>
      <c r="F29" s="206"/>
      <c r="G29" s="208"/>
      <c r="H29" s="209"/>
      <c r="I29" s="208"/>
    </row>
    <row r="30" spans="1:9" s="65" customFormat="1" ht="15" customHeight="1" x14ac:dyDescent="0.2">
      <c r="A30" s="189" t="s">
        <v>32</v>
      </c>
      <c r="B30" s="190" t="s">
        <v>130</v>
      </c>
      <c r="C30" s="191" t="s">
        <v>131</v>
      </c>
      <c r="D30" s="206"/>
      <c r="E30" s="207"/>
      <c r="F30" s="206"/>
      <c r="G30" s="207"/>
      <c r="H30" s="210"/>
      <c r="I30" s="207"/>
    </row>
    <row r="31" spans="1:9" s="65" customFormat="1" ht="15" customHeight="1" x14ac:dyDescent="0.2">
      <c r="A31" s="187" t="s">
        <v>33</v>
      </c>
      <c r="B31" s="127" t="s">
        <v>132</v>
      </c>
      <c r="C31" s="188" t="s">
        <v>133</v>
      </c>
      <c r="D31" s="206"/>
      <c r="E31" s="208"/>
      <c r="F31" s="206"/>
      <c r="G31" s="208"/>
      <c r="H31" s="209"/>
      <c r="I31" s="208"/>
    </row>
    <row r="32" spans="1:9" s="65" customFormat="1" ht="15" customHeight="1" x14ac:dyDescent="0.2">
      <c r="A32" s="189" t="s">
        <v>34</v>
      </c>
      <c r="B32" s="190" t="s">
        <v>134</v>
      </c>
      <c r="C32" s="191" t="s">
        <v>135</v>
      </c>
      <c r="D32" s="206"/>
      <c r="E32" s="207"/>
      <c r="F32" s="206"/>
      <c r="G32" s="207"/>
      <c r="H32" s="210"/>
      <c r="I32" s="207"/>
    </row>
    <row r="33" spans="1:9" s="65" customFormat="1" ht="15" customHeight="1" x14ac:dyDescent="0.2">
      <c r="A33" s="187" t="s">
        <v>35</v>
      </c>
      <c r="B33" s="127" t="s">
        <v>136</v>
      </c>
      <c r="C33" s="188" t="s">
        <v>137</v>
      </c>
      <c r="D33" s="206"/>
      <c r="E33" s="208"/>
      <c r="F33" s="206"/>
      <c r="G33" s="208"/>
      <c r="H33" s="209"/>
      <c r="I33" s="208"/>
    </row>
    <row r="34" spans="1:9" s="65" customFormat="1" ht="15" customHeight="1" x14ac:dyDescent="0.2">
      <c r="A34" s="189" t="s">
        <v>36</v>
      </c>
      <c r="B34" s="190" t="s">
        <v>138</v>
      </c>
      <c r="C34" s="191" t="s">
        <v>139</v>
      </c>
      <c r="D34" s="206"/>
      <c r="E34" s="207"/>
      <c r="F34" s="206"/>
      <c r="G34" s="207"/>
      <c r="H34" s="210"/>
      <c r="I34" s="207"/>
    </row>
    <row r="35" spans="1:9" s="65" customFormat="1" ht="15" customHeight="1" x14ac:dyDescent="0.2">
      <c r="A35" s="187" t="s">
        <v>37</v>
      </c>
      <c r="B35" s="127" t="s">
        <v>140</v>
      </c>
      <c r="C35" s="188" t="s">
        <v>141</v>
      </c>
      <c r="D35" s="206"/>
      <c r="E35" s="208"/>
      <c r="F35" s="206"/>
      <c r="G35" s="208"/>
      <c r="H35" s="209"/>
      <c r="I35" s="208"/>
    </row>
    <row r="36" spans="1:9" s="65" customFormat="1" ht="15" customHeight="1" x14ac:dyDescent="0.2">
      <c r="A36" s="189" t="s">
        <v>38</v>
      </c>
      <c r="B36" s="190" t="s">
        <v>142</v>
      </c>
      <c r="C36" s="191" t="s">
        <v>143</v>
      </c>
      <c r="D36" s="206"/>
      <c r="E36" s="207"/>
      <c r="F36" s="206"/>
      <c r="G36" s="207"/>
      <c r="H36" s="210"/>
      <c r="I36" s="207"/>
    </row>
    <row r="37" spans="1:9" s="65" customFormat="1" ht="15" customHeight="1" x14ac:dyDescent="0.2">
      <c r="A37" s="187" t="s">
        <v>39</v>
      </c>
      <c r="B37" s="127" t="s">
        <v>144</v>
      </c>
      <c r="C37" s="188" t="s">
        <v>145</v>
      </c>
      <c r="D37" s="206"/>
      <c r="E37" s="208"/>
      <c r="F37" s="206"/>
      <c r="G37" s="208"/>
      <c r="H37" s="209"/>
      <c r="I37" s="208"/>
    </row>
    <row r="38" spans="1:9" s="65" customFormat="1" ht="15" customHeight="1" x14ac:dyDescent="0.2">
      <c r="A38" s="189" t="s">
        <v>99</v>
      </c>
      <c r="B38" s="190" t="s">
        <v>146</v>
      </c>
      <c r="C38" s="191" t="s">
        <v>147</v>
      </c>
      <c r="D38" s="206"/>
      <c r="E38" s="207"/>
      <c r="F38" s="206"/>
      <c r="G38" s="207"/>
      <c r="H38" s="210"/>
      <c r="I38" s="207"/>
    </row>
    <row r="39" spans="1:9" s="65" customFormat="1" ht="15" customHeight="1" x14ac:dyDescent="0.2">
      <c r="A39" s="187" t="s">
        <v>100</v>
      </c>
      <c r="B39" s="127" t="s">
        <v>148</v>
      </c>
      <c r="C39" s="188" t="s">
        <v>149</v>
      </c>
      <c r="D39" s="206"/>
      <c r="E39" s="208"/>
      <c r="F39" s="206"/>
      <c r="G39" s="208"/>
      <c r="H39" s="209"/>
      <c r="I39" s="208"/>
    </row>
    <row r="40" spans="1:9" s="65" customFormat="1" ht="15" customHeight="1" x14ac:dyDescent="0.2">
      <c r="A40" s="189" t="s">
        <v>101</v>
      </c>
      <c r="B40" s="190" t="s">
        <v>150</v>
      </c>
      <c r="C40" s="191" t="s">
        <v>151</v>
      </c>
      <c r="D40" s="206"/>
      <c r="E40" s="207"/>
      <c r="F40" s="206"/>
      <c r="G40" s="207"/>
      <c r="H40" s="210"/>
      <c r="I40" s="207"/>
    </row>
    <row r="41" spans="1:9" s="65" customFormat="1" ht="15" customHeight="1" x14ac:dyDescent="0.2">
      <c r="A41" s="187" t="s">
        <v>102</v>
      </c>
      <c r="B41" s="127" t="s">
        <v>152</v>
      </c>
      <c r="C41" s="188" t="s">
        <v>151</v>
      </c>
      <c r="D41" s="206"/>
      <c r="E41" s="208"/>
      <c r="F41" s="206"/>
      <c r="G41" s="208"/>
      <c r="H41" s="209"/>
      <c r="I41" s="208"/>
    </row>
    <row r="42" spans="1:9" s="65" customFormat="1" ht="15" customHeight="1" x14ac:dyDescent="0.2">
      <c r="A42" s="189" t="s">
        <v>103</v>
      </c>
      <c r="B42" s="190" t="s">
        <v>153</v>
      </c>
      <c r="C42" s="191" t="s">
        <v>154</v>
      </c>
      <c r="D42" s="206"/>
      <c r="E42" s="207"/>
      <c r="F42" s="206"/>
      <c r="G42" s="207"/>
      <c r="H42" s="210"/>
      <c r="I42" s="207"/>
    </row>
    <row r="43" spans="1:9" s="65" customFormat="1" ht="15" customHeight="1" x14ac:dyDescent="0.2">
      <c r="A43" s="187" t="s">
        <v>104</v>
      </c>
      <c r="B43" s="127" t="s">
        <v>155</v>
      </c>
      <c r="C43" s="188" t="s">
        <v>156</v>
      </c>
      <c r="D43" s="206"/>
      <c r="E43" s="208"/>
      <c r="F43" s="206"/>
      <c r="G43" s="208"/>
      <c r="H43" s="209"/>
      <c r="I43" s="208"/>
    </row>
    <row r="44" spans="1:9" s="65" customFormat="1" ht="15" customHeight="1" x14ac:dyDescent="0.2">
      <c r="A44" s="189" t="s">
        <v>105</v>
      </c>
      <c r="B44" s="190" t="s">
        <v>157</v>
      </c>
      <c r="C44" s="191" t="s">
        <v>158</v>
      </c>
      <c r="D44" s="206"/>
      <c r="E44" s="207"/>
      <c r="F44" s="206"/>
      <c r="G44" s="207"/>
      <c r="H44" s="210"/>
      <c r="I44" s="207"/>
    </row>
    <row r="45" spans="1:9" s="65" customFormat="1" ht="15" customHeight="1" x14ac:dyDescent="0.2">
      <c r="A45" s="187" t="s">
        <v>106</v>
      </c>
      <c r="B45" s="127" t="s">
        <v>159</v>
      </c>
      <c r="C45" s="188" t="s">
        <v>160</v>
      </c>
      <c r="D45" s="206"/>
      <c r="E45" s="208"/>
      <c r="F45" s="206"/>
      <c r="G45" s="208"/>
      <c r="H45" s="209"/>
      <c r="I45" s="208"/>
    </row>
    <row r="46" spans="1:9" s="65" customFormat="1" ht="15" customHeight="1" x14ac:dyDescent="0.2">
      <c r="A46" s="189" t="s">
        <v>107</v>
      </c>
      <c r="B46" s="190" t="s">
        <v>161</v>
      </c>
      <c r="C46" s="191" t="s">
        <v>162</v>
      </c>
      <c r="D46" s="206"/>
      <c r="E46" s="207"/>
      <c r="F46" s="206"/>
      <c r="G46" s="207"/>
      <c r="H46" s="210"/>
      <c r="I46" s="207"/>
    </row>
    <row r="47" spans="1:9" s="65" customFormat="1" ht="15" customHeight="1" x14ac:dyDescent="0.2">
      <c r="A47" s="187" t="s">
        <v>108</v>
      </c>
      <c r="B47" s="127" t="s">
        <v>163</v>
      </c>
      <c r="C47" s="188" t="s">
        <v>164</v>
      </c>
      <c r="D47" s="206"/>
      <c r="E47" s="208"/>
      <c r="F47" s="206"/>
      <c r="G47" s="208"/>
      <c r="H47" s="209"/>
      <c r="I47" s="208"/>
    </row>
    <row r="48" spans="1:9" s="65" customFormat="1" ht="15" customHeight="1" x14ac:dyDescent="0.2">
      <c r="A48" s="189" t="s">
        <v>109</v>
      </c>
      <c r="B48" s="190" t="s">
        <v>165</v>
      </c>
      <c r="C48" s="191" t="s">
        <v>166</v>
      </c>
      <c r="D48" s="206"/>
      <c r="E48" s="207"/>
      <c r="F48" s="206"/>
      <c r="G48" s="207"/>
      <c r="H48" s="210"/>
      <c r="I48" s="207"/>
    </row>
    <row r="49" spans="1:9" s="65" customFormat="1" ht="15" customHeight="1" x14ac:dyDescent="0.2">
      <c r="A49" s="193" t="s">
        <v>110</v>
      </c>
      <c r="B49" s="127" t="s">
        <v>167</v>
      </c>
      <c r="C49" s="188" t="s">
        <v>168</v>
      </c>
      <c r="D49" s="206"/>
      <c r="E49" s="208"/>
      <c r="F49" s="206"/>
      <c r="G49" s="208"/>
      <c r="H49" s="209"/>
      <c r="I49" s="208"/>
    </row>
    <row r="50" spans="1:9" s="65" customFormat="1" ht="15" customHeight="1" x14ac:dyDescent="0.2">
      <c r="A50" s="194" t="s">
        <v>111</v>
      </c>
      <c r="B50" s="190" t="s">
        <v>169</v>
      </c>
      <c r="C50" s="191" t="s">
        <v>170</v>
      </c>
      <c r="D50" s="206"/>
      <c r="E50" s="207"/>
      <c r="F50" s="206"/>
      <c r="G50" s="207"/>
      <c r="H50" s="210"/>
      <c r="I50" s="207"/>
    </row>
    <row r="51" spans="1:9" s="65" customFormat="1" ht="15" customHeight="1" x14ac:dyDescent="0.2">
      <c r="A51" s="193" t="s">
        <v>112</v>
      </c>
      <c r="B51" s="127" t="s">
        <v>171</v>
      </c>
      <c r="C51" s="188" t="s">
        <v>172</v>
      </c>
      <c r="D51" s="206"/>
      <c r="E51" s="208"/>
      <c r="F51" s="206"/>
      <c r="G51" s="208"/>
      <c r="H51" s="209"/>
      <c r="I51" s="208"/>
    </row>
    <row r="52" spans="1:9" s="65" customFormat="1" ht="15" customHeight="1" x14ac:dyDescent="0.2">
      <c r="A52" s="194" t="s">
        <v>113</v>
      </c>
      <c r="B52" s="190" t="s">
        <v>173</v>
      </c>
      <c r="C52" s="191" t="s">
        <v>174</v>
      </c>
      <c r="D52" s="206"/>
      <c r="E52" s="207"/>
      <c r="F52" s="206"/>
      <c r="G52" s="207"/>
      <c r="H52" s="210"/>
      <c r="I52" s="207"/>
    </row>
    <row r="53" spans="1:9" s="65" customFormat="1" ht="15" customHeight="1" x14ac:dyDescent="0.2">
      <c r="A53" s="193" t="s">
        <v>114</v>
      </c>
      <c r="B53" s="127" t="s">
        <v>175</v>
      </c>
      <c r="C53" s="188" t="s">
        <v>176</v>
      </c>
      <c r="D53" s="206"/>
      <c r="E53" s="208"/>
      <c r="F53" s="206"/>
      <c r="G53" s="208"/>
      <c r="H53" s="209"/>
      <c r="I53" s="208"/>
    </row>
    <row r="54" spans="1:9" s="65" customFormat="1" ht="15" customHeight="1" x14ac:dyDescent="0.2">
      <c r="A54" s="194" t="s">
        <v>115</v>
      </c>
      <c r="B54" s="190" t="s">
        <v>177</v>
      </c>
      <c r="C54" s="191" t="s">
        <v>180</v>
      </c>
      <c r="D54" s="206"/>
      <c r="E54" s="207"/>
      <c r="F54" s="206"/>
      <c r="G54" s="207"/>
      <c r="H54" s="210"/>
      <c r="I54" s="207"/>
    </row>
    <row r="55" spans="1:9" s="65" customFormat="1" ht="15" customHeight="1" x14ac:dyDescent="0.2">
      <c r="A55" s="193" t="s">
        <v>116</v>
      </c>
      <c r="B55" s="127" t="s">
        <v>178</v>
      </c>
      <c r="C55" s="188" t="s">
        <v>181</v>
      </c>
      <c r="D55" s="206"/>
      <c r="E55" s="208"/>
      <c r="F55" s="206"/>
      <c r="G55" s="208"/>
      <c r="H55" s="209"/>
      <c r="I55" s="208"/>
    </row>
    <row r="56" spans="1:9" s="65" customFormat="1" ht="15" customHeight="1" x14ac:dyDescent="0.2">
      <c r="A56" s="194" t="s">
        <v>117</v>
      </c>
      <c r="B56" s="190" t="s">
        <v>179</v>
      </c>
      <c r="C56" s="191" t="s">
        <v>182</v>
      </c>
      <c r="D56" s="206"/>
      <c r="E56" s="207"/>
      <c r="F56" s="206"/>
      <c r="G56" s="207"/>
      <c r="H56" s="210"/>
      <c r="I56" s="207"/>
    </row>
    <row r="57" spans="1:9" s="65" customFormat="1" ht="15" customHeight="1" x14ac:dyDescent="0.2">
      <c r="A57" s="193" t="s">
        <v>118</v>
      </c>
      <c r="B57" s="127" t="s">
        <v>183</v>
      </c>
      <c r="C57" s="188" t="s">
        <v>184</v>
      </c>
      <c r="D57" s="206"/>
      <c r="E57" s="208"/>
      <c r="F57" s="206"/>
      <c r="G57" s="208"/>
      <c r="H57" s="209"/>
      <c r="I57" s="208"/>
    </row>
    <row r="58" spans="1:9" s="65" customFormat="1" ht="15" customHeight="1" x14ac:dyDescent="0.2">
      <c r="A58" s="194" t="s">
        <v>119</v>
      </c>
      <c r="B58" s="190" t="s">
        <v>185</v>
      </c>
      <c r="C58" s="191" t="s">
        <v>188</v>
      </c>
      <c r="D58" s="206"/>
      <c r="E58" s="207"/>
      <c r="F58" s="206"/>
      <c r="G58" s="207"/>
      <c r="H58" s="210"/>
      <c r="I58" s="207"/>
    </row>
    <row r="59" spans="1:9" s="65" customFormat="1" ht="15" customHeight="1" x14ac:dyDescent="0.2">
      <c r="A59" s="195" t="s">
        <v>217</v>
      </c>
      <c r="B59" s="196" t="s">
        <v>186</v>
      </c>
      <c r="C59" s="197" t="s">
        <v>187</v>
      </c>
      <c r="D59" s="206"/>
      <c r="E59" s="211"/>
      <c r="F59" s="206"/>
      <c r="G59" s="211"/>
      <c r="H59" s="212"/>
      <c r="I59" s="211"/>
    </row>
    <row r="60" spans="1:9" s="65" customFormat="1" ht="15" customHeight="1" x14ac:dyDescent="0.2">
      <c r="A60" s="194" t="s">
        <v>216</v>
      </c>
      <c r="B60" s="190" t="s">
        <v>219</v>
      </c>
      <c r="C60" s="191" t="s">
        <v>218</v>
      </c>
      <c r="D60" s="206"/>
      <c r="E60" s="207"/>
      <c r="F60" s="213"/>
      <c r="G60" s="207"/>
      <c r="H60" s="207"/>
      <c r="I60" s="207"/>
    </row>
    <row r="61" spans="1:9" s="65" customFormat="1" ht="15" customHeight="1" thickBot="1" x14ac:dyDescent="0.25">
      <c r="A61" s="198"/>
      <c r="B61" s="199" t="s">
        <v>189</v>
      </c>
      <c r="C61" s="200"/>
      <c r="D61" s="201" t="s">
        <v>324</v>
      </c>
      <c r="E61" s="202">
        <f>SUM(E9:E60)</f>
        <v>0</v>
      </c>
      <c r="F61" s="201" t="s">
        <v>324</v>
      </c>
      <c r="G61" s="202">
        <f>SUM(G9:G60)</f>
        <v>0</v>
      </c>
      <c r="H61" s="202">
        <f>SUM(H9:H60)</f>
        <v>0</v>
      </c>
      <c r="I61" s="202">
        <f>SUM(I9:I60)</f>
        <v>0</v>
      </c>
    </row>
    <row r="62" spans="1:9" s="65" customFormat="1" ht="15" customHeight="1" x14ac:dyDescent="0.2">
      <c r="B62" s="103"/>
      <c r="C62" s="103"/>
    </row>
    <row r="63" spans="1:9" s="65" customFormat="1" ht="15" hidden="1" customHeight="1" x14ac:dyDescent="0.2">
      <c r="B63" s="103"/>
    </row>
    <row r="64" spans="1:9" s="65" customFormat="1" ht="15" hidden="1" customHeight="1" x14ac:dyDescent="0.2">
      <c r="B64" s="103"/>
    </row>
    <row r="65" spans="2:2" s="65" customFormat="1" ht="15" hidden="1" customHeight="1" x14ac:dyDescent="0.2">
      <c r="B65" s="103"/>
    </row>
    <row r="66" spans="2:2" s="65" customFormat="1" ht="15" hidden="1" customHeight="1" x14ac:dyDescent="0.2">
      <c r="B66" s="103"/>
    </row>
    <row r="67" spans="2:2" s="65" customFormat="1" ht="15" hidden="1" customHeight="1" x14ac:dyDescent="0.2">
      <c r="B67" s="103"/>
    </row>
    <row r="68" spans="2:2" s="65" customFormat="1" ht="15" hidden="1" customHeight="1" x14ac:dyDescent="0.2">
      <c r="B68" s="103"/>
    </row>
    <row r="69" spans="2:2" s="65" customFormat="1" ht="15" hidden="1" customHeight="1" x14ac:dyDescent="0.2">
      <c r="B69" s="103"/>
    </row>
    <row r="70" spans="2:2" s="65" customFormat="1" ht="15" hidden="1" customHeight="1" x14ac:dyDescent="0.2">
      <c r="B70" s="103"/>
    </row>
    <row r="71" spans="2:2" s="65" customFormat="1" ht="15" hidden="1" customHeight="1" x14ac:dyDescent="0.2">
      <c r="B71" s="103"/>
    </row>
    <row r="72" spans="2:2" ht="15" hidden="1" customHeight="1" x14ac:dyDescent="0.2">
      <c r="B72" s="203"/>
    </row>
    <row r="73" spans="2:2" ht="15" hidden="1" customHeight="1" x14ac:dyDescent="0.2">
      <c r="B73" s="203"/>
    </row>
    <row r="74" spans="2:2" ht="15" hidden="1" customHeight="1" x14ac:dyDescent="0.2">
      <c r="B74" s="203"/>
    </row>
    <row r="75" spans="2:2" ht="15" hidden="1" customHeight="1" x14ac:dyDescent="0.2">
      <c r="B75" s="203"/>
    </row>
    <row r="76" spans="2:2" ht="15" hidden="1" customHeight="1" x14ac:dyDescent="0.2"/>
    <row r="77" spans="2:2" ht="15" hidden="1" customHeight="1" x14ac:dyDescent="0.2"/>
    <row r="78" spans="2:2" ht="15" hidden="1" customHeight="1" x14ac:dyDescent="0.2"/>
    <row r="79" spans="2:2" ht="15" hidden="1" customHeight="1" x14ac:dyDescent="0.2"/>
    <row r="80" spans="2:2"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row r="110" ht="15" hidden="1" customHeight="1" x14ac:dyDescent="0.2"/>
    <row r="111" ht="15" hidden="1" customHeight="1" x14ac:dyDescent="0.2"/>
    <row r="112" ht="15" hidden="1" customHeight="1" x14ac:dyDescent="0.2"/>
    <row r="113" ht="15" hidden="1" customHeight="1" x14ac:dyDescent="0.2"/>
    <row r="114" ht="15" hidden="1" customHeight="1" x14ac:dyDescent="0.2"/>
    <row r="115" ht="15" hidden="1" customHeight="1" x14ac:dyDescent="0.2"/>
    <row r="116" ht="15" hidden="1" customHeight="1" x14ac:dyDescent="0.2"/>
    <row r="117" ht="15" hidden="1" customHeight="1" x14ac:dyDescent="0.2"/>
    <row r="118" ht="15" hidden="1" customHeight="1" x14ac:dyDescent="0.2"/>
    <row r="119" ht="15" hidden="1" customHeight="1" x14ac:dyDescent="0.2"/>
    <row r="120" ht="15" hidden="1" customHeight="1" x14ac:dyDescent="0.2"/>
    <row r="121" ht="15" hidden="1" customHeight="1" x14ac:dyDescent="0.2"/>
    <row r="122" ht="15" hidden="1" customHeight="1" x14ac:dyDescent="0.2"/>
    <row r="123" ht="15" hidden="1" customHeight="1" x14ac:dyDescent="0.2"/>
    <row r="124" ht="15" hidden="1" customHeight="1" x14ac:dyDescent="0.2"/>
    <row r="125" ht="15" hidden="1" customHeight="1" x14ac:dyDescent="0.2"/>
    <row r="126" ht="15" hidden="1" customHeight="1" x14ac:dyDescent="0.2"/>
    <row r="127" ht="15" hidden="1" customHeight="1" x14ac:dyDescent="0.2"/>
    <row r="128"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row r="161" ht="15" hidden="1" customHeight="1" x14ac:dyDescent="0.2"/>
    <row r="162" ht="15" hidden="1" customHeight="1" x14ac:dyDescent="0.2"/>
    <row r="163" ht="15" hidden="1" customHeight="1" x14ac:dyDescent="0.2"/>
    <row r="164" ht="15" hidden="1" customHeight="1" x14ac:dyDescent="0.2"/>
    <row r="165" ht="15" hidden="1" customHeight="1" x14ac:dyDescent="0.2"/>
    <row r="166" ht="15" hidden="1" customHeight="1" x14ac:dyDescent="0.2"/>
    <row r="167" ht="15" hidden="1" customHeight="1" x14ac:dyDescent="0.2"/>
    <row r="168" ht="15" hidden="1" customHeight="1" x14ac:dyDescent="0.2"/>
    <row r="169" ht="15" hidden="1" customHeight="1" x14ac:dyDescent="0.2"/>
    <row r="170" ht="15" hidden="1" customHeight="1" x14ac:dyDescent="0.2"/>
    <row r="171" ht="15" hidden="1" customHeight="1" x14ac:dyDescent="0.2"/>
    <row r="172" ht="15" hidden="1" customHeight="1" x14ac:dyDescent="0.2"/>
    <row r="173" ht="15" hidden="1" customHeight="1" x14ac:dyDescent="0.2"/>
    <row r="174" ht="15" hidden="1" customHeight="1" x14ac:dyDescent="0.2"/>
    <row r="175" ht="15" hidden="1" customHeight="1" x14ac:dyDescent="0.2"/>
    <row r="176" ht="15" hidden="1" customHeight="1" x14ac:dyDescent="0.2"/>
    <row r="177" ht="15" hidden="1" customHeight="1" x14ac:dyDescent="0.2"/>
    <row r="178" ht="15" hidden="1" customHeight="1" x14ac:dyDescent="0.2"/>
    <row r="179" ht="15" hidden="1" customHeight="1" x14ac:dyDescent="0.2"/>
    <row r="180" ht="15" hidden="1" customHeight="1" x14ac:dyDescent="0.2"/>
    <row r="181" ht="15" hidden="1" customHeight="1" x14ac:dyDescent="0.2"/>
    <row r="182" ht="15" hidden="1" customHeight="1" x14ac:dyDescent="0.2"/>
    <row r="183" ht="15" hidden="1" customHeight="1" x14ac:dyDescent="0.2"/>
    <row r="184" ht="15" hidden="1" customHeight="1" x14ac:dyDescent="0.2"/>
    <row r="185" ht="15" hidden="1" customHeight="1" x14ac:dyDescent="0.2"/>
    <row r="186" ht="15" hidden="1" customHeight="1" x14ac:dyDescent="0.2"/>
    <row r="187" ht="15" hidden="1" customHeight="1" x14ac:dyDescent="0.2"/>
    <row r="188" ht="15" hidden="1" customHeight="1" x14ac:dyDescent="0.2"/>
    <row r="189" ht="15" hidden="1" customHeight="1" x14ac:dyDescent="0.2"/>
    <row r="190" ht="15" hidden="1" customHeight="1" x14ac:dyDescent="0.2"/>
    <row r="191" ht="15" hidden="1" customHeight="1" x14ac:dyDescent="0.2"/>
    <row r="192" ht="15" hidden="1" customHeight="1" x14ac:dyDescent="0.2"/>
    <row r="193" ht="15" hidden="1" customHeight="1" x14ac:dyDescent="0.2"/>
    <row r="194" ht="15" hidden="1" customHeight="1" x14ac:dyDescent="0.2"/>
    <row r="195" ht="15" hidden="1" customHeight="1" x14ac:dyDescent="0.2"/>
    <row r="196" ht="15" hidden="1" customHeight="1" x14ac:dyDescent="0.2"/>
    <row r="197" ht="15" hidden="1" customHeight="1" x14ac:dyDescent="0.2"/>
    <row r="198" ht="15" hidden="1" customHeight="1" x14ac:dyDescent="0.2"/>
    <row r="199" ht="15" hidden="1" customHeight="1" x14ac:dyDescent="0.2"/>
    <row r="200" ht="15" hidden="1" customHeight="1" x14ac:dyDescent="0.2"/>
    <row r="201" ht="15" hidden="1" customHeight="1" x14ac:dyDescent="0.2"/>
    <row r="202" ht="15" hidden="1" customHeight="1" x14ac:dyDescent="0.2"/>
    <row r="203" ht="15" hidden="1" customHeight="1" x14ac:dyDescent="0.2"/>
    <row r="204" ht="15" hidden="1" customHeight="1" x14ac:dyDescent="0.2"/>
    <row r="205" ht="15" hidden="1" customHeight="1" x14ac:dyDescent="0.2"/>
    <row r="206" ht="15" hidden="1" customHeight="1" x14ac:dyDescent="0.2"/>
    <row r="207" ht="15" hidden="1" customHeight="1" x14ac:dyDescent="0.2"/>
    <row r="208" ht="15" hidden="1" customHeight="1" x14ac:dyDescent="0.2"/>
    <row r="209" ht="15" hidden="1" customHeight="1" x14ac:dyDescent="0.2"/>
    <row r="210" ht="15" hidden="1" customHeight="1" x14ac:dyDescent="0.2"/>
    <row r="211" ht="15" hidden="1" customHeight="1" x14ac:dyDescent="0.2"/>
    <row r="212" ht="15" hidden="1" customHeight="1" x14ac:dyDescent="0.2"/>
    <row r="213" ht="15" hidden="1" customHeight="1" x14ac:dyDescent="0.2"/>
    <row r="214" ht="15" hidden="1" customHeight="1" x14ac:dyDescent="0.2"/>
    <row r="215" ht="15" hidden="1" customHeight="1" x14ac:dyDescent="0.2"/>
    <row r="216" ht="15" hidden="1" customHeight="1" x14ac:dyDescent="0.2"/>
    <row r="217" ht="15" hidden="1" customHeight="1" x14ac:dyDescent="0.2"/>
    <row r="218" ht="15" hidden="1" customHeight="1" x14ac:dyDescent="0.2"/>
    <row r="219" ht="15" hidden="1" customHeight="1" x14ac:dyDescent="0.2"/>
    <row r="220" ht="15" hidden="1" customHeight="1" x14ac:dyDescent="0.2"/>
    <row r="221" ht="15" hidden="1" customHeight="1" x14ac:dyDescent="0.2"/>
    <row r="222" ht="15" hidden="1" customHeight="1" x14ac:dyDescent="0.2"/>
    <row r="223" ht="15" hidden="1" customHeight="1" x14ac:dyDescent="0.2"/>
    <row r="224"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row r="274" ht="15" hidden="1" customHeight="1" x14ac:dyDescent="0.2"/>
    <row r="275" ht="15" hidden="1" customHeight="1" x14ac:dyDescent="0.2"/>
    <row r="276" ht="15" hidden="1" customHeight="1" x14ac:dyDescent="0.2"/>
    <row r="277" ht="15" hidden="1" customHeight="1" x14ac:dyDescent="0.2"/>
    <row r="278" ht="15" hidden="1" customHeight="1" x14ac:dyDescent="0.2"/>
    <row r="279" ht="15" hidden="1" customHeight="1" x14ac:dyDescent="0.2"/>
    <row r="280" ht="15" hidden="1" customHeight="1" x14ac:dyDescent="0.2"/>
    <row r="281" ht="15" hidden="1" customHeight="1" x14ac:dyDescent="0.2"/>
    <row r="282" ht="15" hidden="1" customHeight="1" x14ac:dyDescent="0.2"/>
    <row r="283" ht="15" hidden="1" customHeight="1" x14ac:dyDescent="0.2"/>
    <row r="284" ht="15" hidden="1" customHeight="1" x14ac:dyDescent="0.2"/>
    <row r="285" ht="15" hidden="1" customHeight="1" x14ac:dyDescent="0.2"/>
    <row r="286" ht="15" hidden="1" customHeight="1" x14ac:dyDescent="0.2"/>
    <row r="287" ht="15" hidden="1" customHeight="1" x14ac:dyDescent="0.2"/>
    <row r="288" ht="15" hidden="1" customHeight="1" x14ac:dyDescent="0.2"/>
    <row r="289" ht="15" hidden="1" customHeight="1" x14ac:dyDescent="0.2"/>
    <row r="290" ht="15" hidden="1" customHeight="1" x14ac:dyDescent="0.2"/>
    <row r="291" ht="15" hidden="1" customHeight="1" x14ac:dyDescent="0.2"/>
    <row r="292" ht="15" hidden="1" customHeight="1" x14ac:dyDescent="0.2"/>
    <row r="293" ht="15" hidden="1" customHeight="1" x14ac:dyDescent="0.2"/>
    <row r="294" ht="15" hidden="1" customHeight="1" x14ac:dyDescent="0.2"/>
    <row r="295" ht="15" hidden="1" customHeight="1" x14ac:dyDescent="0.2"/>
    <row r="296" ht="15" hidden="1" customHeight="1" x14ac:dyDescent="0.2"/>
    <row r="297" ht="15" hidden="1" customHeight="1" x14ac:dyDescent="0.2"/>
    <row r="298" ht="15" hidden="1" customHeight="1" x14ac:dyDescent="0.2"/>
    <row r="299" ht="15" hidden="1" customHeight="1" x14ac:dyDescent="0.2"/>
    <row r="300" ht="15" hidden="1" customHeight="1" x14ac:dyDescent="0.2"/>
    <row r="301" ht="15" hidden="1" customHeight="1" x14ac:dyDescent="0.2"/>
    <row r="302" ht="15" hidden="1" customHeight="1" x14ac:dyDescent="0.2"/>
    <row r="303" ht="15" hidden="1" customHeight="1" x14ac:dyDescent="0.2"/>
    <row r="304" ht="15" hidden="1" customHeight="1" x14ac:dyDescent="0.2"/>
    <row r="305" ht="15" hidden="1" customHeight="1" x14ac:dyDescent="0.2"/>
    <row r="306" ht="15" hidden="1" customHeight="1" x14ac:dyDescent="0.2"/>
    <row r="307" ht="15" hidden="1" customHeight="1" x14ac:dyDescent="0.2"/>
    <row r="308" ht="15" hidden="1" customHeight="1" x14ac:dyDescent="0.2"/>
  </sheetData>
  <sheetProtection selectLockedCells="1"/>
  <customSheetViews>
    <customSheetView guid="{D50E13D9-1B49-49F5-8BE9-AD308650122E}" showGridLines="0" showRuler="0">
      <selection activeCell="A2" sqref="A2:I2"/>
      <pageMargins left="0" right="0" top="0.5" bottom="0.5" header="0.5" footer="0.25"/>
      <printOptions horizontalCentered="1"/>
      <pageSetup paperSize="5" orientation="portrait" r:id="rId1"/>
      <headerFooter alignWithMargins="0">
        <oddFooter>&amp;L&amp;F&amp;C-8-</oddFooter>
      </headerFooter>
    </customSheetView>
    <customSheetView guid="{4B50333E-632F-4815-BF64-09858D46DC4B}" showGridLines="0" showRuler="0">
      <selection activeCell="J2" sqref="J2:K2"/>
      <pageMargins left="0" right="0" top="0.5" bottom="0.5" header="0.5" footer="0.25"/>
      <printOptions horizontalCentered="1"/>
      <pageSetup paperSize="5" orientation="portrait" r:id="rId2"/>
      <headerFooter alignWithMargins="0">
        <oddFooter>&amp;L&amp;F&amp;C-8-</oddFooter>
      </headerFooter>
    </customSheetView>
  </customSheetViews>
  <mergeCells count="6">
    <mergeCell ref="A8:C8"/>
    <mergeCell ref="A1:I1"/>
    <mergeCell ref="A6:I6"/>
    <mergeCell ref="A7:C7"/>
    <mergeCell ref="A2:I2"/>
    <mergeCell ref="A5:I5"/>
  </mergeCells>
  <phoneticPr fontId="0" type="noConversion"/>
  <dataValidations count="1">
    <dataValidation type="list" allowBlank="1" showInputMessage="1" showErrorMessage="1" prompt="Please select Yes or No." sqref="D9:D60" xr:uid="{00000000-0002-0000-1100-000000000000}">
      <formula1>$N$7:$N$7</formula1>
    </dataValidation>
  </dataValidations>
  <printOptions horizontalCentered="1"/>
  <pageMargins left="0" right="0" top="0.5" bottom="0.5" header="0.5" footer="0.5"/>
  <pageSetup paperSize="5" scale="86" fitToHeight="0" orientation="portrait" r:id="rId3"/>
  <headerFoot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53"/>
  <sheetViews>
    <sheetView showGridLines="0" workbookViewId="0">
      <selection activeCell="A8" sqref="A8:K8"/>
    </sheetView>
  </sheetViews>
  <sheetFormatPr defaultColWidth="0" defaultRowHeight="12.75" zeroHeight="1" x14ac:dyDescent="0.2"/>
  <cols>
    <col min="1" max="1" width="9.140625" customWidth="1"/>
    <col min="2" max="2" width="8" customWidth="1"/>
    <col min="3" max="3" width="8.42578125" customWidth="1"/>
    <col min="4" max="4" width="8.5703125" customWidth="1"/>
    <col min="5" max="5" width="8.85546875" customWidth="1"/>
    <col min="6" max="6" width="7" customWidth="1"/>
    <col min="7" max="8" width="9.140625" customWidth="1"/>
    <col min="9" max="9" width="4.28515625" customWidth="1"/>
    <col min="10" max="10" width="14.5703125" customWidth="1"/>
    <col min="11" max="11" width="14.85546875" customWidth="1"/>
    <col min="12" max="12" width="0" hidden="1" customWidth="1"/>
    <col min="13" max="16384" width="9.140625" hidden="1"/>
  </cols>
  <sheetData>
    <row r="1" spans="1:12" s="65" customFormat="1" ht="18.75" customHeight="1" x14ac:dyDescent="0.3">
      <c r="A1" s="433" t="str">
        <f>IF(ISBLANK('MC-Affidavit'!$A$1), "", 'MC-Affidavit'!$A$1)</f>
        <v>Annual Statement for the Year 2024</v>
      </c>
      <c r="B1" s="433"/>
      <c r="C1" s="433"/>
      <c r="D1" s="433"/>
      <c r="E1" s="433"/>
      <c r="F1" s="433"/>
      <c r="G1" s="433"/>
      <c r="H1" s="433"/>
      <c r="I1" s="433"/>
      <c r="J1" s="433"/>
      <c r="K1" s="433"/>
      <c r="L1" s="165"/>
    </row>
    <row r="2" spans="1:12" s="65" customFormat="1" ht="18.75" customHeight="1" x14ac:dyDescent="0.3">
      <c r="A2" s="317" t="str">
        <f>IF(ISBLANK('MC-Jurat'!$A$6), "", 'MC-Jurat'!$A$6)</f>
        <v/>
      </c>
      <c r="B2" s="317"/>
      <c r="C2" s="317"/>
      <c r="D2" s="317"/>
      <c r="E2" s="317"/>
      <c r="F2" s="317"/>
      <c r="G2" s="317"/>
      <c r="H2" s="317"/>
      <c r="I2" s="317"/>
      <c r="J2" s="317"/>
      <c r="K2" s="317"/>
      <c r="L2" s="101"/>
    </row>
    <row r="3" spans="1:12" ht="15.75" customHeight="1" x14ac:dyDescent="0.25">
      <c r="A3" s="455"/>
      <c r="B3" s="455"/>
      <c r="C3" s="455"/>
      <c r="D3" s="455"/>
      <c r="E3" s="455"/>
      <c r="F3" s="455"/>
      <c r="G3" s="455"/>
      <c r="H3" s="455"/>
      <c r="I3" s="455"/>
      <c r="J3" s="455"/>
      <c r="K3" s="455"/>
      <c r="L3" s="239"/>
    </row>
    <row r="4" spans="1:12" s="240" customFormat="1" ht="15.75" customHeight="1" thickBot="1" x14ac:dyDescent="0.25">
      <c r="A4" s="456"/>
      <c r="B4" s="456"/>
      <c r="C4" s="456"/>
      <c r="D4" s="456"/>
      <c r="E4" s="456"/>
      <c r="F4" s="456"/>
      <c r="G4" s="456"/>
      <c r="H4" s="456"/>
      <c r="I4" s="456"/>
      <c r="J4" s="456"/>
      <c r="K4" s="456"/>
    </row>
    <row r="5" spans="1:12" s="240" customFormat="1" ht="36" customHeight="1" thickTop="1" thickBot="1" x14ac:dyDescent="0.25">
      <c r="A5" s="457" t="s">
        <v>455</v>
      </c>
      <c r="B5" s="458"/>
      <c r="C5" s="458"/>
      <c r="D5" s="458"/>
      <c r="E5" s="458"/>
      <c r="F5" s="458"/>
      <c r="G5" s="458"/>
      <c r="H5" s="458"/>
      <c r="I5" s="458"/>
      <c r="J5" s="458"/>
      <c r="K5" s="459"/>
    </row>
    <row r="6" spans="1:12" s="240" customFormat="1" ht="23.25" customHeight="1" thickTop="1" x14ac:dyDescent="0.2">
      <c r="A6" s="460" t="s">
        <v>714</v>
      </c>
      <c r="B6" s="461"/>
      <c r="C6" s="461"/>
      <c r="D6" s="461"/>
      <c r="E6" s="461"/>
      <c r="F6" s="461"/>
      <c r="G6" s="461"/>
      <c r="H6" s="461"/>
      <c r="I6" s="461"/>
      <c r="J6" s="461"/>
      <c r="K6" s="462"/>
    </row>
    <row r="7" spans="1:12" s="240" customFormat="1" ht="34.5" customHeight="1" x14ac:dyDescent="0.2">
      <c r="A7" s="463"/>
      <c r="B7" s="464"/>
      <c r="C7" s="464"/>
      <c r="D7" s="464"/>
      <c r="E7" s="464"/>
      <c r="F7" s="464"/>
      <c r="G7" s="464"/>
      <c r="H7" s="464"/>
      <c r="I7" s="464"/>
      <c r="J7" s="464"/>
      <c r="K7" s="465"/>
    </row>
    <row r="8" spans="1:12" s="240" customFormat="1" ht="19.5" customHeight="1" x14ac:dyDescent="0.2">
      <c r="A8" s="448"/>
      <c r="B8" s="449"/>
      <c r="C8" s="449"/>
      <c r="D8" s="449"/>
      <c r="E8" s="449"/>
      <c r="F8" s="449"/>
      <c r="G8" s="449"/>
      <c r="H8" s="449"/>
      <c r="I8" s="449"/>
      <c r="J8" s="449"/>
      <c r="K8" s="450"/>
    </row>
    <row r="9" spans="1:12" s="240" customFormat="1" ht="19.5" customHeight="1" x14ac:dyDescent="0.2">
      <c r="A9" s="448"/>
      <c r="B9" s="449"/>
      <c r="C9" s="449"/>
      <c r="D9" s="449"/>
      <c r="E9" s="449"/>
      <c r="F9" s="449"/>
      <c r="G9" s="449"/>
      <c r="H9" s="449"/>
      <c r="I9" s="449"/>
      <c r="J9" s="449"/>
      <c r="K9" s="450"/>
    </row>
    <row r="10" spans="1:12" s="240" customFormat="1" ht="19.5" customHeight="1" x14ac:dyDescent="0.2">
      <c r="A10" s="448"/>
      <c r="B10" s="449"/>
      <c r="C10" s="449"/>
      <c r="D10" s="449"/>
      <c r="E10" s="449"/>
      <c r="F10" s="449"/>
      <c r="G10" s="449"/>
      <c r="H10" s="449"/>
      <c r="I10" s="449"/>
      <c r="J10" s="449"/>
      <c r="K10" s="450"/>
    </row>
    <row r="11" spans="1:12" s="240" customFormat="1" ht="19.5" customHeight="1" x14ac:dyDescent="0.2">
      <c r="A11" s="448"/>
      <c r="B11" s="449"/>
      <c r="C11" s="449"/>
      <c r="D11" s="449"/>
      <c r="E11" s="449"/>
      <c r="F11" s="449"/>
      <c r="G11" s="449"/>
      <c r="H11" s="449"/>
      <c r="I11" s="449"/>
      <c r="J11" s="449"/>
      <c r="K11" s="450"/>
    </row>
    <row r="12" spans="1:12" s="240" customFormat="1" ht="19.5" customHeight="1" x14ac:dyDescent="0.2">
      <c r="A12" s="448"/>
      <c r="B12" s="449"/>
      <c r="C12" s="449"/>
      <c r="D12" s="449"/>
      <c r="E12" s="449"/>
      <c r="F12" s="449"/>
      <c r="G12" s="449"/>
      <c r="H12" s="449"/>
      <c r="I12" s="449"/>
      <c r="J12" s="449"/>
      <c r="K12" s="450"/>
    </row>
    <row r="13" spans="1:12" s="240" customFormat="1" ht="19.5" customHeight="1" x14ac:dyDescent="0.2">
      <c r="A13" s="448"/>
      <c r="B13" s="449"/>
      <c r="C13" s="449"/>
      <c r="D13" s="449"/>
      <c r="E13" s="449"/>
      <c r="F13" s="449"/>
      <c r="G13" s="449"/>
      <c r="H13" s="449"/>
      <c r="I13" s="449"/>
      <c r="J13" s="449"/>
      <c r="K13" s="450"/>
    </row>
    <row r="14" spans="1:12" s="240" customFormat="1" ht="19.5" customHeight="1" x14ac:dyDescent="0.2">
      <c r="A14" s="448"/>
      <c r="B14" s="449"/>
      <c r="C14" s="449"/>
      <c r="D14" s="449"/>
      <c r="E14" s="449"/>
      <c r="F14" s="449"/>
      <c r="G14" s="449"/>
      <c r="H14" s="449"/>
      <c r="I14" s="449"/>
      <c r="J14" s="449"/>
      <c r="K14" s="450"/>
    </row>
    <row r="15" spans="1:12" s="240" customFormat="1" ht="19.5" customHeight="1" x14ac:dyDescent="0.2">
      <c r="A15" s="448"/>
      <c r="B15" s="449"/>
      <c r="C15" s="449"/>
      <c r="D15" s="449"/>
      <c r="E15" s="449"/>
      <c r="F15" s="449"/>
      <c r="G15" s="449"/>
      <c r="H15" s="449"/>
      <c r="I15" s="449"/>
      <c r="J15" s="449"/>
      <c r="K15" s="450"/>
    </row>
    <row r="16" spans="1:12" s="240" customFormat="1" ht="19.5" customHeight="1" x14ac:dyDescent="0.2">
      <c r="A16" s="448"/>
      <c r="B16" s="449"/>
      <c r="C16" s="449"/>
      <c r="D16" s="449"/>
      <c r="E16" s="449"/>
      <c r="F16" s="449"/>
      <c r="G16" s="449"/>
      <c r="H16" s="449"/>
      <c r="I16" s="449"/>
      <c r="J16" s="449"/>
      <c r="K16" s="450"/>
    </row>
    <row r="17" spans="1:11" s="240" customFormat="1" ht="19.5" customHeight="1" x14ac:dyDescent="0.2">
      <c r="A17" s="448"/>
      <c r="B17" s="449"/>
      <c r="C17" s="449"/>
      <c r="D17" s="449"/>
      <c r="E17" s="449"/>
      <c r="F17" s="449"/>
      <c r="G17" s="449"/>
      <c r="H17" s="449"/>
      <c r="I17" s="449"/>
      <c r="J17" s="449"/>
      <c r="K17" s="450"/>
    </row>
    <row r="18" spans="1:11" s="240" customFormat="1" ht="19.5" customHeight="1" x14ac:dyDescent="0.2">
      <c r="A18" s="448"/>
      <c r="B18" s="449"/>
      <c r="C18" s="449"/>
      <c r="D18" s="449"/>
      <c r="E18" s="449"/>
      <c r="F18" s="449"/>
      <c r="G18" s="449"/>
      <c r="H18" s="449"/>
      <c r="I18" s="449"/>
      <c r="J18" s="449"/>
      <c r="K18" s="450"/>
    </row>
    <row r="19" spans="1:11" s="240" customFormat="1" ht="19.5" customHeight="1" x14ac:dyDescent="0.2">
      <c r="A19" s="448"/>
      <c r="B19" s="449"/>
      <c r="C19" s="449"/>
      <c r="D19" s="449"/>
      <c r="E19" s="449"/>
      <c r="F19" s="449"/>
      <c r="G19" s="449"/>
      <c r="H19" s="449"/>
      <c r="I19" s="449"/>
      <c r="J19" s="449"/>
      <c r="K19" s="450"/>
    </row>
    <row r="20" spans="1:11" s="240" customFormat="1" ht="19.5" customHeight="1" x14ac:dyDescent="0.2">
      <c r="A20" s="241"/>
      <c r="B20" s="242"/>
      <c r="C20" s="242"/>
      <c r="D20" s="242"/>
      <c r="E20" s="242"/>
      <c r="F20" s="242"/>
      <c r="G20" s="242"/>
      <c r="H20" s="242"/>
      <c r="I20" s="242"/>
      <c r="J20" s="242"/>
      <c r="K20" s="243"/>
    </row>
    <row r="21" spans="1:11" s="240" customFormat="1" ht="19.5" customHeight="1" x14ac:dyDescent="0.2">
      <c r="A21" s="241"/>
      <c r="B21" s="242"/>
      <c r="C21" s="242"/>
      <c r="D21" s="242"/>
      <c r="E21" s="242"/>
      <c r="F21" s="242"/>
      <c r="G21" s="242"/>
      <c r="H21" s="242"/>
      <c r="I21" s="242"/>
      <c r="J21" s="242"/>
      <c r="K21" s="243"/>
    </row>
    <row r="22" spans="1:11" s="240" customFormat="1" ht="19.5" customHeight="1" x14ac:dyDescent="0.2">
      <c r="A22" s="241"/>
      <c r="B22" s="242"/>
      <c r="C22" s="242"/>
      <c r="D22" s="242"/>
      <c r="E22" s="242"/>
      <c r="F22" s="242"/>
      <c r="G22" s="242"/>
      <c r="H22" s="242"/>
      <c r="I22" s="242"/>
      <c r="J22" s="242"/>
      <c r="K22" s="243"/>
    </row>
    <row r="23" spans="1:11" s="240" customFormat="1" ht="19.5" customHeight="1" x14ac:dyDescent="0.2">
      <c r="A23" s="241"/>
      <c r="B23" s="242"/>
      <c r="C23" s="242"/>
      <c r="D23" s="242"/>
      <c r="E23" s="242"/>
      <c r="F23" s="242"/>
      <c r="G23" s="242"/>
      <c r="H23" s="242"/>
      <c r="I23" s="242"/>
      <c r="J23" s="242"/>
      <c r="K23" s="243"/>
    </row>
    <row r="24" spans="1:11" s="240" customFormat="1" ht="19.5" customHeight="1" x14ac:dyDescent="0.2">
      <c r="A24" s="448"/>
      <c r="B24" s="449"/>
      <c r="C24" s="449"/>
      <c r="D24" s="449"/>
      <c r="E24" s="449"/>
      <c r="F24" s="449"/>
      <c r="G24" s="449"/>
      <c r="H24" s="449"/>
      <c r="I24" s="449"/>
      <c r="J24" s="449"/>
      <c r="K24" s="450"/>
    </row>
    <row r="25" spans="1:11" s="240" customFormat="1" ht="19.5" customHeight="1" x14ac:dyDescent="0.2">
      <c r="A25" s="448"/>
      <c r="B25" s="449"/>
      <c r="C25" s="449"/>
      <c r="D25" s="449"/>
      <c r="E25" s="449"/>
      <c r="F25" s="449"/>
      <c r="G25" s="449"/>
      <c r="H25" s="449"/>
      <c r="I25" s="449"/>
      <c r="J25" s="449"/>
      <c r="K25" s="450"/>
    </row>
    <row r="26" spans="1:11" s="240" customFormat="1" ht="19.5" customHeight="1" x14ac:dyDescent="0.2">
      <c r="A26" s="448"/>
      <c r="B26" s="449"/>
      <c r="C26" s="449"/>
      <c r="D26" s="449"/>
      <c r="E26" s="449"/>
      <c r="F26" s="449"/>
      <c r="G26" s="449"/>
      <c r="H26" s="449"/>
      <c r="I26" s="449"/>
      <c r="J26" s="449"/>
      <c r="K26" s="450"/>
    </row>
    <row r="27" spans="1:11" s="240" customFormat="1" ht="19.5" customHeight="1" x14ac:dyDescent="0.2">
      <c r="A27" s="448"/>
      <c r="B27" s="449"/>
      <c r="C27" s="449"/>
      <c r="D27" s="449"/>
      <c r="E27" s="449"/>
      <c r="F27" s="449"/>
      <c r="G27" s="449"/>
      <c r="H27" s="449"/>
      <c r="I27" s="449"/>
      <c r="J27" s="449"/>
      <c r="K27" s="450"/>
    </row>
    <row r="28" spans="1:11" s="240" customFormat="1" ht="19.5" customHeight="1" x14ac:dyDescent="0.2">
      <c r="A28" s="448"/>
      <c r="B28" s="449"/>
      <c r="C28" s="449"/>
      <c r="D28" s="449"/>
      <c r="E28" s="449"/>
      <c r="F28" s="449"/>
      <c r="G28" s="449"/>
      <c r="H28" s="449"/>
      <c r="I28" s="449"/>
      <c r="J28" s="449"/>
      <c r="K28" s="450"/>
    </row>
    <row r="29" spans="1:11" s="240" customFormat="1" ht="19.5" customHeight="1" x14ac:dyDescent="0.2">
      <c r="A29" s="448"/>
      <c r="B29" s="449"/>
      <c r="C29" s="449"/>
      <c r="D29" s="449"/>
      <c r="E29" s="449"/>
      <c r="F29" s="449"/>
      <c r="G29" s="449"/>
      <c r="H29" s="449"/>
      <c r="I29" s="449"/>
      <c r="J29" s="449"/>
      <c r="K29" s="450"/>
    </row>
    <row r="30" spans="1:11" s="240" customFormat="1" ht="19.5" customHeight="1" x14ac:dyDescent="0.2">
      <c r="A30" s="448"/>
      <c r="B30" s="449"/>
      <c r="C30" s="449"/>
      <c r="D30" s="449"/>
      <c r="E30" s="449"/>
      <c r="F30" s="449"/>
      <c r="G30" s="449"/>
      <c r="H30" s="449"/>
      <c r="I30" s="449"/>
      <c r="J30" s="449"/>
      <c r="K30" s="450"/>
    </row>
    <row r="31" spans="1:11" s="240" customFormat="1" ht="19.5" customHeight="1" x14ac:dyDescent="0.2">
      <c r="A31" s="448"/>
      <c r="B31" s="449"/>
      <c r="C31" s="449"/>
      <c r="D31" s="449"/>
      <c r="E31" s="449"/>
      <c r="F31" s="449"/>
      <c r="G31" s="449"/>
      <c r="H31" s="449"/>
      <c r="I31" s="449"/>
      <c r="J31" s="449"/>
      <c r="K31" s="450"/>
    </row>
    <row r="32" spans="1:11" s="240" customFormat="1" ht="19.5" customHeight="1" x14ac:dyDescent="0.2">
      <c r="A32" s="448"/>
      <c r="B32" s="449"/>
      <c r="C32" s="449"/>
      <c r="D32" s="449"/>
      <c r="E32" s="449"/>
      <c r="F32" s="449"/>
      <c r="G32" s="449"/>
      <c r="H32" s="449"/>
      <c r="I32" s="449"/>
      <c r="J32" s="449"/>
      <c r="K32" s="450"/>
    </row>
    <row r="33" spans="1:11" s="240" customFormat="1" ht="19.5" customHeight="1" x14ac:dyDescent="0.2">
      <c r="A33" s="448"/>
      <c r="B33" s="449"/>
      <c r="C33" s="449"/>
      <c r="D33" s="449"/>
      <c r="E33" s="449"/>
      <c r="F33" s="449"/>
      <c r="G33" s="449"/>
      <c r="H33" s="449"/>
      <c r="I33" s="449"/>
      <c r="J33" s="449"/>
      <c r="K33" s="450"/>
    </row>
    <row r="34" spans="1:11" s="240" customFormat="1" ht="19.5" customHeight="1" x14ac:dyDescent="0.2">
      <c r="A34" s="448"/>
      <c r="B34" s="449"/>
      <c r="C34" s="449"/>
      <c r="D34" s="449"/>
      <c r="E34" s="449"/>
      <c r="F34" s="449"/>
      <c r="G34" s="449"/>
      <c r="H34" s="449"/>
      <c r="I34" s="449"/>
      <c r="J34" s="449"/>
      <c r="K34" s="450"/>
    </row>
    <row r="35" spans="1:11" s="240" customFormat="1" ht="19.5" customHeight="1" x14ac:dyDescent="0.2">
      <c r="A35" s="448"/>
      <c r="B35" s="449"/>
      <c r="C35" s="449"/>
      <c r="D35" s="449"/>
      <c r="E35" s="449"/>
      <c r="F35" s="449"/>
      <c r="G35" s="449"/>
      <c r="H35" s="449"/>
      <c r="I35" s="449"/>
      <c r="J35" s="449"/>
      <c r="K35" s="450"/>
    </row>
    <row r="36" spans="1:11" s="240" customFormat="1" ht="19.5" customHeight="1" x14ac:dyDescent="0.2">
      <c r="A36" s="448"/>
      <c r="B36" s="449"/>
      <c r="C36" s="449"/>
      <c r="D36" s="449"/>
      <c r="E36" s="449"/>
      <c r="F36" s="449"/>
      <c r="G36" s="449"/>
      <c r="H36" s="449"/>
      <c r="I36" s="449"/>
      <c r="J36" s="449"/>
      <c r="K36" s="450"/>
    </row>
    <row r="37" spans="1:11" s="240" customFormat="1" ht="19.5" customHeight="1" x14ac:dyDescent="0.2">
      <c r="A37" s="448"/>
      <c r="B37" s="449"/>
      <c r="C37" s="449"/>
      <c r="D37" s="449"/>
      <c r="E37" s="449"/>
      <c r="F37" s="449"/>
      <c r="G37" s="449"/>
      <c r="H37" s="449"/>
      <c r="I37" s="449"/>
      <c r="J37" s="449"/>
      <c r="K37" s="450"/>
    </row>
    <row r="38" spans="1:11" s="240" customFormat="1" ht="19.5" customHeight="1" x14ac:dyDescent="0.2">
      <c r="A38" s="448"/>
      <c r="B38" s="449"/>
      <c r="C38" s="449"/>
      <c r="D38" s="449"/>
      <c r="E38" s="449"/>
      <c r="F38" s="449"/>
      <c r="G38" s="449"/>
      <c r="H38" s="449"/>
      <c r="I38" s="449"/>
      <c r="J38" s="449"/>
      <c r="K38" s="450"/>
    </row>
    <row r="39" spans="1:11" s="240" customFormat="1" ht="19.5" customHeight="1" x14ac:dyDescent="0.2">
      <c r="A39" s="448"/>
      <c r="B39" s="449"/>
      <c r="C39" s="449"/>
      <c r="D39" s="449"/>
      <c r="E39" s="449"/>
      <c r="F39" s="449"/>
      <c r="G39" s="449"/>
      <c r="H39" s="449"/>
      <c r="I39" s="449"/>
      <c r="J39" s="449"/>
      <c r="K39" s="450"/>
    </row>
    <row r="40" spans="1:11" s="240" customFormat="1" ht="19.5" customHeight="1" x14ac:dyDescent="0.2">
      <c r="A40" s="448"/>
      <c r="B40" s="449"/>
      <c r="C40" s="449"/>
      <c r="D40" s="449"/>
      <c r="E40" s="449"/>
      <c r="F40" s="449"/>
      <c r="G40" s="449"/>
      <c r="H40" s="449"/>
      <c r="I40" s="449"/>
      <c r="J40" s="449"/>
      <c r="K40" s="450"/>
    </row>
    <row r="41" spans="1:11" s="240" customFormat="1" ht="19.5" customHeight="1" x14ac:dyDescent="0.2">
      <c r="A41" s="448"/>
      <c r="B41" s="449"/>
      <c r="C41" s="449"/>
      <c r="D41" s="449"/>
      <c r="E41" s="449"/>
      <c r="F41" s="449"/>
      <c r="G41" s="449"/>
      <c r="H41" s="449"/>
      <c r="I41" s="449"/>
      <c r="J41" s="449"/>
      <c r="K41" s="450"/>
    </row>
    <row r="42" spans="1:11" s="240" customFormat="1" ht="19.5" customHeight="1" x14ac:dyDescent="0.2">
      <c r="A42" s="448"/>
      <c r="B42" s="449"/>
      <c r="C42" s="449"/>
      <c r="D42" s="449"/>
      <c r="E42" s="449"/>
      <c r="F42" s="449"/>
      <c r="G42" s="449"/>
      <c r="H42" s="449"/>
      <c r="I42" s="449"/>
      <c r="J42" s="449"/>
      <c r="K42" s="450"/>
    </row>
    <row r="43" spans="1:11" s="240" customFormat="1" ht="19.5" customHeight="1" x14ac:dyDescent="0.2">
      <c r="A43" s="448"/>
      <c r="B43" s="449"/>
      <c r="C43" s="449"/>
      <c r="D43" s="449"/>
      <c r="E43" s="449"/>
      <c r="F43" s="449"/>
      <c r="G43" s="449"/>
      <c r="H43" s="449"/>
      <c r="I43" s="449"/>
      <c r="J43" s="449"/>
      <c r="K43" s="450"/>
    </row>
    <row r="44" spans="1:11" s="240" customFormat="1" ht="19.5" customHeight="1" x14ac:dyDescent="0.2">
      <c r="A44" s="448"/>
      <c r="B44" s="449"/>
      <c r="C44" s="449"/>
      <c r="D44" s="449"/>
      <c r="E44" s="449"/>
      <c r="F44" s="449"/>
      <c r="G44" s="449"/>
      <c r="H44" s="449"/>
      <c r="I44" s="449"/>
      <c r="J44" s="449"/>
      <c r="K44" s="450"/>
    </row>
    <row r="45" spans="1:11" s="240" customFormat="1" ht="19.5" customHeight="1" x14ac:dyDescent="0.2">
      <c r="A45" s="448"/>
      <c r="B45" s="449"/>
      <c r="C45" s="449"/>
      <c r="D45" s="449"/>
      <c r="E45" s="449"/>
      <c r="F45" s="449"/>
      <c r="G45" s="449"/>
      <c r="H45" s="449"/>
      <c r="I45" s="449"/>
      <c r="J45" s="449"/>
      <c r="K45" s="450"/>
    </row>
    <row r="46" spans="1:11" s="240" customFormat="1" ht="19.5" customHeight="1" x14ac:dyDescent="0.2">
      <c r="A46" s="448"/>
      <c r="B46" s="449"/>
      <c r="C46" s="449"/>
      <c r="D46" s="449"/>
      <c r="E46" s="449"/>
      <c r="F46" s="449"/>
      <c r="G46" s="449"/>
      <c r="H46" s="449"/>
      <c r="I46" s="449"/>
      <c r="J46" s="449"/>
      <c r="K46" s="450"/>
    </row>
    <row r="47" spans="1:11" s="240" customFormat="1" ht="19.5" customHeight="1" thickBot="1" x14ac:dyDescent="0.25">
      <c r="A47" s="451"/>
      <c r="B47" s="452"/>
      <c r="C47" s="452"/>
      <c r="D47" s="452"/>
      <c r="E47" s="452"/>
      <c r="F47" s="452"/>
      <c r="G47" s="452"/>
      <c r="H47" s="452"/>
      <c r="I47" s="452"/>
      <c r="J47" s="452"/>
      <c r="K47" s="453"/>
    </row>
    <row r="48" spans="1:11" s="240" customFormat="1" ht="19.5" customHeight="1" thickTop="1" x14ac:dyDescent="0.2">
      <c r="A48" s="454"/>
      <c r="B48" s="454"/>
      <c r="C48" s="454"/>
      <c r="D48" s="454"/>
      <c r="E48" s="454"/>
      <c r="F48" s="454"/>
      <c r="G48" s="454"/>
      <c r="H48" s="454"/>
      <c r="I48" s="454"/>
      <c r="J48" s="454"/>
      <c r="K48" s="454"/>
    </row>
    <row r="49" spans="1:11" s="240" customFormat="1" hidden="1" x14ac:dyDescent="0.2">
      <c r="F49" s="244"/>
    </row>
    <row r="50" spans="1:11" s="240" customFormat="1" hidden="1" x14ac:dyDescent="0.2"/>
    <row r="51" spans="1:11" s="240" customFormat="1" hidden="1" x14ac:dyDescent="0.2"/>
    <row r="52" spans="1:11" s="240" customFormat="1" hidden="1" x14ac:dyDescent="0.2"/>
    <row r="53" spans="1:11" s="240" customFormat="1" hidden="1" x14ac:dyDescent="0.2">
      <c r="A53"/>
      <c r="B53"/>
      <c r="C53"/>
      <c r="D53"/>
      <c r="E53"/>
      <c r="F53"/>
      <c r="G53"/>
      <c r="H53"/>
      <c r="I53"/>
      <c r="J53"/>
      <c r="K53"/>
    </row>
  </sheetData>
  <mergeCells count="43">
    <mergeCell ref="A8:K8"/>
    <mergeCell ref="A1:K1"/>
    <mergeCell ref="A3:K3"/>
    <mergeCell ref="A4:K4"/>
    <mergeCell ref="A5:K5"/>
    <mergeCell ref="A6:K7"/>
    <mergeCell ref="A24:K24"/>
    <mergeCell ref="A9:K9"/>
    <mergeCell ref="A10:K10"/>
    <mergeCell ref="A11:K11"/>
    <mergeCell ref="A12:K12"/>
    <mergeCell ref="A13:K13"/>
    <mergeCell ref="A14:K14"/>
    <mergeCell ref="A15:K15"/>
    <mergeCell ref="A16:K16"/>
    <mergeCell ref="A17:K17"/>
    <mergeCell ref="A18:K18"/>
    <mergeCell ref="A19:K19"/>
    <mergeCell ref="A37:K37"/>
    <mergeCell ref="A38:K38"/>
    <mergeCell ref="A39:K39"/>
    <mergeCell ref="A25:K25"/>
    <mergeCell ref="A26:K26"/>
    <mergeCell ref="A27:K27"/>
    <mergeCell ref="A28:K28"/>
    <mergeCell ref="A29:K29"/>
    <mergeCell ref="A30:K30"/>
    <mergeCell ref="A46:K46"/>
    <mergeCell ref="A47:K47"/>
    <mergeCell ref="A48:K48"/>
    <mergeCell ref="A2:K2"/>
    <mergeCell ref="A40:K40"/>
    <mergeCell ref="A41:K41"/>
    <mergeCell ref="A42:K42"/>
    <mergeCell ref="A43:K43"/>
    <mergeCell ref="A44:K44"/>
    <mergeCell ref="A31:K31"/>
    <mergeCell ref="A32:K32"/>
    <mergeCell ref="A33:K33"/>
    <mergeCell ref="A45:K45"/>
    <mergeCell ref="A34:K34"/>
    <mergeCell ref="A35:K35"/>
    <mergeCell ref="A36:K36"/>
  </mergeCells>
  <printOptions horizontalCentered="1"/>
  <pageMargins left="0" right="0" top="0.5" bottom="0.5" header="0.5" footer="0.5"/>
  <pageSetup paperSize="5" fitToHeight="0" orientation="portrait"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workbookViewId="0"/>
  </sheetViews>
  <sheetFormatPr defaultRowHeight="12.75" x14ac:dyDescent="0.2"/>
  <cols>
    <col min="2" max="2" width="10.140625" bestFit="1" customWidth="1"/>
  </cols>
  <sheetData>
    <row r="1" spans="1:4" x14ac:dyDescent="0.2">
      <c r="A1" s="3" t="s">
        <v>481</v>
      </c>
      <c r="C1" s="15"/>
      <c r="D1" s="2"/>
    </row>
    <row r="2" spans="1:4" ht="25.5" x14ac:dyDescent="0.2">
      <c r="A2" s="10" t="s">
        <v>330</v>
      </c>
      <c r="B2" s="10" t="s">
        <v>331</v>
      </c>
      <c r="C2" s="16" t="s">
        <v>333</v>
      </c>
      <c r="D2" s="232" t="s">
        <v>518</v>
      </c>
    </row>
    <row r="3" spans="1:4" x14ac:dyDescent="0.2">
      <c r="A3" s="4">
        <f>'MC-Jurat'!$H$8</f>
        <v>0</v>
      </c>
      <c r="B3" s="248">
        <f>'MC-Jurat'!$AC$5</f>
        <v>45657</v>
      </c>
      <c r="C3" s="247" t="s">
        <v>519</v>
      </c>
      <c r="D3" s="233">
        <f>'MC-Org-Chart'!A8</f>
        <v>0</v>
      </c>
    </row>
    <row r="4" spans="1:4" x14ac:dyDescent="0.2">
      <c r="A4" s="4">
        <f>'MC-Jurat'!$H$8</f>
        <v>0</v>
      </c>
      <c r="B4" s="248">
        <f>'MC-Jurat'!$AC$5</f>
        <v>45657</v>
      </c>
      <c r="C4" s="247" t="s">
        <v>520</v>
      </c>
      <c r="D4" s="233">
        <f>'MC-Org-Chart'!A9</f>
        <v>0</v>
      </c>
    </row>
    <row r="5" spans="1:4" x14ac:dyDescent="0.2">
      <c r="A5" s="4">
        <f>'MC-Jurat'!$H$8</f>
        <v>0</v>
      </c>
      <c r="B5" s="248">
        <f>'MC-Jurat'!$AC$5</f>
        <v>45657</v>
      </c>
      <c r="C5" s="247" t="s">
        <v>521</v>
      </c>
      <c r="D5" s="233">
        <f>'MC-Org-Chart'!A10</f>
        <v>0</v>
      </c>
    </row>
    <row r="6" spans="1:4" x14ac:dyDescent="0.2">
      <c r="A6" s="4">
        <f>'MC-Jurat'!$H$8</f>
        <v>0</v>
      </c>
      <c r="B6" s="248">
        <f>'MC-Jurat'!$AC$5</f>
        <v>45657</v>
      </c>
      <c r="C6" s="247" t="s">
        <v>522</v>
      </c>
      <c r="D6" s="233">
        <f>'MC-Org-Chart'!A11</f>
        <v>0</v>
      </c>
    </row>
    <row r="7" spans="1:4" x14ac:dyDescent="0.2">
      <c r="A7" s="4">
        <f>'MC-Jurat'!$H$8</f>
        <v>0</v>
      </c>
      <c r="B7" s="248">
        <f>'MC-Jurat'!$AC$5</f>
        <v>45657</v>
      </c>
      <c r="C7" s="247" t="s">
        <v>523</v>
      </c>
      <c r="D7" s="233">
        <f>'MC-Org-Chart'!A12</f>
        <v>0</v>
      </c>
    </row>
    <row r="8" spans="1:4" x14ac:dyDescent="0.2">
      <c r="A8" s="4">
        <f>'MC-Jurat'!$H$8</f>
        <v>0</v>
      </c>
      <c r="B8" s="248">
        <f>'MC-Jurat'!$AC$5</f>
        <v>45657</v>
      </c>
      <c r="C8" s="247" t="s">
        <v>524</v>
      </c>
      <c r="D8" s="233">
        <f>'MC-Org-Chart'!A13</f>
        <v>0</v>
      </c>
    </row>
    <row r="9" spans="1:4" x14ac:dyDescent="0.2">
      <c r="A9" s="4">
        <f>'MC-Jurat'!$H$8</f>
        <v>0</v>
      </c>
      <c r="B9" s="248">
        <f>'MC-Jurat'!$AC$5</f>
        <v>45657</v>
      </c>
      <c r="C9" s="247" t="s">
        <v>525</v>
      </c>
      <c r="D9" s="233">
        <f>'MC-Org-Chart'!A14</f>
        <v>0</v>
      </c>
    </row>
    <row r="10" spans="1:4" x14ac:dyDescent="0.2">
      <c r="A10" s="4">
        <f>'MC-Jurat'!$H$8</f>
        <v>0</v>
      </c>
      <c r="B10" s="248">
        <f>'MC-Jurat'!$AC$5</f>
        <v>45657</v>
      </c>
      <c r="C10" s="247" t="s">
        <v>526</v>
      </c>
      <c r="D10" s="233">
        <f>'MC-Org-Chart'!A15</f>
        <v>0</v>
      </c>
    </row>
    <row r="11" spans="1:4" x14ac:dyDescent="0.2">
      <c r="A11" s="4">
        <f>'MC-Jurat'!$H$8</f>
        <v>0</v>
      </c>
      <c r="B11" s="248">
        <f>'MC-Jurat'!$AC$5</f>
        <v>45657</v>
      </c>
      <c r="C11" s="247" t="s">
        <v>527</v>
      </c>
      <c r="D11" s="233">
        <f>'MC-Org-Chart'!A16</f>
        <v>0</v>
      </c>
    </row>
    <row r="12" spans="1:4" x14ac:dyDescent="0.2">
      <c r="A12" s="4">
        <f>'MC-Jurat'!$H$8</f>
        <v>0</v>
      </c>
      <c r="B12" s="248">
        <f>'MC-Jurat'!$AC$5</f>
        <v>45657</v>
      </c>
      <c r="C12" s="247" t="s">
        <v>528</v>
      </c>
      <c r="D12" s="233">
        <f>'MC-Org-Chart'!A17</f>
        <v>0</v>
      </c>
    </row>
    <row r="13" spans="1:4" x14ac:dyDescent="0.2">
      <c r="A13" s="4">
        <f>'MC-Jurat'!$H$8</f>
        <v>0</v>
      </c>
      <c r="B13" s="248">
        <f>'MC-Jurat'!$AC$5</f>
        <v>45657</v>
      </c>
      <c r="C13" s="247" t="s">
        <v>529</v>
      </c>
      <c r="D13" s="233">
        <f>'MC-Org-Chart'!A18</f>
        <v>0</v>
      </c>
    </row>
    <row r="14" spans="1:4" x14ac:dyDescent="0.2">
      <c r="A14" s="4">
        <f>'MC-Jurat'!$H$8</f>
        <v>0</v>
      </c>
      <c r="B14" s="248">
        <f>'MC-Jurat'!$AC$5</f>
        <v>45657</v>
      </c>
      <c r="C14" s="247" t="s">
        <v>530</v>
      </c>
      <c r="D14" s="233">
        <f>'MC-Org-Chart'!A19</f>
        <v>0</v>
      </c>
    </row>
    <row r="15" spans="1:4" x14ac:dyDescent="0.2">
      <c r="A15" s="4">
        <f>'MC-Jurat'!$H$8</f>
        <v>0</v>
      </c>
      <c r="B15" s="248">
        <f>'MC-Jurat'!$AC$5</f>
        <v>45657</v>
      </c>
      <c r="C15" s="247" t="s">
        <v>531</v>
      </c>
      <c r="D15" s="233">
        <f>'MC-Org-Chart'!A20</f>
        <v>0</v>
      </c>
    </row>
    <row r="16" spans="1:4" x14ac:dyDescent="0.2">
      <c r="A16" s="4">
        <f>'MC-Jurat'!$H$8</f>
        <v>0</v>
      </c>
      <c r="B16" s="248">
        <f>'MC-Jurat'!$AC$5</f>
        <v>45657</v>
      </c>
      <c r="C16" s="247" t="s">
        <v>532</v>
      </c>
      <c r="D16" s="233">
        <f>'MC-Org-Chart'!A21</f>
        <v>0</v>
      </c>
    </row>
    <row r="17" spans="1:4" x14ac:dyDescent="0.2">
      <c r="A17" s="4">
        <f>'MC-Jurat'!$H$8</f>
        <v>0</v>
      </c>
      <c r="B17" s="248">
        <f>'MC-Jurat'!$AC$5</f>
        <v>45657</v>
      </c>
      <c r="C17" s="247" t="s">
        <v>533</v>
      </c>
      <c r="D17" s="233">
        <f>'MC-Org-Chart'!A22</f>
        <v>0</v>
      </c>
    </row>
    <row r="18" spans="1:4" x14ac:dyDescent="0.2">
      <c r="A18" s="4">
        <f>'MC-Jurat'!$H$8</f>
        <v>0</v>
      </c>
      <c r="B18" s="248">
        <f>'MC-Jurat'!$AC$5</f>
        <v>45657</v>
      </c>
      <c r="C18" s="247" t="s">
        <v>534</v>
      </c>
      <c r="D18" s="233">
        <f>'MC-Org-Chart'!A23</f>
        <v>0</v>
      </c>
    </row>
    <row r="19" spans="1:4" x14ac:dyDescent="0.2">
      <c r="A19" s="4">
        <f>'MC-Jurat'!$H$8</f>
        <v>0</v>
      </c>
      <c r="B19" s="248">
        <f>'MC-Jurat'!$AC$5</f>
        <v>45657</v>
      </c>
      <c r="C19" s="247" t="s">
        <v>535</v>
      </c>
      <c r="D19" s="233">
        <f>'MC-Org-Chart'!A24</f>
        <v>0</v>
      </c>
    </row>
    <row r="20" spans="1:4" x14ac:dyDescent="0.2">
      <c r="A20" s="4">
        <f>'MC-Jurat'!$H$8</f>
        <v>0</v>
      </c>
      <c r="B20" s="248">
        <f>'MC-Jurat'!$AC$5</f>
        <v>45657</v>
      </c>
      <c r="C20" s="247" t="s">
        <v>536</v>
      </c>
      <c r="D20" s="233">
        <f>'MC-Org-Chart'!A25</f>
        <v>0</v>
      </c>
    </row>
    <row r="21" spans="1:4" x14ac:dyDescent="0.2">
      <c r="A21" s="4">
        <f>'MC-Jurat'!$H$8</f>
        <v>0</v>
      </c>
      <c r="B21" s="248">
        <f>'MC-Jurat'!$AC$5</f>
        <v>45657</v>
      </c>
      <c r="C21" s="247" t="s">
        <v>537</v>
      </c>
      <c r="D21" s="233">
        <f>'MC-Org-Chart'!A26</f>
        <v>0</v>
      </c>
    </row>
    <row r="22" spans="1:4" x14ac:dyDescent="0.2">
      <c r="A22" s="4">
        <f>'MC-Jurat'!$H$8</f>
        <v>0</v>
      </c>
      <c r="B22" s="248">
        <f>'MC-Jurat'!$AC$5</f>
        <v>45657</v>
      </c>
      <c r="C22" s="247" t="s">
        <v>538</v>
      </c>
      <c r="D22" s="233">
        <f>'MC-Org-Chart'!A27</f>
        <v>0</v>
      </c>
    </row>
    <row r="23" spans="1:4" x14ac:dyDescent="0.2">
      <c r="A23" s="4">
        <f>'MC-Jurat'!$H$8</f>
        <v>0</v>
      </c>
      <c r="B23" s="248">
        <f>'MC-Jurat'!$AC$5</f>
        <v>45657</v>
      </c>
      <c r="C23" s="247" t="s">
        <v>539</v>
      </c>
      <c r="D23" s="233">
        <f>'MC-Org-Chart'!A28</f>
        <v>0</v>
      </c>
    </row>
    <row r="24" spans="1:4" x14ac:dyDescent="0.2">
      <c r="A24" s="4">
        <f>'MC-Jurat'!$H$8</f>
        <v>0</v>
      </c>
      <c r="B24" s="248">
        <f>'MC-Jurat'!$AC$5</f>
        <v>45657</v>
      </c>
      <c r="C24" s="247" t="s">
        <v>540</v>
      </c>
      <c r="D24" s="233">
        <f>'MC-Org-Chart'!A29</f>
        <v>0</v>
      </c>
    </row>
    <row r="25" spans="1:4" x14ac:dyDescent="0.2">
      <c r="A25" s="4">
        <f>'MC-Jurat'!$H$8</f>
        <v>0</v>
      </c>
      <c r="B25" s="248">
        <f>'MC-Jurat'!$AC$5</f>
        <v>45657</v>
      </c>
      <c r="C25" s="247" t="s">
        <v>541</v>
      </c>
      <c r="D25" s="233">
        <f>'MC-Org-Chart'!A30</f>
        <v>0</v>
      </c>
    </row>
    <row r="26" spans="1:4" x14ac:dyDescent="0.2">
      <c r="A26" s="4">
        <f>'MC-Jurat'!$H$8</f>
        <v>0</v>
      </c>
      <c r="B26" s="248">
        <f>'MC-Jurat'!$AC$5</f>
        <v>45657</v>
      </c>
      <c r="C26" s="247" t="s">
        <v>542</v>
      </c>
      <c r="D26" s="233">
        <f>'MC-Org-Chart'!A31</f>
        <v>0</v>
      </c>
    </row>
    <row r="27" spans="1:4" x14ac:dyDescent="0.2">
      <c r="A27" s="4">
        <f>'MC-Jurat'!$H$8</f>
        <v>0</v>
      </c>
      <c r="B27" s="248">
        <f>'MC-Jurat'!$AC$5</f>
        <v>45657</v>
      </c>
      <c r="C27" s="247" t="s">
        <v>543</v>
      </c>
      <c r="D27" s="233">
        <f>'MC-Org-Chart'!A32</f>
        <v>0</v>
      </c>
    </row>
    <row r="28" spans="1:4" x14ac:dyDescent="0.2">
      <c r="A28" s="4">
        <f>'MC-Jurat'!$H$8</f>
        <v>0</v>
      </c>
      <c r="B28" s="248">
        <f>'MC-Jurat'!$AC$5</f>
        <v>45657</v>
      </c>
      <c r="C28" s="247" t="s">
        <v>544</v>
      </c>
      <c r="D28" s="233">
        <f>'MC-Org-Chart'!A33</f>
        <v>0</v>
      </c>
    </row>
    <row r="29" spans="1:4" x14ac:dyDescent="0.2">
      <c r="A29" s="4">
        <f>'MC-Jurat'!$H$8</f>
        <v>0</v>
      </c>
      <c r="B29" s="248">
        <f>'MC-Jurat'!$AC$5</f>
        <v>45657</v>
      </c>
      <c r="C29" s="247" t="s">
        <v>545</v>
      </c>
      <c r="D29" s="233">
        <f>'MC-Org-Chart'!A34</f>
        <v>0</v>
      </c>
    </row>
    <row r="30" spans="1:4" x14ac:dyDescent="0.2">
      <c r="A30" s="4">
        <f>'MC-Jurat'!$H$8</f>
        <v>0</v>
      </c>
      <c r="B30" s="248">
        <f>'MC-Jurat'!$AC$5</f>
        <v>45657</v>
      </c>
      <c r="C30" s="247" t="s">
        <v>546</v>
      </c>
      <c r="D30" s="233">
        <f>'MC-Org-Chart'!A35</f>
        <v>0</v>
      </c>
    </row>
    <row r="31" spans="1:4" x14ac:dyDescent="0.2">
      <c r="A31" s="4">
        <f>'MC-Jurat'!$H$8</f>
        <v>0</v>
      </c>
      <c r="B31" s="248">
        <f>'MC-Jurat'!$AC$5</f>
        <v>45657</v>
      </c>
      <c r="C31" s="247" t="s">
        <v>547</v>
      </c>
      <c r="D31" s="233">
        <f>'MC-Org-Chart'!A36</f>
        <v>0</v>
      </c>
    </row>
    <row r="32" spans="1:4" x14ac:dyDescent="0.2">
      <c r="A32" s="4">
        <f>'MC-Jurat'!$H$8</f>
        <v>0</v>
      </c>
      <c r="B32" s="248">
        <f>'MC-Jurat'!$AC$5</f>
        <v>45657</v>
      </c>
      <c r="C32" s="247" t="s">
        <v>548</v>
      </c>
      <c r="D32" s="233">
        <f>'MC-Org-Chart'!A37</f>
        <v>0</v>
      </c>
    </row>
    <row r="33" spans="1:4" x14ac:dyDescent="0.2">
      <c r="A33" s="4">
        <f>'MC-Jurat'!$H$8</f>
        <v>0</v>
      </c>
      <c r="B33" s="248">
        <f>'MC-Jurat'!$AC$5</f>
        <v>45657</v>
      </c>
      <c r="C33" s="247" t="s">
        <v>549</v>
      </c>
      <c r="D33" s="233">
        <f>'MC-Org-Chart'!A38</f>
        <v>0</v>
      </c>
    </row>
    <row r="34" spans="1:4" x14ac:dyDescent="0.2">
      <c r="A34" s="4">
        <f>'MC-Jurat'!$H$8</f>
        <v>0</v>
      </c>
      <c r="B34" s="248">
        <f>'MC-Jurat'!$AC$5</f>
        <v>45657</v>
      </c>
      <c r="C34" s="247" t="s">
        <v>550</v>
      </c>
      <c r="D34" s="233">
        <f>'MC-Org-Chart'!A39</f>
        <v>0</v>
      </c>
    </row>
    <row r="35" spans="1:4" x14ac:dyDescent="0.2">
      <c r="A35" s="4">
        <f>'MC-Jurat'!$H$8</f>
        <v>0</v>
      </c>
      <c r="B35" s="248">
        <f>'MC-Jurat'!$AC$5</f>
        <v>45657</v>
      </c>
      <c r="C35" s="247" t="s">
        <v>551</v>
      </c>
      <c r="D35" s="233">
        <f>'MC-Org-Chart'!A40</f>
        <v>0</v>
      </c>
    </row>
    <row r="36" spans="1:4" x14ac:dyDescent="0.2">
      <c r="A36" s="4">
        <f>'MC-Jurat'!$H$8</f>
        <v>0</v>
      </c>
      <c r="B36" s="248">
        <f>'MC-Jurat'!$AC$5</f>
        <v>45657</v>
      </c>
      <c r="C36" s="247" t="s">
        <v>552</v>
      </c>
      <c r="D36" s="233">
        <f>'MC-Org-Chart'!A41</f>
        <v>0</v>
      </c>
    </row>
    <row r="37" spans="1:4" x14ac:dyDescent="0.2">
      <c r="A37" s="4">
        <f>'MC-Jurat'!$H$8</f>
        <v>0</v>
      </c>
      <c r="B37" s="248">
        <f>'MC-Jurat'!$AC$5</f>
        <v>45657</v>
      </c>
      <c r="C37" s="247" t="s">
        <v>553</v>
      </c>
      <c r="D37" s="233">
        <f>'MC-Org-Chart'!A42</f>
        <v>0</v>
      </c>
    </row>
    <row r="38" spans="1:4" x14ac:dyDescent="0.2">
      <c r="A38" s="4">
        <f>'MC-Jurat'!$H$8</f>
        <v>0</v>
      </c>
      <c r="B38" s="248">
        <f>'MC-Jurat'!$AC$5</f>
        <v>45657</v>
      </c>
      <c r="C38" s="247" t="s">
        <v>554</v>
      </c>
      <c r="D38" s="233">
        <f>'MC-Org-Chart'!A43</f>
        <v>0</v>
      </c>
    </row>
    <row r="39" spans="1:4" x14ac:dyDescent="0.2">
      <c r="A39" s="4">
        <f>'MC-Jurat'!$H$8</f>
        <v>0</v>
      </c>
      <c r="B39" s="248">
        <f>'MC-Jurat'!$AC$5</f>
        <v>45657</v>
      </c>
      <c r="C39" s="247" t="s">
        <v>555</v>
      </c>
      <c r="D39" s="233">
        <f>'MC-Org-Chart'!A44</f>
        <v>0</v>
      </c>
    </row>
    <row r="40" spans="1:4" x14ac:dyDescent="0.2">
      <c r="A40" s="4">
        <f>'MC-Jurat'!$H$8</f>
        <v>0</v>
      </c>
      <c r="B40" s="248">
        <f>'MC-Jurat'!$AC$5</f>
        <v>45657</v>
      </c>
      <c r="C40" s="247" t="s">
        <v>556</v>
      </c>
      <c r="D40" s="233">
        <f>'MC-Org-Chart'!A45</f>
        <v>0</v>
      </c>
    </row>
    <row r="41" spans="1:4" x14ac:dyDescent="0.2">
      <c r="A41" s="4">
        <f>'MC-Jurat'!$H$8</f>
        <v>0</v>
      </c>
      <c r="B41" s="248">
        <f>'MC-Jurat'!$AC$5</f>
        <v>45657</v>
      </c>
      <c r="C41" s="247" t="s">
        <v>557</v>
      </c>
      <c r="D41" s="233">
        <f>'MC-Org-Chart'!A46</f>
        <v>0</v>
      </c>
    </row>
    <row r="42" spans="1:4" x14ac:dyDescent="0.2">
      <c r="A42" s="4">
        <f>'MC-Jurat'!$H$8</f>
        <v>0</v>
      </c>
      <c r="B42" s="248">
        <f>'MC-Jurat'!$AC$5</f>
        <v>45657</v>
      </c>
      <c r="C42" s="247" t="s">
        <v>558</v>
      </c>
      <c r="D42" s="233">
        <f>'MC-Org-Chart'!A47</f>
        <v>0</v>
      </c>
    </row>
    <row r="43" spans="1:4" x14ac:dyDescent="0.2">
      <c r="D43" s="233"/>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53"/>
  <sheetViews>
    <sheetView showGridLines="0" zoomScaleNormal="100" workbookViewId="0">
      <selection activeCell="B7" sqref="B7"/>
    </sheetView>
  </sheetViews>
  <sheetFormatPr defaultColWidth="0" defaultRowHeight="17.25" customHeight="1" zeroHeight="1" x14ac:dyDescent="0.2"/>
  <cols>
    <col min="1" max="1" width="4.7109375" style="34" customWidth="1"/>
    <col min="2" max="2" width="43.42578125" style="34" customWidth="1"/>
    <col min="3" max="3" width="4.7109375" style="34" customWidth="1"/>
    <col min="4" max="4" width="43.42578125" style="34" customWidth="1"/>
    <col min="5" max="5" width="4.7109375" style="34" hidden="1" customWidth="1"/>
    <col min="6" max="7" width="0" style="34" hidden="1" customWidth="1"/>
    <col min="8" max="16384" width="9.140625" style="34" hidden="1"/>
  </cols>
  <sheetData>
    <row r="1" spans="1:7" ht="18.75" customHeight="1" x14ac:dyDescent="0.3">
      <c r="A1" s="433" t="str">
        <f>IF(ISBLANK('MC-Affidavit'!$A$1), "", 'MC-Affidavit'!$A$1)</f>
        <v>Annual Statement for the Year 2024</v>
      </c>
      <c r="B1" s="433"/>
      <c r="C1" s="433"/>
      <c r="D1" s="433"/>
      <c r="E1" s="178"/>
      <c r="F1" s="178"/>
      <c r="G1" s="178"/>
    </row>
    <row r="2" spans="1:7" ht="18.75" customHeight="1" x14ac:dyDescent="0.3">
      <c r="A2" s="317" t="str">
        <f>IF(ISBLANK('MC-Jurat'!$A$6), "", 'MC-Jurat'!$A$6)</f>
        <v/>
      </c>
      <c r="B2" s="317"/>
      <c r="C2" s="317"/>
      <c r="D2" s="317"/>
      <c r="E2" s="101"/>
      <c r="F2" s="101"/>
      <c r="G2" s="101"/>
    </row>
    <row r="3" spans="1:7" ht="17.25" customHeight="1" x14ac:dyDescent="0.3">
      <c r="A3" s="115"/>
      <c r="B3" s="115"/>
      <c r="C3" s="115"/>
      <c r="D3" s="115"/>
      <c r="E3" s="115"/>
      <c r="F3" s="178"/>
      <c r="G3" s="178"/>
    </row>
    <row r="4" spans="1:7" ht="17.25" customHeight="1" x14ac:dyDescent="0.3">
      <c r="A4" s="433" t="s">
        <v>456</v>
      </c>
      <c r="B4" s="433"/>
      <c r="C4" s="433"/>
      <c r="D4" s="433"/>
      <c r="E4" s="178"/>
      <c r="F4" s="178"/>
      <c r="G4" s="178"/>
    </row>
    <row r="5" spans="1:7" ht="17.25" customHeight="1" x14ac:dyDescent="0.3">
      <c r="A5" s="115"/>
      <c r="B5" s="115"/>
      <c r="C5" s="115"/>
      <c r="D5" s="115"/>
      <c r="E5" s="115"/>
      <c r="F5" s="178"/>
      <c r="G5" s="178"/>
    </row>
    <row r="6" spans="1:7" ht="17.25" customHeight="1" x14ac:dyDescent="0.25">
      <c r="B6" s="220" t="s">
        <v>221</v>
      </c>
      <c r="D6" s="220" t="s">
        <v>222</v>
      </c>
    </row>
    <row r="7" spans="1:7" ht="17.25" customHeight="1" x14ac:dyDescent="0.2">
      <c r="B7" s="217"/>
      <c r="D7" s="217"/>
    </row>
    <row r="8" spans="1:7" ht="17.25" customHeight="1" x14ac:dyDescent="0.2">
      <c r="B8" s="218"/>
      <c r="D8" s="218"/>
    </row>
    <row r="9" spans="1:7" ht="17.25" customHeight="1" x14ac:dyDescent="0.2">
      <c r="B9" s="218"/>
      <c r="D9" s="218"/>
    </row>
    <row r="10" spans="1:7" ht="17.25" customHeight="1" x14ac:dyDescent="0.2">
      <c r="B10" s="218"/>
      <c r="D10" s="218"/>
    </row>
    <row r="11" spans="1:7" ht="17.25" customHeight="1" x14ac:dyDescent="0.2">
      <c r="B11" s="218"/>
      <c r="D11" s="218"/>
    </row>
    <row r="12" spans="1:7" ht="17.25" customHeight="1" x14ac:dyDescent="0.2">
      <c r="B12" s="218"/>
      <c r="D12" s="218"/>
    </row>
    <row r="13" spans="1:7" ht="17.25" customHeight="1" x14ac:dyDescent="0.2">
      <c r="B13" s="218"/>
      <c r="D13" s="218"/>
    </row>
    <row r="14" spans="1:7" ht="17.25" customHeight="1" x14ac:dyDescent="0.2">
      <c r="B14" s="218"/>
      <c r="D14" s="218"/>
    </row>
    <row r="15" spans="1:7" ht="17.25" customHeight="1" x14ac:dyDescent="0.2">
      <c r="B15" s="218"/>
      <c r="D15" s="218"/>
    </row>
    <row r="16" spans="1:7" ht="17.25" customHeight="1" x14ac:dyDescent="0.2">
      <c r="B16" s="218"/>
      <c r="D16" s="218"/>
    </row>
    <row r="17" spans="2:4" ht="17.25" customHeight="1" x14ac:dyDescent="0.2">
      <c r="B17" s="218"/>
      <c r="D17" s="218"/>
    </row>
    <row r="18" spans="2:4" ht="17.25" customHeight="1" x14ac:dyDescent="0.2">
      <c r="B18" s="218"/>
      <c r="D18" s="218"/>
    </row>
    <row r="19" spans="2:4" ht="17.25" customHeight="1" x14ac:dyDescent="0.2">
      <c r="B19" s="218"/>
      <c r="D19" s="218"/>
    </row>
    <row r="20" spans="2:4" ht="17.25" customHeight="1" x14ac:dyDescent="0.2">
      <c r="B20" s="218"/>
      <c r="D20" s="218"/>
    </row>
    <row r="21" spans="2:4" ht="17.25" customHeight="1" x14ac:dyDescent="0.2">
      <c r="B21" s="218"/>
      <c r="D21" s="218"/>
    </row>
    <row r="22" spans="2:4" ht="17.25" customHeight="1" x14ac:dyDescent="0.2">
      <c r="B22" s="218"/>
      <c r="D22" s="218"/>
    </row>
    <row r="23" spans="2:4" ht="17.25" customHeight="1" x14ac:dyDescent="0.2">
      <c r="B23" s="218"/>
      <c r="D23" s="218"/>
    </row>
    <row r="24" spans="2:4" ht="17.25" customHeight="1" x14ac:dyDescent="0.2">
      <c r="B24" s="218"/>
      <c r="D24" s="218"/>
    </row>
    <row r="25" spans="2:4" ht="17.25" customHeight="1" x14ac:dyDescent="0.2">
      <c r="B25" s="218"/>
      <c r="D25" s="218"/>
    </row>
    <row r="26" spans="2:4" ht="17.25" customHeight="1" x14ac:dyDescent="0.2">
      <c r="B26" s="218"/>
      <c r="D26" s="218"/>
    </row>
    <row r="27" spans="2:4" ht="17.25" customHeight="1" x14ac:dyDescent="0.2">
      <c r="B27" s="218"/>
      <c r="D27" s="218"/>
    </row>
    <row r="28" spans="2:4" ht="17.25" customHeight="1" x14ac:dyDescent="0.2">
      <c r="B28" s="218"/>
      <c r="D28" s="218"/>
    </row>
    <row r="29" spans="2:4" ht="17.25" customHeight="1" x14ac:dyDescent="0.2">
      <c r="B29" s="218"/>
      <c r="D29" s="218"/>
    </row>
    <row r="30" spans="2:4" ht="17.25" customHeight="1" x14ac:dyDescent="0.2">
      <c r="B30" s="218"/>
      <c r="D30" s="218"/>
    </row>
    <row r="31" spans="2:4" ht="17.25" customHeight="1" x14ac:dyDescent="0.2">
      <c r="B31" s="218"/>
      <c r="D31" s="218"/>
    </row>
    <row r="32" spans="2:4" ht="17.25" customHeight="1" x14ac:dyDescent="0.2">
      <c r="B32" s="218"/>
      <c r="D32" s="218"/>
    </row>
    <row r="33" spans="2:4" ht="17.25" customHeight="1" x14ac:dyDescent="0.2">
      <c r="B33" s="218"/>
      <c r="D33" s="218"/>
    </row>
    <row r="34" spans="2:4" ht="17.25" customHeight="1" x14ac:dyDescent="0.2">
      <c r="B34" s="218"/>
      <c r="D34" s="218"/>
    </row>
    <row r="35" spans="2:4" ht="17.25" customHeight="1" x14ac:dyDescent="0.2">
      <c r="B35" s="218"/>
      <c r="D35" s="218"/>
    </row>
    <row r="36" spans="2:4" ht="17.25" customHeight="1" x14ac:dyDescent="0.2">
      <c r="B36" s="218"/>
      <c r="D36" s="218"/>
    </row>
    <row r="37" spans="2:4" ht="17.25" customHeight="1" x14ac:dyDescent="0.2">
      <c r="B37" s="218"/>
      <c r="D37" s="218"/>
    </row>
    <row r="38" spans="2:4" ht="17.25" customHeight="1" x14ac:dyDescent="0.2">
      <c r="B38" s="218"/>
      <c r="D38" s="218"/>
    </row>
    <row r="39" spans="2:4" ht="17.25" customHeight="1" x14ac:dyDescent="0.2">
      <c r="B39" s="218"/>
      <c r="D39" s="218"/>
    </row>
    <row r="40" spans="2:4" ht="17.25" customHeight="1" x14ac:dyDescent="0.2">
      <c r="B40" s="218"/>
      <c r="D40" s="218"/>
    </row>
    <row r="41" spans="2:4" ht="17.25" customHeight="1" x14ac:dyDescent="0.2">
      <c r="B41" s="218"/>
      <c r="D41" s="218"/>
    </row>
    <row r="42" spans="2:4" ht="17.25" customHeight="1" x14ac:dyDescent="0.2">
      <c r="B42" s="218"/>
      <c r="D42" s="218"/>
    </row>
    <row r="43" spans="2:4" ht="17.25" customHeight="1" x14ac:dyDescent="0.2">
      <c r="B43" s="218"/>
      <c r="D43" s="218"/>
    </row>
    <row r="44" spans="2:4" ht="17.25" customHeight="1" x14ac:dyDescent="0.2">
      <c r="B44" s="218"/>
      <c r="D44" s="218"/>
    </row>
    <row r="45" spans="2:4" ht="17.25" customHeight="1" x14ac:dyDescent="0.2">
      <c r="B45" s="218"/>
      <c r="D45" s="218"/>
    </row>
    <row r="46" spans="2:4" ht="17.25" customHeight="1" x14ac:dyDescent="0.2">
      <c r="B46" s="218"/>
      <c r="D46" s="218"/>
    </row>
    <row r="47" spans="2:4" ht="17.25" customHeight="1" x14ac:dyDescent="0.2">
      <c r="B47" s="218"/>
      <c r="D47" s="218"/>
    </row>
    <row r="48" spans="2:4" ht="17.25" customHeight="1" x14ac:dyDescent="0.2">
      <c r="B48" s="218"/>
      <c r="D48" s="218"/>
    </row>
    <row r="49" spans="2:4" ht="17.25" customHeight="1" x14ac:dyDescent="0.2">
      <c r="B49" s="218"/>
      <c r="D49" s="218"/>
    </row>
    <row r="50" spans="2:4" ht="17.25" customHeight="1" x14ac:dyDescent="0.2">
      <c r="B50" s="79"/>
      <c r="D50" s="219" t="s">
        <v>716</v>
      </c>
    </row>
    <row r="51" spans="2:4" ht="17.25" customHeight="1" x14ac:dyDescent="0.2">
      <c r="B51" s="466" t="s">
        <v>715</v>
      </c>
      <c r="C51" s="466"/>
      <c r="D51" s="466"/>
    </row>
    <row r="52" spans="2:4" ht="17.25" customHeight="1" x14ac:dyDescent="0.2">
      <c r="B52" s="466"/>
      <c r="C52" s="466"/>
      <c r="D52" s="466"/>
    </row>
    <row r="53" spans="2:4" ht="17.25" customHeight="1" x14ac:dyDescent="0.2"/>
  </sheetData>
  <sheetProtection selectLockedCells="1"/>
  <mergeCells count="4">
    <mergeCell ref="B51:D52"/>
    <mergeCell ref="A1:D1"/>
    <mergeCell ref="A2:D2"/>
    <mergeCell ref="A4:D4"/>
  </mergeCells>
  <hyperlinks>
    <hyperlink ref="D50" location="'MC-Jurat'!A25" display="Return to MC-Jurat Page " xr:uid="{00000000-0004-0000-1300-000000000000}"/>
  </hyperlinks>
  <printOptions horizontalCentered="1"/>
  <pageMargins left="0" right="0" top="0.5" bottom="0.5" header="0.5" footer="0.5"/>
  <pageSetup paperSize="5" fitToHeight="0" orientation="portrait" r:id="rId1"/>
  <headerFoot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51"/>
  <sheetViews>
    <sheetView showGridLines="0" zoomScaleNormal="100" workbookViewId="0">
      <selection sqref="A1:F1"/>
    </sheetView>
  </sheetViews>
  <sheetFormatPr defaultColWidth="0" defaultRowHeight="12.75" zeroHeight="1" x14ac:dyDescent="0.2"/>
  <cols>
    <col min="1" max="1" width="5.42578125" style="34" customWidth="1"/>
    <col min="2" max="2" width="48" style="34" customWidth="1"/>
    <col min="3" max="3" width="1.7109375" style="34" customWidth="1"/>
    <col min="4" max="4" width="17.28515625" style="34" customWidth="1"/>
    <col min="5" max="5" width="1.7109375" style="34" customWidth="1"/>
    <col min="6" max="6" width="17.28515625" style="34" customWidth="1"/>
    <col min="7" max="14" width="0" style="34" hidden="1" customWidth="1"/>
    <col min="15" max="16384" width="9.140625" style="34" hidden="1"/>
  </cols>
  <sheetData>
    <row r="1" spans="1:14" ht="18.75" customHeight="1" x14ac:dyDescent="0.3">
      <c r="A1" s="433" t="str">
        <f>IF(ISBLANK('MC-Affidavit'!$A$1), "", 'MC-Affidavit'!$A$1)</f>
        <v>Annual Statement for the Year 2024</v>
      </c>
      <c r="B1" s="433"/>
      <c r="C1" s="433"/>
      <c r="D1" s="433"/>
      <c r="E1" s="433"/>
      <c r="F1" s="433"/>
    </row>
    <row r="2" spans="1:14" ht="18.75" customHeight="1" x14ac:dyDescent="0.3">
      <c r="A2" s="317" t="str">
        <f>IF(ISBLANK('MC-Jurat'!$A$6), "", 'MC-Jurat'!$A$6)</f>
        <v/>
      </c>
      <c r="B2" s="317"/>
      <c r="C2" s="317"/>
      <c r="D2" s="317"/>
      <c r="E2" s="317"/>
      <c r="F2" s="317"/>
    </row>
    <row r="3" spans="1:14" ht="18.75" customHeight="1" x14ac:dyDescent="0.3">
      <c r="A3" s="433"/>
      <c r="B3" s="433"/>
      <c r="C3" s="433"/>
      <c r="D3" s="433"/>
      <c r="E3" s="433"/>
      <c r="F3" s="433"/>
    </row>
    <row r="4" spans="1:14" ht="20.25" x14ac:dyDescent="0.3">
      <c r="A4" s="433" t="s">
        <v>457</v>
      </c>
      <c r="B4" s="433"/>
      <c r="C4" s="433"/>
      <c r="D4" s="433"/>
      <c r="E4" s="433"/>
      <c r="F4" s="433"/>
    </row>
    <row r="5" spans="1:14" ht="20.25" x14ac:dyDescent="0.3">
      <c r="A5" s="115"/>
      <c r="B5" s="115"/>
      <c r="C5" s="115"/>
      <c r="D5" s="115"/>
      <c r="E5" s="115"/>
      <c r="F5" s="115"/>
    </row>
    <row r="6" spans="1:14" ht="15.75" customHeight="1" x14ac:dyDescent="0.3">
      <c r="A6" s="115"/>
      <c r="B6" s="115"/>
      <c r="C6" s="115"/>
      <c r="D6" s="139" t="s">
        <v>351</v>
      </c>
      <c r="E6" s="115"/>
      <c r="F6" s="139" t="s">
        <v>352</v>
      </c>
    </row>
    <row r="7" spans="1:14" ht="15.75" customHeight="1" x14ac:dyDescent="0.25">
      <c r="A7" s="230" t="s">
        <v>458</v>
      </c>
      <c r="B7" s="231"/>
      <c r="C7" s="231"/>
      <c r="D7" s="231"/>
      <c r="E7" s="231"/>
      <c r="F7" s="231"/>
      <c r="G7" s="222"/>
      <c r="H7" s="222"/>
      <c r="I7" s="222"/>
      <c r="J7" s="222"/>
      <c r="K7" s="222"/>
    </row>
    <row r="8" spans="1:14" ht="15.75" customHeight="1" x14ac:dyDescent="0.3">
      <c r="A8" s="140" t="s">
        <v>371</v>
      </c>
      <c r="B8" s="215"/>
      <c r="C8" s="221"/>
      <c r="D8" s="226"/>
      <c r="E8" s="221"/>
      <c r="F8" s="226"/>
      <c r="G8" s="221"/>
      <c r="H8" s="138"/>
      <c r="I8" s="138"/>
      <c r="J8" s="138"/>
      <c r="K8" s="138"/>
      <c r="L8" s="79"/>
      <c r="M8" s="79"/>
      <c r="N8" s="79"/>
    </row>
    <row r="9" spans="1:14" ht="15.75" customHeight="1" x14ac:dyDescent="0.25">
      <c r="A9" s="140" t="s">
        <v>372</v>
      </c>
      <c r="B9" s="214"/>
      <c r="C9" s="47"/>
      <c r="D9" s="226"/>
      <c r="E9" s="47"/>
      <c r="F9" s="226"/>
      <c r="G9" s="47"/>
      <c r="H9" s="63"/>
      <c r="I9" s="142"/>
      <c r="J9" s="142"/>
      <c r="K9" s="142"/>
      <c r="L9" s="79"/>
      <c r="M9" s="79"/>
      <c r="N9" s="79"/>
    </row>
    <row r="10" spans="1:14" ht="15.75" customHeight="1" x14ac:dyDescent="0.25">
      <c r="A10" s="140" t="s">
        <v>373</v>
      </c>
      <c r="B10" s="214"/>
      <c r="C10" s="47"/>
      <c r="D10" s="226"/>
      <c r="E10" s="47"/>
      <c r="F10" s="226"/>
      <c r="G10" s="47"/>
      <c r="H10" s="63"/>
      <c r="I10" s="142"/>
      <c r="J10" s="142"/>
      <c r="K10" s="142"/>
      <c r="L10" s="79"/>
      <c r="M10" s="79"/>
      <c r="N10" s="79"/>
    </row>
    <row r="11" spans="1:14" ht="15.75" customHeight="1" x14ac:dyDescent="0.25">
      <c r="A11" s="140" t="s">
        <v>374</v>
      </c>
      <c r="B11" s="214"/>
      <c r="C11" s="47"/>
      <c r="D11" s="226"/>
      <c r="E11" s="47"/>
      <c r="F11" s="226"/>
      <c r="G11" s="47"/>
      <c r="H11" s="63"/>
      <c r="I11" s="142"/>
      <c r="J11" s="142"/>
      <c r="K11" s="142"/>
      <c r="L11" s="79"/>
      <c r="M11" s="79"/>
      <c r="N11" s="79"/>
    </row>
    <row r="12" spans="1:14" ht="15.75" customHeight="1" x14ac:dyDescent="0.25">
      <c r="A12" s="140" t="s">
        <v>375</v>
      </c>
      <c r="B12" s="214"/>
      <c r="C12" s="47"/>
      <c r="D12" s="226"/>
      <c r="E12" s="47"/>
      <c r="F12" s="226"/>
      <c r="G12" s="47"/>
      <c r="H12" s="63"/>
      <c r="I12" s="142"/>
      <c r="J12" s="142"/>
      <c r="K12" s="142"/>
      <c r="L12" s="79"/>
      <c r="M12" s="79"/>
      <c r="N12" s="79"/>
    </row>
    <row r="13" spans="1:14" ht="15.75" customHeight="1" x14ac:dyDescent="0.25">
      <c r="A13" s="140" t="s">
        <v>376</v>
      </c>
      <c r="B13" s="214"/>
      <c r="C13" s="47"/>
      <c r="D13" s="226"/>
      <c r="E13" s="47"/>
      <c r="F13" s="226"/>
      <c r="G13" s="47"/>
      <c r="H13" s="63"/>
      <c r="I13" s="142"/>
      <c r="J13" s="142"/>
      <c r="K13" s="142"/>
      <c r="L13" s="79"/>
      <c r="M13" s="79"/>
      <c r="N13" s="79"/>
    </row>
    <row r="14" spans="1:14" ht="15.75" customHeight="1" x14ac:dyDescent="0.25">
      <c r="A14" s="140" t="s">
        <v>377</v>
      </c>
      <c r="B14" s="214"/>
      <c r="C14" s="47"/>
      <c r="D14" s="226"/>
      <c r="E14" s="47"/>
      <c r="F14" s="226"/>
      <c r="G14" s="47"/>
      <c r="H14" s="63"/>
      <c r="I14" s="223"/>
      <c r="J14" s="142"/>
      <c r="K14" s="223"/>
      <c r="L14" s="79"/>
      <c r="M14" s="79"/>
      <c r="N14" s="79"/>
    </row>
    <row r="15" spans="1:14" ht="15.75" customHeight="1" x14ac:dyDescent="0.25">
      <c r="A15" s="140" t="s">
        <v>378</v>
      </c>
      <c r="B15" s="214"/>
      <c r="C15" s="96"/>
      <c r="D15" s="234"/>
      <c r="E15" s="96"/>
      <c r="F15" s="234"/>
      <c r="G15" s="96"/>
      <c r="H15" s="63"/>
      <c r="I15" s="223"/>
      <c r="J15" s="142"/>
      <c r="K15" s="223"/>
      <c r="L15" s="79"/>
      <c r="M15" s="79"/>
      <c r="N15" s="79"/>
    </row>
    <row r="16" spans="1:14" ht="15.75" customHeight="1" x14ac:dyDescent="0.25">
      <c r="A16" s="140" t="s">
        <v>379</v>
      </c>
      <c r="B16" s="214"/>
      <c r="C16" s="96"/>
      <c r="D16" s="234"/>
      <c r="E16" s="96"/>
      <c r="F16" s="234"/>
      <c r="G16" s="96"/>
      <c r="H16" s="63"/>
      <c r="I16" s="223"/>
      <c r="J16" s="142"/>
      <c r="K16" s="223"/>
      <c r="L16" s="79"/>
      <c r="M16" s="79"/>
      <c r="N16" s="79"/>
    </row>
    <row r="17" spans="1:14" ht="15.75" customHeight="1" x14ac:dyDescent="0.25">
      <c r="A17" s="140"/>
      <c r="B17" s="238" t="s">
        <v>393</v>
      </c>
      <c r="C17" s="96"/>
      <c r="D17" s="96"/>
      <c r="E17" s="96"/>
      <c r="F17" s="96"/>
      <c r="G17" s="96"/>
      <c r="H17" s="63"/>
      <c r="I17" s="223"/>
      <c r="J17" s="142"/>
      <c r="K17" s="223"/>
      <c r="L17" s="79"/>
      <c r="M17" s="79"/>
      <c r="N17" s="79"/>
    </row>
    <row r="18" spans="1:14" ht="15.75" customHeight="1" x14ac:dyDescent="0.25">
      <c r="A18" s="228" t="s">
        <v>459</v>
      </c>
      <c r="B18" s="229"/>
      <c r="C18" s="229"/>
      <c r="D18" s="229"/>
      <c r="E18" s="229"/>
      <c r="F18" s="229"/>
      <c r="G18" s="47"/>
      <c r="H18" s="63"/>
      <c r="I18" s="102"/>
      <c r="J18" s="63"/>
      <c r="K18" s="63"/>
      <c r="L18" s="79"/>
      <c r="M18" s="79"/>
      <c r="N18" s="79"/>
    </row>
    <row r="19" spans="1:14" ht="15.75" customHeight="1" x14ac:dyDescent="0.25">
      <c r="A19" s="140" t="s">
        <v>386</v>
      </c>
      <c r="B19" s="214"/>
      <c r="C19" s="47"/>
      <c r="D19" s="226"/>
      <c r="E19" s="47"/>
      <c r="F19" s="226"/>
      <c r="G19" s="47"/>
      <c r="H19" s="63"/>
      <c r="I19" s="142"/>
      <c r="J19" s="142"/>
      <c r="K19" s="142"/>
      <c r="L19" s="79"/>
      <c r="M19" s="79"/>
      <c r="N19" s="79"/>
    </row>
    <row r="20" spans="1:14" ht="15.75" customHeight="1" x14ac:dyDescent="0.25">
      <c r="A20" s="140" t="s">
        <v>387</v>
      </c>
      <c r="B20" s="214"/>
      <c r="C20" s="47"/>
      <c r="D20" s="226"/>
      <c r="E20" s="47"/>
      <c r="F20" s="226"/>
      <c r="G20" s="47"/>
      <c r="H20" s="63"/>
      <c r="I20" s="142"/>
      <c r="J20" s="142"/>
      <c r="K20" s="142"/>
      <c r="L20" s="79"/>
      <c r="M20" s="79"/>
      <c r="N20" s="79"/>
    </row>
    <row r="21" spans="1:14" ht="15.75" customHeight="1" x14ac:dyDescent="0.25">
      <c r="A21" s="140" t="s">
        <v>388</v>
      </c>
      <c r="B21" s="214"/>
      <c r="C21" s="47"/>
      <c r="D21" s="226"/>
      <c r="E21" s="47"/>
      <c r="F21" s="226"/>
      <c r="G21" s="47"/>
      <c r="H21" s="63"/>
      <c r="I21" s="142"/>
      <c r="J21" s="142"/>
      <c r="K21" s="142"/>
      <c r="L21" s="79"/>
      <c r="M21" s="79"/>
      <c r="N21" s="79"/>
    </row>
    <row r="22" spans="1:14" ht="15.75" customHeight="1" x14ac:dyDescent="0.25">
      <c r="A22" s="140" t="s">
        <v>431</v>
      </c>
      <c r="B22" s="214"/>
      <c r="C22" s="47"/>
      <c r="D22" s="226"/>
      <c r="E22" s="47"/>
      <c r="F22" s="226"/>
      <c r="G22" s="47"/>
      <c r="H22" s="63"/>
      <c r="I22" s="142"/>
      <c r="J22" s="142"/>
      <c r="K22" s="142"/>
      <c r="L22" s="79"/>
      <c r="M22" s="79"/>
      <c r="N22" s="79"/>
    </row>
    <row r="23" spans="1:14" ht="15.75" customHeight="1" x14ac:dyDescent="0.25">
      <c r="A23" s="140" t="s">
        <v>432</v>
      </c>
      <c r="B23" s="214"/>
      <c r="C23" s="49"/>
      <c r="D23" s="227"/>
      <c r="E23" s="49"/>
      <c r="F23" s="227"/>
      <c r="G23" s="49"/>
      <c r="H23" s="63"/>
      <c r="I23" s="142"/>
      <c r="J23" s="142"/>
      <c r="K23" s="142"/>
      <c r="L23" s="79"/>
      <c r="M23" s="79"/>
      <c r="N23" s="79"/>
    </row>
    <row r="24" spans="1:14" ht="15.75" customHeight="1" x14ac:dyDescent="0.25">
      <c r="A24" s="140" t="s">
        <v>433</v>
      </c>
      <c r="B24" s="214"/>
      <c r="C24" s="49"/>
      <c r="D24" s="227"/>
      <c r="E24" s="49"/>
      <c r="F24" s="227"/>
      <c r="G24" s="49"/>
      <c r="H24" s="63"/>
      <c r="I24" s="142"/>
      <c r="J24" s="142"/>
      <c r="K24" s="142"/>
      <c r="L24" s="79"/>
      <c r="M24" s="79"/>
      <c r="N24" s="79"/>
    </row>
    <row r="25" spans="1:14" ht="15.75" customHeight="1" x14ac:dyDescent="0.25">
      <c r="A25" s="140" t="s">
        <v>434</v>
      </c>
      <c r="B25" s="214"/>
      <c r="C25" s="49"/>
      <c r="D25" s="227"/>
      <c r="E25" s="49"/>
      <c r="F25" s="227"/>
      <c r="G25" s="49"/>
      <c r="H25" s="63"/>
      <c r="I25" s="142"/>
      <c r="J25" s="142"/>
      <c r="K25" s="142"/>
      <c r="L25" s="79"/>
      <c r="M25" s="79"/>
      <c r="N25" s="79"/>
    </row>
    <row r="26" spans="1:14" ht="15.75" customHeight="1" x14ac:dyDescent="0.25">
      <c r="A26" s="140" t="s">
        <v>435</v>
      </c>
      <c r="B26" s="214"/>
      <c r="C26" s="49"/>
      <c r="D26" s="227"/>
      <c r="E26" s="49"/>
      <c r="F26" s="227"/>
      <c r="G26" s="49"/>
      <c r="H26" s="63"/>
      <c r="I26" s="142"/>
      <c r="J26" s="142"/>
      <c r="K26" s="142"/>
      <c r="L26" s="79"/>
      <c r="M26" s="79"/>
      <c r="N26" s="79"/>
    </row>
    <row r="27" spans="1:14" ht="15.75" customHeight="1" x14ac:dyDescent="0.25">
      <c r="A27" s="140" t="s">
        <v>436</v>
      </c>
      <c r="B27" s="214"/>
      <c r="C27" s="49"/>
      <c r="D27" s="227"/>
      <c r="E27" s="49"/>
      <c r="F27" s="227"/>
      <c r="G27" s="49"/>
      <c r="H27" s="63"/>
      <c r="I27" s="142"/>
      <c r="J27" s="142"/>
      <c r="K27" s="142"/>
      <c r="L27" s="79"/>
      <c r="M27" s="79"/>
      <c r="N27" s="79"/>
    </row>
    <row r="28" spans="1:14" ht="15.75" customHeight="1" x14ac:dyDescent="0.25">
      <c r="A28" s="141"/>
      <c r="B28" s="238" t="s">
        <v>393</v>
      </c>
      <c r="C28" s="47"/>
      <c r="D28" s="47"/>
      <c r="E28" s="47"/>
      <c r="F28" s="47"/>
      <c r="G28" s="47"/>
      <c r="H28" s="63"/>
      <c r="I28" s="223"/>
      <c r="J28" s="142"/>
      <c r="K28" s="223"/>
      <c r="L28" s="79"/>
      <c r="M28" s="79"/>
      <c r="N28" s="79"/>
    </row>
    <row r="29" spans="1:14" ht="15.75" customHeight="1" x14ac:dyDescent="0.25">
      <c r="A29" s="228" t="s">
        <v>460</v>
      </c>
      <c r="B29" s="229"/>
      <c r="C29" s="229"/>
      <c r="D29" s="229"/>
      <c r="E29" s="229"/>
      <c r="F29" s="229"/>
      <c r="G29" s="47"/>
      <c r="H29" s="63"/>
      <c r="I29" s="142"/>
      <c r="J29" s="142"/>
      <c r="K29" s="142"/>
      <c r="L29" s="79"/>
      <c r="M29" s="79"/>
      <c r="N29" s="79"/>
    </row>
    <row r="30" spans="1:14" ht="15.75" customHeight="1" x14ac:dyDescent="0.25">
      <c r="A30" s="140" t="s">
        <v>449</v>
      </c>
      <c r="B30" s="214"/>
      <c r="C30" s="47"/>
      <c r="D30" s="226"/>
      <c r="E30" s="47"/>
      <c r="F30" s="226"/>
      <c r="G30" s="47"/>
      <c r="H30" s="63"/>
      <c r="I30" s="142"/>
      <c r="J30" s="142"/>
      <c r="K30" s="142"/>
      <c r="L30" s="79"/>
      <c r="M30" s="79"/>
      <c r="N30" s="79"/>
    </row>
    <row r="31" spans="1:14" ht="15.75" customHeight="1" x14ac:dyDescent="0.25">
      <c r="A31" s="140" t="s">
        <v>450</v>
      </c>
      <c r="B31" s="214"/>
      <c r="C31" s="47"/>
      <c r="D31" s="226"/>
      <c r="E31" s="47"/>
      <c r="F31" s="226"/>
      <c r="G31" s="47"/>
      <c r="H31" s="63"/>
      <c r="I31" s="142"/>
      <c r="J31" s="142"/>
      <c r="K31" s="142"/>
      <c r="L31" s="79"/>
      <c r="M31" s="79"/>
      <c r="N31" s="79"/>
    </row>
    <row r="32" spans="1:14" ht="15.75" customHeight="1" x14ac:dyDescent="0.25">
      <c r="A32" s="140" t="s">
        <v>451</v>
      </c>
      <c r="B32" s="214"/>
      <c r="C32" s="47"/>
      <c r="D32" s="226"/>
      <c r="E32" s="47"/>
      <c r="F32" s="226"/>
      <c r="G32" s="47"/>
      <c r="H32" s="63"/>
      <c r="I32" s="142"/>
      <c r="J32" s="142"/>
      <c r="K32" s="142"/>
      <c r="L32" s="79"/>
      <c r="M32" s="79"/>
      <c r="N32" s="79"/>
    </row>
    <row r="33" spans="1:14" ht="15.75" customHeight="1" x14ac:dyDescent="0.25">
      <c r="A33" s="140" t="s">
        <v>452</v>
      </c>
      <c r="B33" s="214"/>
      <c r="C33" s="49"/>
      <c r="D33" s="227"/>
      <c r="E33" s="49"/>
      <c r="F33" s="227"/>
      <c r="G33" s="49"/>
      <c r="H33" s="63"/>
      <c r="I33" s="142"/>
      <c r="J33" s="142"/>
      <c r="K33" s="142"/>
      <c r="L33" s="79"/>
      <c r="M33" s="79"/>
      <c r="N33" s="79"/>
    </row>
    <row r="34" spans="1:14" ht="15.75" customHeight="1" x14ac:dyDescent="0.25">
      <c r="A34" s="140" t="s">
        <v>453</v>
      </c>
      <c r="B34" s="214"/>
      <c r="C34" s="49"/>
      <c r="D34" s="227"/>
      <c r="E34" s="49"/>
      <c r="F34" s="227"/>
      <c r="G34" s="49"/>
      <c r="H34" s="63"/>
      <c r="I34" s="142"/>
      <c r="J34" s="142"/>
      <c r="K34" s="142"/>
      <c r="L34" s="79"/>
      <c r="M34" s="79"/>
      <c r="N34" s="79"/>
    </row>
    <row r="35" spans="1:14" ht="15.75" customHeight="1" x14ac:dyDescent="0.25">
      <c r="A35" s="140" t="s">
        <v>389</v>
      </c>
      <c r="B35" s="214"/>
      <c r="C35" s="47"/>
      <c r="D35" s="226"/>
      <c r="E35" s="47"/>
      <c r="F35" s="226"/>
      <c r="G35" s="47"/>
      <c r="H35" s="63"/>
      <c r="I35" s="142"/>
      <c r="J35" s="142"/>
      <c r="K35" s="142"/>
      <c r="L35" s="79"/>
      <c r="M35" s="79"/>
      <c r="N35" s="79"/>
    </row>
    <row r="36" spans="1:14" ht="15.75" customHeight="1" x14ac:dyDescent="0.25">
      <c r="A36" s="140" t="s">
        <v>390</v>
      </c>
      <c r="B36" s="214"/>
      <c r="C36" s="49"/>
      <c r="D36" s="227"/>
      <c r="E36" s="49"/>
      <c r="F36" s="227"/>
      <c r="G36" s="49"/>
      <c r="H36" s="63"/>
      <c r="I36" s="142"/>
      <c r="J36" s="142"/>
      <c r="K36" s="142"/>
      <c r="L36" s="79"/>
      <c r="M36" s="79"/>
      <c r="N36" s="79"/>
    </row>
    <row r="37" spans="1:14" ht="15.75" customHeight="1" x14ac:dyDescent="0.25">
      <c r="A37" s="140" t="s">
        <v>391</v>
      </c>
      <c r="B37" s="214"/>
      <c r="C37" s="49"/>
      <c r="D37" s="227"/>
      <c r="E37" s="49"/>
      <c r="F37" s="227"/>
      <c r="G37" s="49"/>
      <c r="H37" s="63"/>
      <c r="I37" s="142"/>
      <c r="J37" s="142"/>
      <c r="K37" s="142"/>
      <c r="L37" s="79"/>
      <c r="M37" s="79"/>
      <c r="N37" s="79"/>
    </row>
    <row r="38" spans="1:14" ht="15.75" customHeight="1" x14ac:dyDescent="0.25">
      <c r="A38" s="140" t="s">
        <v>392</v>
      </c>
      <c r="B38" s="214"/>
      <c r="C38" s="47"/>
      <c r="D38" s="226"/>
      <c r="E38" s="47"/>
      <c r="F38" s="226"/>
      <c r="G38" s="47"/>
      <c r="H38" s="63"/>
      <c r="I38" s="223"/>
      <c r="J38" s="142"/>
      <c r="K38" s="223"/>
      <c r="L38" s="79"/>
      <c r="M38" s="79"/>
      <c r="N38" s="79"/>
    </row>
    <row r="39" spans="1:14" ht="15.75" customHeight="1" x14ac:dyDescent="0.25">
      <c r="A39" s="140"/>
      <c r="B39" s="238" t="s">
        <v>393</v>
      </c>
      <c r="C39" s="47"/>
      <c r="D39" s="47"/>
      <c r="E39" s="47"/>
      <c r="F39" s="47"/>
      <c r="G39" s="47"/>
      <c r="H39" s="63"/>
      <c r="I39" s="223"/>
      <c r="J39" s="142"/>
      <c r="K39" s="223"/>
      <c r="L39" s="79"/>
      <c r="M39" s="79"/>
      <c r="N39" s="79"/>
    </row>
    <row r="40" spans="1:14" ht="15" x14ac:dyDescent="0.25">
      <c r="A40" s="140"/>
      <c r="B40" s="96"/>
      <c r="C40" s="47"/>
      <c r="D40" s="47"/>
      <c r="E40" s="47"/>
      <c r="F40" s="47"/>
      <c r="G40" s="47"/>
      <c r="H40" s="47"/>
      <c r="I40" s="147"/>
      <c r="J40" s="147"/>
      <c r="K40" s="147"/>
      <c r="L40" s="79"/>
      <c r="M40" s="79"/>
      <c r="N40" s="79"/>
    </row>
    <row r="41" spans="1:14" ht="15" hidden="1" x14ac:dyDescent="0.25">
      <c r="A41" s="140"/>
      <c r="B41" s="146"/>
      <c r="C41" s="47"/>
      <c r="D41" s="47"/>
      <c r="E41" s="47"/>
      <c r="F41" s="47"/>
      <c r="G41" s="47"/>
      <c r="H41" s="47"/>
      <c r="I41" s="147"/>
      <c r="J41" s="147"/>
      <c r="K41" s="147"/>
      <c r="L41" s="79"/>
      <c r="M41" s="79"/>
      <c r="N41" s="79"/>
    </row>
    <row r="42" spans="1:14" ht="15" hidden="1" x14ac:dyDescent="0.25">
      <c r="A42" s="140"/>
      <c r="B42" s="96"/>
      <c r="C42" s="47"/>
      <c r="D42" s="47"/>
      <c r="E42" s="47"/>
      <c r="F42" s="47"/>
      <c r="G42" s="47"/>
      <c r="H42" s="47"/>
      <c r="I42" s="147"/>
      <c r="J42" s="147"/>
      <c r="K42" s="147"/>
      <c r="L42" s="79"/>
      <c r="M42" s="79"/>
      <c r="N42" s="79"/>
    </row>
    <row r="43" spans="1:14" ht="15" hidden="1" x14ac:dyDescent="0.25">
      <c r="A43" s="140"/>
      <c r="B43" s="146"/>
      <c r="C43" s="47"/>
      <c r="D43" s="47"/>
      <c r="E43" s="47"/>
      <c r="F43" s="47"/>
      <c r="G43" s="47"/>
      <c r="H43" s="47"/>
      <c r="I43" s="147"/>
      <c r="J43" s="147"/>
      <c r="K43" s="147"/>
      <c r="L43" s="79"/>
      <c r="M43" s="79"/>
      <c r="N43" s="79"/>
    </row>
    <row r="44" spans="1:14" ht="15" hidden="1" x14ac:dyDescent="0.25">
      <c r="A44" s="140"/>
      <c r="B44" s="96"/>
      <c r="C44" s="47"/>
      <c r="D44" s="47"/>
      <c r="E44" s="47"/>
      <c r="F44" s="47"/>
      <c r="G44" s="47"/>
      <c r="H44" s="47"/>
      <c r="I44" s="147"/>
      <c r="J44" s="147"/>
      <c r="K44" s="147"/>
      <c r="L44" s="79"/>
      <c r="M44" s="79"/>
      <c r="N44" s="79"/>
    </row>
    <row r="45" spans="1:14" ht="15" hidden="1" x14ac:dyDescent="0.25">
      <c r="A45" s="140"/>
      <c r="B45" s="224"/>
      <c r="C45" s="224"/>
      <c r="D45" s="224"/>
      <c r="E45" s="224"/>
      <c r="F45" s="224"/>
      <c r="G45" s="224"/>
      <c r="H45" s="47"/>
      <c r="I45" s="225"/>
      <c r="J45" s="147"/>
      <c r="K45" s="225"/>
      <c r="L45" s="79"/>
      <c r="M45" s="79"/>
      <c r="N45" s="79"/>
    </row>
    <row r="46" spans="1:14" ht="15" hidden="1" x14ac:dyDescent="0.25">
      <c r="A46" s="140"/>
      <c r="B46" s="47"/>
      <c r="C46" s="47"/>
      <c r="D46" s="47"/>
      <c r="E46" s="47"/>
      <c r="F46" s="47"/>
      <c r="G46" s="47"/>
      <c r="H46" s="47"/>
      <c r="I46" s="225"/>
      <c r="J46" s="147"/>
      <c r="K46" s="225"/>
      <c r="L46" s="79"/>
      <c r="M46" s="79"/>
      <c r="N46" s="79"/>
    </row>
    <row r="47" spans="1:14" hidden="1" x14ac:dyDescent="0.2">
      <c r="B47" s="79"/>
      <c r="C47" s="79"/>
      <c r="D47" s="79"/>
      <c r="E47" s="79"/>
      <c r="F47" s="79"/>
      <c r="G47" s="79"/>
      <c r="H47" s="79"/>
      <c r="I47" s="79"/>
      <c r="J47" s="79"/>
      <c r="K47" s="79"/>
      <c r="L47" s="79"/>
      <c r="M47" s="79"/>
      <c r="N47" s="79"/>
    </row>
    <row r="48" spans="1:14" hidden="1" x14ac:dyDescent="0.2">
      <c r="H48" s="79"/>
      <c r="I48" s="79"/>
      <c r="J48" s="79"/>
      <c r="K48" s="79"/>
      <c r="L48" s="79"/>
      <c r="M48" s="79"/>
      <c r="N48" s="79"/>
    </row>
    <row r="49" spans="8:14" hidden="1" x14ac:dyDescent="0.2">
      <c r="H49" s="79"/>
      <c r="I49" s="79"/>
      <c r="J49" s="79"/>
      <c r="K49" s="79"/>
      <c r="L49" s="79"/>
      <c r="M49" s="79"/>
      <c r="N49" s="79"/>
    </row>
    <row r="50" spans="8:14" hidden="1" x14ac:dyDescent="0.2">
      <c r="H50" s="79"/>
      <c r="I50" s="79"/>
      <c r="J50" s="79"/>
      <c r="K50" s="79"/>
      <c r="L50" s="79"/>
      <c r="M50" s="79"/>
      <c r="N50" s="79"/>
    </row>
    <row r="51" spans="8:14" hidden="1" x14ac:dyDescent="0.2">
      <c r="H51" s="79"/>
      <c r="I51" s="79"/>
      <c r="J51" s="79"/>
      <c r="K51" s="79"/>
      <c r="L51" s="79"/>
      <c r="M51" s="79"/>
      <c r="N51" s="79"/>
    </row>
  </sheetData>
  <sheetProtection selectLockedCells="1"/>
  <mergeCells count="4">
    <mergeCell ref="A1:F1"/>
    <mergeCell ref="A2:F2"/>
    <mergeCell ref="A3:F3"/>
    <mergeCell ref="A4:F4"/>
  </mergeCells>
  <hyperlinks>
    <hyperlink ref="B17" location="'MC-Cash flow'!B8" display="Return to Cash Flow Page" xr:uid="{00000000-0004-0000-1400-000000000000}"/>
    <hyperlink ref="B28" location="'MC-Cash flow'!B20" display="Return to Cash Flow Page" xr:uid="{00000000-0004-0000-1400-000001000000}"/>
    <hyperlink ref="B39" location="'MC-Cash flow'!B40" display="Return to Cash Flow Page" xr:uid="{00000000-0004-0000-1400-000002000000}"/>
  </hyperlinks>
  <printOptions horizontalCentered="1"/>
  <pageMargins left="0" right="0" top="0.5" bottom="0.5" header="0.5" footer="0.5"/>
  <pageSetup paperSize="5" fitToHeight="0" orientation="portrait"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J54"/>
  <sheetViews>
    <sheetView workbookViewId="0"/>
  </sheetViews>
  <sheetFormatPr defaultRowHeight="12.75" x14ac:dyDescent="0.2"/>
  <cols>
    <col min="2" max="2" width="10.140625" bestFit="1" customWidth="1"/>
    <col min="3" max="3" width="6.7109375" customWidth="1"/>
    <col min="4" max="4" width="11.5703125" customWidth="1"/>
    <col min="7" max="7" width="10.42578125" customWidth="1"/>
  </cols>
  <sheetData>
    <row r="1" spans="1:10" x14ac:dyDescent="0.2">
      <c r="A1" s="3" t="s">
        <v>357</v>
      </c>
    </row>
    <row r="2" spans="1:10" ht="56.25" customHeight="1" x14ac:dyDescent="0.2">
      <c r="A2" s="10" t="s">
        <v>330</v>
      </c>
      <c r="B2" s="10" t="s">
        <v>331</v>
      </c>
      <c r="C2" s="10" t="s">
        <v>333</v>
      </c>
      <c r="D2" s="26" t="s">
        <v>359</v>
      </c>
      <c r="E2" s="27" t="s">
        <v>66</v>
      </c>
      <c r="F2" s="26" t="s">
        <v>61</v>
      </c>
      <c r="G2" s="27" t="s">
        <v>62</v>
      </c>
      <c r="H2" s="27" t="s">
        <v>63</v>
      </c>
      <c r="I2" s="27" t="s">
        <v>64</v>
      </c>
    </row>
    <row r="3" spans="1:10" x14ac:dyDescent="0.2">
      <c r="A3" s="4">
        <f>'MC-Jurat'!$H$8</f>
        <v>0</v>
      </c>
      <c r="B3" s="248">
        <f>'MC-Jurat'!$AC$5</f>
        <v>45657</v>
      </c>
      <c r="C3" s="247" t="s">
        <v>569</v>
      </c>
      <c r="D3" s="29">
        <f>'MC-Sched-E'!D9</f>
        <v>0</v>
      </c>
      <c r="E3" s="29">
        <f>'MC-Sched-E'!E9</f>
        <v>0</v>
      </c>
      <c r="F3" s="29">
        <f>'MC-Sched-E'!F9</f>
        <v>0</v>
      </c>
      <c r="G3" s="29">
        <f>'MC-Sched-E'!G9</f>
        <v>0</v>
      </c>
      <c r="H3" s="29">
        <f>'MC-Sched-E'!H9</f>
        <v>0</v>
      </c>
      <c r="I3" s="29">
        <f>'MC-Sched-E'!I9</f>
        <v>0</v>
      </c>
      <c r="J3" s="28"/>
    </row>
    <row r="4" spans="1:10" x14ac:dyDescent="0.2">
      <c r="A4" s="4">
        <f>'MC-Jurat'!$H$8</f>
        <v>0</v>
      </c>
      <c r="B4" s="248">
        <f>'MC-Jurat'!$AC$5</f>
        <v>45657</v>
      </c>
      <c r="C4" s="245" t="s">
        <v>570</v>
      </c>
      <c r="D4" s="29">
        <f>'MC-Sched-E'!D10</f>
        <v>0</v>
      </c>
      <c r="E4" s="29">
        <f>'MC-Sched-E'!E10</f>
        <v>0</v>
      </c>
      <c r="F4" s="29">
        <f>'MC-Sched-E'!F10</f>
        <v>0</v>
      </c>
      <c r="G4" s="29">
        <f>'MC-Sched-E'!G10</f>
        <v>0</v>
      </c>
      <c r="H4" s="29">
        <f>'MC-Sched-E'!H10</f>
        <v>0</v>
      </c>
      <c r="I4" s="29">
        <f>'MC-Sched-E'!I10</f>
        <v>0</v>
      </c>
      <c r="J4" s="28"/>
    </row>
    <row r="5" spans="1:10" x14ac:dyDescent="0.2">
      <c r="A5" s="4">
        <f>'MC-Jurat'!$H$8</f>
        <v>0</v>
      </c>
      <c r="B5" s="248">
        <f>'MC-Jurat'!$AC$5</f>
        <v>45657</v>
      </c>
      <c r="C5" s="247" t="s">
        <v>571</v>
      </c>
      <c r="D5" s="29">
        <f>'MC-Sched-E'!D11</f>
        <v>0</v>
      </c>
      <c r="E5" s="29">
        <f>'MC-Sched-E'!E11</f>
        <v>0</v>
      </c>
      <c r="F5" s="29">
        <f>'MC-Sched-E'!F11</f>
        <v>0</v>
      </c>
      <c r="G5" s="29">
        <f>'MC-Sched-E'!G11</f>
        <v>0</v>
      </c>
      <c r="H5" s="29">
        <f>'MC-Sched-E'!H11</f>
        <v>0</v>
      </c>
      <c r="I5" s="29">
        <f>'MC-Sched-E'!I11</f>
        <v>0</v>
      </c>
      <c r="J5" s="28"/>
    </row>
    <row r="6" spans="1:10" x14ac:dyDescent="0.2">
      <c r="A6" s="4">
        <f>'MC-Jurat'!$H$8</f>
        <v>0</v>
      </c>
      <c r="B6" s="248">
        <f>'MC-Jurat'!$AC$5</f>
        <v>45657</v>
      </c>
      <c r="C6" s="245" t="s">
        <v>478</v>
      </c>
      <c r="D6" s="29">
        <f>'MC-Sched-E'!D12</f>
        <v>0</v>
      </c>
      <c r="E6" s="29">
        <f>'MC-Sched-E'!E12</f>
        <v>0</v>
      </c>
      <c r="F6" s="29">
        <f>'MC-Sched-E'!F12</f>
        <v>0</v>
      </c>
      <c r="G6" s="29">
        <f>'MC-Sched-E'!G12</f>
        <v>0</v>
      </c>
      <c r="H6" s="29">
        <f>'MC-Sched-E'!H12</f>
        <v>0</v>
      </c>
      <c r="I6" s="29">
        <f>'MC-Sched-E'!I12</f>
        <v>0</v>
      </c>
      <c r="J6" s="28"/>
    </row>
    <row r="7" spans="1:10" x14ac:dyDescent="0.2">
      <c r="A7" s="4">
        <f>'MC-Jurat'!$H$8</f>
        <v>0</v>
      </c>
      <c r="B7" s="248">
        <f>'MC-Jurat'!$AC$5</f>
        <v>45657</v>
      </c>
      <c r="C7" s="247" t="s">
        <v>572</v>
      </c>
      <c r="D7" s="29">
        <f>'MC-Sched-E'!D13</f>
        <v>0</v>
      </c>
      <c r="E7" s="29">
        <f>'MC-Sched-E'!E13</f>
        <v>0</v>
      </c>
      <c r="F7" s="29">
        <f>'MC-Sched-E'!F13</f>
        <v>0</v>
      </c>
      <c r="G7" s="29">
        <f>'MC-Sched-E'!G13</f>
        <v>0</v>
      </c>
      <c r="H7" s="29">
        <f>'MC-Sched-E'!H13</f>
        <v>0</v>
      </c>
      <c r="I7" s="29">
        <f>'MC-Sched-E'!I13</f>
        <v>0</v>
      </c>
      <c r="J7" s="28"/>
    </row>
    <row r="8" spans="1:10" x14ac:dyDescent="0.2">
      <c r="A8" s="4">
        <f>'MC-Jurat'!$H$8</f>
        <v>0</v>
      </c>
      <c r="B8" s="248">
        <f>'MC-Jurat'!$AC$5</f>
        <v>45657</v>
      </c>
      <c r="C8" s="245" t="s">
        <v>573</v>
      </c>
      <c r="D8" s="29">
        <f>'MC-Sched-E'!D14</f>
        <v>0</v>
      </c>
      <c r="E8" s="29">
        <f>'MC-Sched-E'!E14</f>
        <v>0</v>
      </c>
      <c r="F8" s="29">
        <f>'MC-Sched-E'!F14</f>
        <v>0</v>
      </c>
      <c r="G8" s="29">
        <f>'MC-Sched-E'!G14</f>
        <v>0</v>
      </c>
      <c r="H8" s="29">
        <f>'MC-Sched-E'!H14</f>
        <v>0</v>
      </c>
      <c r="I8" s="29">
        <f>'MC-Sched-E'!I14</f>
        <v>0</v>
      </c>
      <c r="J8" s="28"/>
    </row>
    <row r="9" spans="1:10" x14ac:dyDescent="0.2">
      <c r="A9" s="4">
        <f>'MC-Jurat'!$H$8</f>
        <v>0</v>
      </c>
      <c r="B9" s="248">
        <f>'MC-Jurat'!$AC$5</f>
        <v>45657</v>
      </c>
      <c r="C9" s="247" t="s">
        <v>574</v>
      </c>
      <c r="D9" s="29">
        <f>'MC-Sched-E'!D15</f>
        <v>0</v>
      </c>
      <c r="E9" s="29">
        <f>'MC-Sched-E'!E15</f>
        <v>0</v>
      </c>
      <c r="F9" s="29">
        <f>'MC-Sched-E'!F15</f>
        <v>0</v>
      </c>
      <c r="G9" s="29">
        <f>'MC-Sched-E'!G15</f>
        <v>0</v>
      </c>
      <c r="H9" s="29">
        <f>'MC-Sched-E'!H15</f>
        <v>0</v>
      </c>
      <c r="I9" s="29">
        <f>'MC-Sched-E'!I15</f>
        <v>0</v>
      </c>
      <c r="J9" s="28"/>
    </row>
    <row r="10" spans="1:10" x14ac:dyDescent="0.2">
      <c r="A10" s="4">
        <f>'MC-Jurat'!$H$8</f>
        <v>0</v>
      </c>
      <c r="B10" s="248">
        <f>'MC-Jurat'!$AC$5</f>
        <v>45657</v>
      </c>
      <c r="C10" s="245" t="s">
        <v>575</v>
      </c>
      <c r="D10" s="29">
        <f>'MC-Sched-E'!D16</f>
        <v>0</v>
      </c>
      <c r="E10" s="29">
        <f>'MC-Sched-E'!E16</f>
        <v>0</v>
      </c>
      <c r="F10" s="29">
        <f>'MC-Sched-E'!F16</f>
        <v>0</v>
      </c>
      <c r="G10" s="29">
        <f>'MC-Sched-E'!G16</f>
        <v>0</v>
      </c>
      <c r="H10" s="29">
        <f>'MC-Sched-E'!H16</f>
        <v>0</v>
      </c>
      <c r="I10" s="29">
        <f>'MC-Sched-E'!I16</f>
        <v>0</v>
      </c>
      <c r="J10" s="28"/>
    </row>
    <row r="11" spans="1:10" x14ac:dyDescent="0.2">
      <c r="A11" s="4">
        <f>'MC-Jurat'!$H$8</f>
        <v>0</v>
      </c>
      <c r="B11" s="248">
        <f>'MC-Jurat'!$AC$5</f>
        <v>45657</v>
      </c>
      <c r="C11" s="247" t="s">
        <v>576</v>
      </c>
      <c r="D11" s="29">
        <f>'MC-Sched-E'!D17</f>
        <v>0</v>
      </c>
      <c r="E11" s="29">
        <f>'MC-Sched-E'!E17</f>
        <v>0</v>
      </c>
      <c r="F11" s="29">
        <f>'MC-Sched-E'!F17</f>
        <v>0</v>
      </c>
      <c r="G11" s="29">
        <f>'MC-Sched-E'!G17</f>
        <v>0</v>
      </c>
      <c r="H11" s="29">
        <f>'MC-Sched-E'!H17</f>
        <v>0</v>
      </c>
      <c r="I11" s="29">
        <f>'MC-Sched-E'!I17</f>
        <v>0</v>
      </c>
      <c r="J11" s="28"/>
    </row>
    <row r="12" spans="1:10" x14ac:dyDescent="0.2">
      <c r="A12" s="4">
        <f>'MC-Jurat'!$H$8</f>
        <v>0</v>
      </c>
      <c r="B12" s="248">
        <f>'MC-Jurat'!$AC$5</f>
        <v>45657</v>
      </c>
      <c r="C12" s="245" t="s">
        <v>577</v>
      </c>
      <c r="D12" s="29">
        <f>'MC-Sched-E'!D18</f>
        <v>0</v>
      </c>
      <c r="E12" s="29">
        <f>'MC-Sched-E'!E18</f>
        <v>0</v>
      </c>
      <c r="F12" s="29">
        <f>'MC-Sched-E'!F18</f>
        <v>0</v>
      </c>
      <c r="G12" s="29">
        <f>'MC-Sched-E'!G18</f>
        <v>0</v>
      </c>
      <c r="H12" s="29">
        <f>'MC-Sched-E'!H18</f>
        <v>0</v>
      </c>
      <c r="I12" s="29">
        <f>'MC-Sched-E'!I18</f>
        <v>0</v>
      </c>
      <c r="J12" s="28"/>
    </row>
    <row r="13" spans="1:10" x14ac:dyDescent="0.2">
      <c r="A13" s="4">
        <f>'MC-Jurat'!$H$8</f>
        <v>0</v>
      </c>
      <c r="B13" s="248">
        <f>'MC-Jurat'!$AC$5</f>
        <v>45657</v>
      </c>
      <c r="C13" s="247" t="s">
        <v>578</v>
      </c>
      <c r="D13" s="29">
        <f>'MC-Sched-E'!D19</f>
        <v>0</v>
      </c>
      <c r="E13" s="29">
        <f>'MC-Sched-E'!E19</f>
        <v>0</v>
      </c>
      <c r="F13" s="29">
        <f>'MC-Sched-E'!F19</f>
        <v>0</v>
      </c>
      <c r="G13" s="29">
        <f>'MC-Sched-E'!G19</f>
        <v>0</v>
      </c>
      <c r="H13" s="29">
        <f>'MC-Sched-E'!H19</f>
        <v>0</v>
      </c>
      <c r="I13" s="29">
        <f>'MC-Sched-E'!I19</f>
        <v>0</v>
      </c>
      <c r="J13" s="28"/>
    </row>
    <row r="14" spans="1:10" x14ac:dyDescent="0.2">
      <c r="A14" s="4">
        <f>'MC-Jurat'!$H$8</f>
        <v>0</v>
      </c>
      <c r="B14" s="248">
        <f>'MC-Jurat'!$AC$5</f>
        <v>45657</v>
      </c>
      <c r="C14" s="245" t="s">
        <v>579</v>
      </c>
      <c r="D14" s="29">
        <f>'MC-Sched-E'!D20</f>
        <v>0</v>
      </c>
      <c r="E14" s="29">
        <f>'MC-Sched-E'!E20</f>
        <v>0</v>
      </c>
      <c r="F14" s="29">
        <f>'MC-Sched-E'!F20</f>
        <v>0</v>
      </c>
      <c r="G14" s="29">
        <f>'MC-Sched-E'!G20</f>
        <v>0</v>
      </c>
      <c r="H14" s="29">
        <f>'MC-Sched-E'!H20</f>
        <v>0</v>
      </c>
      <c r="I14" s="29">
        <f>'MC-Sched-E'!I20</f>
        <v>0</v>
      </c>
      <c r="J14" s="28"/>
    </row>
    <row r="15" spans="1:10" x14ac:dyDescent="0.2">
      <c r="A15" s="4">
        <f>'MC-Jurat'!$H$8</f>
        <v>0</v>
      </c>
      <c r="B15" s="248">
        <f>'MC-Jurat'!$AC$5</f>
        <v>45657</v>
      </c>
      <c r="C15" s="247" t="s">
        <v>580</v>
      </c>
      <c r="D15" s="29">
        <f>'MC-Sched-E'!D21</f>
        <v>0</v>
      </c>
      <c r="E15" s="29">
        <f>'MC-Sched-E'!E21</f>
        <v>0</v>
      </c>
      <c r="F15" s="29">
        <f>'MC-Sched-E'!F21</f>
        <v>0</v>
      </c>
      <c r="G15" s="29">
        <f>'MC-Sched-E'!G21</f>
        <v>0</v>
      </c>
      <c r="H15" s="29">
        <f>'MC-Sched-E'!H21</f>
        <v>0</v>
      </c>
      <c r="I15" s="29">
        <f>'MC-Sched-E'!I21</f>
        <v>0</v>
      </c>
      <c r="J15" s="28"/>
    </row>
    <row r="16" spans="1:10" x14ac:dyDescent="0.2">
      <c r="A16" s="4">
        <f>'MC-Jurat'!$H$8</f>
        <v>0</v>
      </c>
      <c r="B16" s="248">
        <f>'MC-Jurat'!$AC$5</f>
        <v>45657</v>
      </c>
      <c r="C16" s="245" t="s">
        <v>581</v>
      </c>
      <c r="D16" s="29">
        <f>'MC-Sched-E'!D22</f>
        <v>0</v>
      </c>
      <c r="E16" s="29">
        <f>'MC-Sched-E'!E22</f>
        <v>0</v>
      </c>
      <c r="F16" s="29">
        <f>'MC-Sched-E'!F22</f>
        <v>0</v>
      </c>
      <c r="G16" s="29">
        <f>'MC-Sched-E'!G22</f>
        <v>0</v>
      </c>
      <c r="H16" s="29">
        <f>'MC-Sched-E'!H22</f>
        <v>0</v>
      </c>
      <c r="I16" s="29">
        <f>'MC-Sched-E'!I22</f>
        <v>0</v>
      </c>
      <c r="J16" s="28"/>
    </row>
    <row r="17" spans="1:10" x14ac:dyDescent="0.2">
      <c r="A17" s="4">
        <f>'MC-Jurat'!$H$8</f>
        <v>0</v>
      </c>
      <c r="B17" s="248">
        <f>'MC-Jurat'!$AC$5</f>
        <v>45657</v>
      </c>
      <c r="C17" s="247" t="s">
        <v>582</v>
      </c>
      <c r="D17" s="29">
        <f>'MC-Sched-E'!D23</f>
        <v>0</v>
      </c>
      <c r="E17" s="29">
        <f>'MC-Sched-E'!E23</f>
        <v>0</v>
      </c>
      <c r="F17" s="29">
        <f>'MC-Sched-E'!F23</f>
        <v>0</v>
      </c>
      <c r="G17" s="29">
        <f>'MC-Sched-E'!G23</f>
        <v>0</v>
      </c>
      <c r="H17" s="29">
        <f>'MC-Sched-E'!H23</f>
        <v>0</v>
      </c>
      <c r="I17" s="29">
        <f>'MC-Sched-E'!I23</f>
        <v>0</v>
      </c>
      <c r="J17" s="28"/>
    </row>
    <row r="18" spans="1:10" x14ac:dyDescent="0.2">
      <c r="A18" s="4">
        <f>'MC-Jurat'!$H$8</f>
        <v>0</v>
      </c>
      <c r="B18" s="248">
        <f>'MC-Jurat'!$AC$5</f>
        <v>45657</v>
      </c>
      <c r="C18" s="245" t="s">
        <v>583</v>
      </c>
      <c r="D18" s="29">
        <f>'MC-Sched-E'!D24</f>
        <v>0</v>
      </c>
      <c r="E18" s="29">
        <f>'MC-Sched-E'!E24</f>
        <v>0</v>
      </c>
      <c r="F18" s="29">
        <f>'MC-Sched-E'!F24</f>
        <v>0</v>
      </c>
      <c r="G18" s="29">
        <f>'MC-Sched-E'!G24</f>
        <v>0</v>
      </c>
      <c r="H18" s="29">
        <f>'MC-Sched-E'!H24</f>
        <v>0</v>
      </c>
      <c r="I18" s="29">
        <f>'MC-Sched-E'!I24</f>
        <v>0</v>
      </c>
      <c r="J18" s="28"/>
    </row>
    <row r="19" spans="1:10" x14ac:dyDescent="0.2">
      <c r="A19" s="4">
        <f>'MC-Jurat'!$H$8</f>
        <v>0</v>
      </c>
      <c r="B19" s="248">
        <f>'MC-Jurat'!$AC$5</f>
        <v>45657</v>
      </c>
      <c r="C19" s="247" t="s">
        <v>584</v>
      </c>
      <c r="D19" s="29">
        <f>'MC-Sched-E'!D25</f>
        <v>0</v>
      </c>
      <c r="E19" s="29">
        <f>'MC-Sched-E'!E25</f>
        <v>0</v>
      </c>
      <c r="F19" s="29">
        <f>'MC-Sched-E'!F25</f>
        <v>0</v>
      </c>
      <c r="G19" s="29">
        <f>'MC-Sched-E'!G25</f>
        <v>0</v>
      </c>
      <c r="H19" s="29">
        <f>'MC-Sched-E'!H25</f>
        <v>0</v>
      </c>
      <c r="I19" s="29">
        <f>'MC-Sched-E'!I25</f>
        <v>0</v>
      </c>
      <c r="J19" s="28"/>
    </row>
    <row r="20" spans="1:10" x14ac:dyDescent="0.2">
      <c r="A20" s="4">
        <f>'MC-Jurat'!$H$8</f>
        <v>0</v>
      </c>
      <c r="B20" s="248">
        <f>'MC-Jurat'!$AC$5</f>
        <v>45657</v>
      </c>
      <c r="C20" s="245" t="s">
        <v>585</v>
      </c>
      <c r="D20" s="29">
        <f>'MC-Sched-E'!D26</f>
        <v>0</v>
      </c>
      <c r="E20" s="29">
        <f>'MC-Sched-E'!E26</f>
        <v>0</v>
      </c>
      <c r="F20" s="29">
        <f>'MC-Sched-E'!F26</f>
        <v>0</v>
      </c>
      <c r="G20" s="29">
        <f>'MC-Sched-E'!G26</f>
        <v>0</v>
      </c>
      <c r="H20" s="29">
        <f>'MC-Sched-E'!H26</f>
        <v>0</v>
      </c>
      <c r="I20" s="29">
        <f>'MC-Sched-E'!I26</f>
        <v>0</v>
      </c>
      <c r="J20" s="28"/>
    </row>
    <row r="21" spans="1:10" x14ac:dyDescent="0.2">
      <c r="A21" s="4">
        <f>'MC-Jurat'!$H$8</f>
        <v>0</v>
      </c>
      <c r="B21" s="248">
        <f>'MC-Jurat'!$AC$5</f>
        <v>45657</v>
      </c>
      <c r="C21" s="247" t="s">
        <v>586</v>
      </c>
      <c r="D21" s="29">
        <f>'MC-Sched-E'!D27</f>
        <v>0</v>
      </c>
      <c r="E21" s="29">
        <f>'MC-Sched-E'!E27</f>
        <v>0</v>
      </c>
      <c r="F21" s="29">
        <f>'MC-Sched-E'!F27</f>
        <v>0</v>
      </c>
      <c r="G21" s="29">
        <f>'MC-Sched-E'!G27</f>
        <v>0</v>
      </c>
      <c r="H21" s="29">
        <f>'MC-Sched-E'!H27</f>
        <v>0</v>
      </c>
      <c r="I21" s="29">
        <f>'MC-Sched-E'!I27</f>
        <v>0</v>
      </c>
      <c r="J21" s="28"/>
    </row>
    <row r="22" spans="1:10" x14ac:dyDescent="0.2">
      <c r="A22" s="4">
        <f>'MC-Jurat'!$H$8</f>
        <v>0</v>
      </c>
      <c r="B22" s="248">
        <f>'MC-Jurat'!$AC$5</f>
        <v>45657</v>
      </c>
      <c r="C22" s="245" t="s">
        <v>587</v>
      </c>
      <c r="D22" s="29">
        <f>'MC-Sched-E'!D28</f>
        <v>0</v>
      </c>
      <c r="E22" s="29">
        <f>'MC-Sched-E'!E28</f>
        <v>0</v>
      </c>
      <c r="F22" s="29">
        <f>'MC-Sched-E'!F28</f>
        <v>0</v>
      </c>
      <c r="G22" s="29">
        <f>'MC-Sched-E'!G28</f>
        <v>0</v>
      </c>
      <c r="H22" s="29">
        <f>'MC-Sched-E'!H28</f>
        <v>0</v>
      </c>
      <c r="I22" s="29">
        <f>'MC-Sched-E'!I28</f>
        <v>0</v>
      </c>
      <c r="J22" s="28"/>
    </row>
    <row r="23" spans="1:10" x14ac:dyDescent="0.2">
      <c r="A23" s="4">
        <f>'MC-Jurat'!$H$8</f>
        <v>0</v>
      </c>
      <c r="B23" s="248">
        <f>'MC-Jurat'!$AC$5</f>
        <v>45657</v>
      </c>
      <c r="C23" s="247" t="s">
        <v>588</v>
      </c>
      <c r="D23" s="29">
        <f>'MC-Sched-E'!D29</f>
        <v>0</v>
      </c>
      <c r="E23" s="29">
        <f>'MC-Sched-E'!E29</f>
        <v>0</v>
      </c>
      <c r="F23" s="29">
        <f>'MC-Sched-E'!F29</f>
        <v>0</v>
      </c>
      <c r="G23" s="29">
        <f>'MC-Sched-E'!G29</f>
        <v>0</v>
      </c>
      <c r="H23" s="29">
        <f>'MC-Sched-E'!H29</f>
        <v>0</v>
      </c>
      <c r="I23" s="29">
        <f>'MC-Sched-E'!I29</f>
        <v>0</v>
      </c>
      <c r="J23" s="28"/>
    </row>
    <row r="24" spans="1:10" x14ac:dyDescent="0.2">
      <c r="A24" s="4">
        <f>'MC-Jurat'!$H$8</f>
        <v>0</v>
      </c>
      <c r="B24" s="248">
        <f>'MC-Jurat'!$AC$5</f>
        <v>45657</v>
      </c>
      <c r="C24" s="245" t="s">
        <v>589</v>
      </c>
      <c r="D24" s="29">
        <f>'MC-Sched-E'!D30</f>
        <v>0</v>
      </c>
      <c r="E24" s="29">
        <f>'MC-Sched-E'!E30</f>
        <v>0</v>
      </c>
      <c r="F24" s="29">
        <f>'MC-Sched-E'!F30</f>
        <v>0</v>
      </c>
      <c r="G24" s="29">
        <f>'MC-Sched-E'!G30</f>
        <v>0</v>
      </c>
      <c r="H24" s="29">
        <f>'MC-Sched-E'!H30</f>
        <v>0</v>
      </c>
      <c r="I24" s="29">
        <f>'MC-Sched-E'!I30</f>
        <v>0</v>
      </c>
      <c r="J24" s="28"/>
    </row>
    <row r="25" spans="1:10" x14ac:dyDescent="0.2">
      <c r="A25" s="4">
        <f>'MC-Jurat'!$H$8</f>
        <v>0</v>
      </c>
      <c r="B25" s="248">
        <f>'MC-Jurat'!$AC$5</f>
        <v>45657</v>
      </c>
      <c r="C25" s="247" t="s">
        <v>590</v>
      </c>
      <c r="D25" s="29">
        <f>'MC-Sched-E'!D31</f>
        <v>0</v>
      </c>
      <c r="E25" s="29">
        <f>'MC-Sched-E'!E31</f>
        <v>0</v>
      </c>
      <c r="F25" s="29">
        <f>'MC-Sched-E'!F31</f>
        <v>0</v>
      </c>
      <c r="G25" s="29">
        <f>'MC-Sched-E'!G31</f>
        <v>0</v>
      </c>
      <c r="H25" s="29">
        <f>'MC-Sched-E'!H31</f>
        <v>0</v>
      </c>
      <c r="I25" s="29">
        <f>'MC-Sched-E'!I31</f>
        <v>0</v>
      </c>
      <c r="J25" s="28"/>
    </row>
    <row r="26" spans="1:10" x14ac:dyDescent="0.2">
      <c r="A26" s="4">
        <f>'MC-Jurat'!$H$8</f>
        <v>0</v>
      </c>
      <c r="B26" s="248">
        <f>'MC-Jurat'!$AC$5</f>
        <v>45657</v>
      </c>
      <c r="C26" s="245" t="s">
        <v>591</v>
      </c>
      <c r="D26" s="29">
        <f>'MC-Sched-E'!D32</f>
        <v>0</v>
      </c>
      <c r="E26" s="29">
        <f>'MC-Sched-E'!E32</f>
        <v>0</v>
      </c>
      <c r="F26" s="29">
        <f>'MC-Sched-E'!F32</f>
        <v>0</v>
      </c>
      <c r="G26" s="29">
        <f>'MC-Sched-E'!G32</f>
        <v>0</v>
      </c>
      <c r="H26" s="29">
        <f>'MC-Sched-E'!H32</f>
        <v>0</v>
      </c>
      <c r="I26" s="29">
        <f>'MC-Sched-E'!I32</f>
        <v>0</v>
      </c>
      <c r="J26" s="28"/>
    </row>
    <row r="27" spans="1:10" x14ac:dyDescent="0.2">
      <c r="A27" s="4">
        <f>'MC-Jurat'!$H$8</f>
        <v>0</v>
      </c>
      <c r="B27" s="248">
        <f>'MC-Jurat'!$AC$5</f>
        <v>45657</v>
      </c>
      <c r="C27" s="247" t="s">
        <v>592</v>
      </c>
      <c r="D27" s="29">
        <f>'MC-Sched-E'!D33</f>
        <v>0</v>
      </c>
      <c r="E27" s="29">
        <f>'MC-Sched-E'!E33</f>
        <v>0</v>
      </c>
      <c r="F27" s="29">
        <f>'MC-Sched-E'!F33</f>
        <v>0</v>
      </c>
      <c r="G27" s="29">
        <f>'MC-Sched-E'!G33</f>
        <v>0</v>
      </c>
      <c r="H27" s="29">
        <f>'MC-Sched-E'!H33</f>
        <v>0</v>
      </c>
      <c r="I27" s="29">
        <f>'MC-Sched-E'!I33</f>
        <v>0</v>
      </c>
      <c r="J27" s="28"/>
    </row>
    <row r="28" spans="1:10" x14ac:dyDescent="0.2">
      <c r="A28" s="4">
        <f>'MC-Jurat'!$H$8</f>
        <v>0</v>
      </c>
      <c r="B28" s="248">
        <f>'MC-Jurat'!$AC$5</f>
        <v>45657</v>
      </c>
      <c r="C28" s="245" t="s">
        <v>593</v>
      </c>
      <c r="D28" s="29">
        <f>'MC-Sched-E'!D34</f>
        <v>0</v>
      </c>
      <c r="E28" s="29">
        <f>'MC-Sched-E'!E34</f>
        <v>0</v>
      </c>
      <c r="F28" s="29">
        <f>'MC-Sched-E'!F34</f>
        <v>0</v>
      </c>
      <c r="G28" s="29">
        <f>'MC-Sched-E'!G34</f>
        <v>0</v>
      </c>
      <c r="H28" s="29">
        <f>'MC-Sched-E'!H34</f>
        <v>0</v>
      </c>
      <c r="I28" s="29">
        <f>'MC-Sched-E'!I34</f>
        <v>0</v>
      </c>
      <c r="J28" s="28"/>
    </row>
    <row r="29" spans="1:10" x14ac:dyDescent="0.2">
      <c r="A29" s="4">
        <f>'MC-Jurat'!$H$8</f>
        <v>0</v>
      </c>
      <c r="B29" s="248">
        <f>'MC-Jurat'!$AC$5</f>
        <v>45657</v>
      </c>
      <c r="C29" s="247" t="s">
        <v>594</v>
      </c>
      <c r="D29" s="29">
        <f>'MC-Sched-E'!D35</f>
        <v>0</v>
      </c>
      <c r="E29" s="29">
        <f>'MC-Sched-E'!E35</f>
        <v>0</v>
      </c>
      <c r="F29" s="29">
        <f>'MC-Sched-E'!F35</f>
        <v>0</v>
      </c>
      <c r="G29" s="29">
        <f>'MC-Sched-E'!G35</f>
        <v>0</v>
      </c>
      <c r="H29" s="29">
        <f>'MC-Sched-E'!H35</f>
        <v>0</v>
      </c>
      <c r="I29" s="29">
        <f>'MC-Sched-E'!I35</f>
        <v>0</v>
      </c>
      <c r="J29" s="28"/>
    </row>
    <row r="30" spans="1:10" x14ac:dyDescent="0.2">
      <c r="A30" s="4">
        <f>'MC-Jurat'!$H$8</f>
        <v>0</v>
      </c>
      <c r="B30" s="248">
        <f>'MC-Jurat'!$AC$5</f>
        <v>45657</v>
      </c>
      <c r="C30" s="245" t="s">
        <v>595</v>
      </c>
      <c r="D30" s="29">
        <f>'MC-Sched-E'!D36</f>
        <v>0</v>
      </c>
      <c r="E30" s="29">
        <f>'MC-Sched-E'!E36</f>
        <v>0</v>
      </c>
      <c r="F30" s="29">
        <f>'MC-Sched-E'!F36</f>
        <v>0</v>
      </c>
      <c r="G30" s="29">
        <f>'MC-Sched-E'!G36</f>
        <v>0</v>
      </c>
      <c r="H30" s="29">
        <f>'MC-Sched-E'!H36</f>
        <v>0</v>
      </c>
      <c r="I30" s="29">
        <f>'MC-Sched-E'!I36</f>
        <v>0</v>
      </c>
      <c r="J30" s="28"/>
    </row>
    <row r="31" spans="1:10" x14ac:dyDescent="0.2">
      <c r="A31" s="4">
        <f>'MC-Jurat'!$H$8</f>
        <v>0</v>
      </c>
      <c r="B31" s="248">
        <f>'MC-Jurat'!$AC$5</f>
        <v>45657</v>
      </c>
      <c r="C31" s="247" t="s">
        <v>596</v>
      </c>
      <c r="D31" s="29">
        <f>'MC-Sched-E'!D37</f>
        <v>0</v>
      </c>
      <c r="E31" s="29">
        <f>'MC-Sched-E'!E37</f>
        <v>0</v>
      </c>
      <c r="F31" s="29">
        <f>'MC-Sched-E'!F37</f>
        <v>0</v>
      </c>
      <c r="G31" s="29">
        <f>'MC-Sched-E'!G37</f>
        <v>0</v>
      </c>
      <c r="H31" s="29">
        <f>'MC-Sched-E'!H37</f>
        <v>0</v>
      </c>
      <c r="I31" s="29">
        <f>'MC-Sched-E'!I37</f>
        <v>0</v>
      </c>
      <c r="J31" s="28"/>
    </row>
    <row r="32" spans="1:10" x14ac:dyDescent="0.2">
      <c r="A32" s="4">
        <f>'MC-Jurat'!$H$8</f>
        <v>0</v>
      </c>
      <c r="B32" s="248">
        <f>'MC-Jurat'!$AC$5</f>
        <v>45657</v>
      </c>
      <c r="C32" s="245" t="s">
        <v>597</v>
      </c>
      <c r="D32" s="29">
        <f>'MC-Sched-E'!D38</f>
        <v>0</v>
      </c>
      <c r="E32" s="29">
        <f>'MC-Sched-E'!E38</f>
        <v>0</v>
      </c>
      <c r="F32" s="29">
        <f>'MC-Sched-E'!F38</f>
        <v>0</v>
      </c>
      <c r="G32" s="29">
        <f>'MC-Sched-E'!G38</f>
        <v>0</v>
      </c>
      <c r="H32" s="29">
        <f>'MC-Sched-E'!H38</f>
        <v>0</v>
      </c>
      <c r="I32" s="29">
        <f>'MC-Sched-E'!I38</f>
        <v>0</v>
      </c>
      <c r="J32" s="28"/>
    </row>
    <row r="33" spans="1:10" x14ac:dyDescent="0.2">
      <c r="A33" s="4">
        <f>'MC-Jurat'!$H$8</f>
        <v>0</v>
      </c>
      <c r="B33" s="248">
        <f>'MC-Jurat'!$AC$5</f>
        <v>45657</v>
      </c>
      <c r="C33" s="247" t="s">
        <v>598</v>
      </c>
      <c r="D33" s="29">
        <f>'MC-Sched-E'!D39</f>
        <v>0</v>
      </c>
      <c r="E33" s="29">
        <f>'MC-Sched-E'!E39</f>
        <v>0</v>
      </c>
      <c r="F33" s="29">
        <f>'MC-Sched-E'!F39</f>
        <v>0</v>
      </c>
      <c r="G33" s="29">
        <f>'MC-Sched-E'!G39</f>
        <v>0</v>
      </c>
      <c r="H33" s="29">
        <f>'MC-Sched-E'!H39</f>
        <v>0</v>
      </c>
      <c r="I33" s="29">
        <f>'MC-Sched-E'!I39</f>
        <v>0</v>
      </c>
      <c r="J33" s="28"/>
    </row>
    <row r="34" spans="1:10" x14ac:dyDescent="0.2">
      <c r="A34" s="4">
        <f>'MC-Jurat'!$H$8</f>
        <v>0</v>
      </c>
      <c r="B34" s="248">
        <f>'MC-Jurat'!$AC$5</f>
        <v>45657</v>
      </c>
      <c r="C34" s="245" t="s">
        <v>599</v>
      </c>
      <c r="D34" s="29">
        <f>'MC-Sched-E'!D40</f>
        <v>0</v>
      </c>
      <c r="E34" s="29">
        <f>'MC-Sched-E'!E40</f>
        <v>0</v>
      </c>
      <c r="F34" s="29">
        <f>'MC-Sched-E'!F40</f>
        <v>0</v>
      </c>
      <c r="G34" s="29">
        <f>'MC-Sched-E'!G40</f>
        <v>0</v>
      </c>
      <c r="H34" s="29">
        <f>'MC-Sched-E'!H40</f>
        <v>0</v>
      </c>
      <c r="I34" s="29">
        <f>'MC-Sched-E'!I40</f>
        <v>0</v>
      </c>
      <c r="J34" s="28"/>
    </row>
    <row r="35" spans="1:10" x14ac:dyDescent="0.2">
      <c r="A35" s="4">
        <f>'MC-Jurat'!$H$8</f>
        <v>0</v>
      </c>
      <c r="B35" s="248">
        <f>'MC-Jurat'!$AC$5</f>
        <v>45657</v>
      </c>
      <c r="C35" s="247" t="s">
        <v>600</v>
      </c>
      <c r="D35" s="29">
        <f>'MC-Sched-E'!D41</f>
        <v>0</v>
      </c>
      <c r="E35" s="29">
        <f>'MC-Sched-E'!E41</f>
        <v>0</v>
      </c>
      <c r="F35" s="29">
        <f>'MC-Sched-E'!F41</f>
        <v>0</v>
      </c>
      <c r="G35" s="29">
        <f>'MC-Sched-E'!G41</f>
        <v>0</v>
      </c>
      <c r="H35" s="29">
        <f>'MC-Sched-E'!H41</f>
        <v>0</v>
      </c>
      <c r="I35" s="29">
        <f>'MC-Sched-E'!I41</f>
        <v>0</v>
      </c>
      <c r="J35" s="28"/>
    </row>
    <row r="36" spans="1:10" x14ac:dyDescent="0.2">
      <c r="A36" s="4">
        <f>'MC-Jurat'!$H$8</f>
        <v>0</v>
      </c>
      <c r="B36" s="248">
        <f>'MC-Jurat'!$AC$5</f>
        <v>45657</v>
      </c>
      <c r="C36" s="245" t="s">
        <v>601</v>
      </c>
      <c r="D36" s="29">
        <f>'MC-Sched-E'!D42</f>
        <v>0</v>
      </c>
      <c r="E36" s="29">
        <f>'MC-Sched-E'!E42</f>
        <v>0</v>
      </c>
      <c r="F36" s="29">
        <f>'MC-Sched-E'!F42</f>
        <v>0</v>
      </c>
      <c r="G36" s="29">
        <f>'MC-Sched-E'!G42</f>
        <v>0</v>
      </c>
      <c r="H36" s="29">
        <f>'MC-Sched-E'!H42</f>
        <v>0</v>
      </c>
      <c r="I36" s="29">
        <f>'MC-Sched-E'!I42</f>
        <v>0</v>
      </c>
      <c r="J36" s="28"/>
    </row>
    <row r="37" spans="1:10" x14ac:dyDescent="0.2">
      <c r="A37" s="4">
        <f>'MC-Jurat'!$H$8</f>
        <v>0</v>
      </c>
      <c r="B37" s="248">
        <f>'MC-Jurat'!$AC$5</f>
        <v>45657</v>
      </c>
      <c r="C37" s="247" t="s">
        <v>602</v>
      </c>
      <c r="D37" s="29">
        <f>'MC-Sched-E'!D43</f>
        <v>0</v>
      </c>
      <c r="E37" s="29">
        <f>'MC-Sched-E'!E43</f>
        <v>0</v>
      </c>
      <c r="F37" s="29">
        <f>'MC-Sched-E'!F43</f>
        <v>0</v>
      </c>
      <c r="G37" s="29">
        <f>'MC-Sched-E'!G43</f>
        <v>0</v>
      </c>
      <c r="H37" s="29">
        <f>'MC-Sched-E'!H43</f>
        <v>0</v>
      </c>
      <c r="I37" s="29">
        <f>'MC-Sched-E'!I43</f>
        <v>0</v>
      </c>
      <c r="J37" s="28"/>
    </row>
    <row r="38" spans="1:10" x14ac:dyDescent="0.2">
      <c r="A38" s="4">
        <f>'MC-Jurat'!$H$8</f>
        <v>0</v>
      </c>
      <c r="B38" s="248">
        <f>'MC-Jurat'!$AC$5</f>
        <v>45657</v>
      </c>
      <c r="C38" s="245" t="s">
        <v>603</v>
      </c>
      <c r="D38" s="29">
        <f>'MC-Sched-E'!D44</f>
        <v>0</v>
      </c>
      <c r="E38" s="29">
        <f>'MC-Sched-E'!E44</f>
        <v>0</v>
      </c>
      <c r="F38" s="29">
        <f>'MC-Sched-E'!F44</f>
        <v>0</v>
      </c>
      <c r="G38" s="29">
        <f>'MC-Sched-E'!G44</f>
        <v>0</v>
      </c>
      <c r="H38" s="29">
        <f>'MC-Sched-E'!H44</f>
        <v>0</v>
      </c>
      <c r="I38" s="29">
        <f>'MC-Sched-E'!I44</f>
        <v>0</v>
      </c>
    </row>
    <row r="39" spans="1:10" x14ac:dyDescent="0.2">
      <c r="A39" s="4">
        <f>'MC-Jurat'!$H$8</f>
        <v>0</v>
      </c>
      <c r="B39" s="248">
        <f>'MC-Jurat'!$AC$5</f>
        <v>45657</v>
      </c>
      <c r="C39" s="247" t="s">
        <v>604</v>
      </c>
      <c r="D39" s="29">
        <f>'MC-Sched-E'!D45</f>
        <v>0</v>
      </c>
      <c r="E39" s="29">
        <f>'MC-Sched-E'!E45</f>
        <v>0</v>
      </c>
      <c r="F39" s="29">
        <f>'MC-Sched-E'!F45</f>
        <v>0</v>
      </c>
      <c r="G39" s="29">
        <f>'MC-Sched-E'!G45</f>
        <v>0</v>
      </c>
      <c r="H39" s="29">
        <f>'MC-Sched-E'!H45</f>
        <v>0</v>
      </c>
      <c r="I39" s="29">
        <f>'MC-Sched-E'!I45</f>
        <v>0</v>
      </c>
    </row>
    <row r="40" spans="1:10" x14ac:dyDescent="0.2">
      <c r="A40" s="4">
        <f>'MC-Jurat'!$H$8</f>
        <v>0</v>
      </c>
      <c r="B40" s="248">
        <f>'MC-Jurat'!$AC$5</f>
        <v>45657</v>
      </c>
      <c r="C40" s="245" t="s">
        <v>605</v>
      </c>
      <c r="D40" s="29">
        <f>'MC-Sched-E'!D46</f>
        <v>0</v>
      </c>
      <c r="E40" s="29">
        <f>'MC-Sched-E'!E46</f>
        <v>0</v>
      </c>
      <c r="F40" s="29">
        <f>'MC-Sched-E'!F46</f>
        <v>0</v>
      </c>
      <c r="G40" s="29">
        <f>'MC-Sched-E'!G46</f>
        <v>0</v>
      </c>
      <c r="H40" s="29">
        <f>'MC-Sched-E'!H46</f>
        <v>0</v>
      </c>
      <c r="I40" s="29">
        <f>'MC-Sched-E'!I46</f>
        <v>0</v>
      </c>
    </row>
    <row r="41" spans="1:10" x14ac:dyDescent="0.2">
      <c r="A41" s="4">
        <f>'MC-Jurat'!$H$8</f>
        <v>0</v>
      </c>
      <c r="B41" s="248">
        <f>'MC-Jurat'!$AC$5</f>
        <v>45657</v>
      </c>
      <c r="C41" s="247" t="s">
        <v>606</v>
      </c>
      <c r="D41" s="29">
        <f>'MC-Sched-E'!D47</f>
        <v>0</v>
      </c>
      <c r="E41" s="29">
        <f>'MC-Sched-E'!E47</f>
        <v>0</v>
      </c>
      <c r="F41" s="29">
        <f>'MC-Sched-E'!F47</f>
        <v>0</v>
      </c>
      <c r="G41" s="29">
        <f>'MC-Sched-E'!G47</f>
        <v>0</v>
      </c>
      <c r="H41" s="29">
        <f>'MC-Sched-E'!H47</f>
        <v>0</v>
      </c>
      <c r="I41" s="29">
        <f>'MC-Sched-E'!I47</f>
        <v>0</v>
      </c>
    </row>
    <row r="42" spans="1:10" x14ac:dyDescent="0.2">
      <c r="A42" s="4">
        <f>'MC-Jurat'!$H$8</f>
        <v>0</v>
      </c>
      <c r="B42" s="248">
        <f>'MC-Jurat'!$AC$5</f>
        <v>45657</v>
      </c>
      <c r="C42" s="245" t="s">
        <v>607</v>
      </c>
      <c r="D42" s="29">
        <f>'MC-Sched-E'!D48</f>
        <v>0</v>
      </c>
      <c r="E42" s="29">
        <f>'MC-Sched-E'!E48</f>
        <v>0</v>
      </c>
      <c r="F42" s="29">
        <f>'MC-Sched-E'!F48</f>
        <v>0</v>
      </c>
      <c r="G42" s="29">
        <f>'MC-Sched-E'!G48</f>
        <v>0</v>
      </c>
      <c r="H42" s="29">
        <f>'MC-Sched-E'!H48</f>
        <v>0</v>
      </c>
      <c r="I42" s="29">
        <f>'MC-Sched-E'!I48</f>
        <v>0</v>
      </c>
    </row>
    <row r="43" spans="1:10" x14ac:dyDescent="0.2">
      <c r="A43" s="4">
        <f>'MC-Jurat'!$H$8</f>
        <v>0</v>
      </c>
      <c r="B43" s="248">
        <f>'MC-Jurat'!$AC$5</f>
        <v>45657</v>
      </c>
      <c r="C43" s="247" t="s">
        <v>608</v>
      </c>
      <c r="D43" s="29">
        <f>'MC-Sched-E'!D49</f>
        <v>0</v>
      </c>
      <c r="E43" s="29">
        <f>'MC-Sched-E'!E49</f>
        <v>0</v>
      </c>
      <c r="F43" s="29">
        <f>'MC-Sched-E'!F49</f>
        <v>0</v>
      </c>
      <c r="G43" s="29">
        <f>'MC-Sched-E'!G49</f>
        <v>0</v>
      </c>
      <c r="H43" s="29">
        <f>'MC-Sched-E'!H49</f>
        <v>0</v>
      </c>
      <c r="I43" s="29">
        <f>'MC-Sched-E'!I49</f>
        <v>0</v>
      </c>
    </row>
    <row r="44" spans="1:10" x14ac:dyDescent="0.2">
      <c r="A44" s="4">
        <f>'MC-Jurat'!$H$8</f>
        <v>0</v>
      </c>
      <c r="B44" s="248">
        <f>'MC-Jurat'!$AC$5</f>
        <v>45657</v>
      </c>
      <c r="C44" s="245" t="s">
        <v>609</v>
      </c>
      <c r="D44" s="29">
        <f>'MC-Sched-E'!D50</f>
        <v>0</v>
      </c>
      <c r="E44" s="29">
        <f>'MC-Sched-E'!E50</f>
        <v>0</v>
      </c>
      <c r="F44" s="29">
        <f>'MC-Sched-E'!F50</f>
        <v>0</v>
      </c>
      <c r="G44" s="29">
        <f>'MC-Sched-E'!G50</f>
        <v>0</v>
      </c>
      <c r="H44" s="29">
        <f>'MC-Sched-E'!H50</f>
        <v>0</v>
      </c>
      <c r="I44" s="29">
        <f>'MC-Sched-E'!I50</f>
        <v>0</v>
      </c>
    </row>
    <row r="45" spans="1:10" x14ac:dyDescent="0.2">
      <c r="A45" s="4">
        <f>'MC-Jurat'!$H$8</f>
        <v>0</v>
      </c>
      <c r="B45" s="248">
        <f>'MC-Jurat'!$AC$5</f>
        <v>45657</v>
      </c>
      <c r="C45" s="247" t="s">
        <v>610</v>
      </c>
      <c r="D45" s="29">
        <f>'MC-Sched-E'!D51</f>
        <v>0</v>
      </c>
      <c r="E45" s="29">
        <f>'MC-Sched-E'!E51</f>
        <v>0</v>
      </c>
      <c r="F45" s="29">
        <f>'MC-Sched-E'!F51</f>
        <v>0</v>
      </c>
      <c r="G45" s="29">
        <f>'MC-Sched-E'!G51</f>
        <v>0</v>
      </c>
      <c r="H45" s="29">
        <f>'MC-Sched-E'!H51</f>
        <v>0</v>
      </c>
      <c r="I45" s="29">
        <f>'MC-Sched-E'!I51</f>
        <v>0</v>
      </c>
    </row>
    <row r="46" spans="1:10" x14ac:dyDescent="0.2">
      <c r="A46" s="4">
        <f>'MC-Jurat'!$H$8</f>
        <v>0</v>
      </c>
      <c r="B46" s="248">
        <f>'MC-Jurat'!$AC$5</f>
        <v>45657</v>
      </c>
      <c r="C46" s="245" t="s">
        <v>611</v>
      </c>
      <c r="D46" s="29">
        <f>'MC-Sched-E'!D52</f>
        <v>0</v>
      </c>
      <c r="E46" s="29">
        <f>'MC-Sched-E'!E52</f>
        <v>0</v>
      </c>
      <c r="F46" s="29">
        <f>'MC-Sched-E'!F52</f>
        <v>0</v>
      </c>
      <c r="G46" s="29">
        <f>'MC-Sched-E'!G52</f>
        <v>0</v>
      </c>
      <c r="H46" s="29">
        <f>'MC-Sched-E'!H52</f>
        <v>0</v>
      </c>
      <c r="I46" s="29">
        <f>'MC-Sched-E'!I52</f>
        <v>0</v>
      </c>
    </row>
    <row r="47" spans="1:10" x14ac:dyDescent="0.2">
      <c r="A47" s="4">
        <f>'MC-Jurat'!$H$8</f>
        <v>0</v>
      </c>
      <c r="B47" s="248">
        <f>'MC-Jurat'!$AC$5</f>
        <v>45657</v>
      </c>
      <c r="C47" s="247" t="s">
        <v>612</v>
      </c>
      <c r="D47" s="29">
        <f>'MC-Sched-E'!D53</f>
        <v>0</v>
      </c>
      <c r="E47" s="29">
        <f>'MC-Sched-E'!E53</f>
        <v>0</v>
      </c>
      <c r="F47" s="29">
        <f>'MC-Sched-E'!F53</f>
        <v>0</v>
      </c>
      <c r="G47" s="29">
        <f>'MC-Sched-E'!G53</f>
        <v>0</v>
      </c>
      <c r="H47" s="29">
        <f>'MC-Sched-E'!H53</f>
        <v>0</v>
      </c>
      <c r="I47" s="29">
        <f>'MC-Sched-E'!I53</f>
        <v>0</v>
      </c>
    </row>
    <row r="48" spans="1:10" x14ac:dyDescent="0.2">
      <c r="A48" s="4">
        <f>'MC-Jurat'!$H$8</f>
        <v>0</v>
      </c>
      <c r="B48" s="248">
        <f>'MC-Jurat'!$AC$5</f>
        <v>45657</v>
      </c>
      <c r="C48" s="245" t="s">
        <v>613</v>
      </c>
      <c r="D48" s="29">
        <f>'MC-Sched-E'!D54</f>
        <v>0</v>
      </c>
      <c r="E48" s="29">
        <f>'MC-Sched-E'!E54</f>
        <v>0</v>
      </c>
      <c r="F48" s="29">
        <f>'MC-Sched-E'!F54</f>
        <v>0</v>
      </c>
      <c r="G48" s="29">
        <f>'MC-Sched-E'!G54</f>
        <v>0</v>
      </c>
      <c r="H48" s="29">
        <f>'MC-Sched-E'!H54</f>
        <v>0</v>
      </c>
      <c r="I48" s="29">
        <f>'MC-Sched-E'!I54</f>
        <v>0</v>
      </c>
    </row>
    <row r="49" spans="1:9" x14ac:dyDescent="0.2">
      <c r="A49" s="4">
        <f>'MC-Jurat'!$H$8</f>
        <v>0</v>
      </c>
      <c r="B49" s="248">
        <f>'MC-Jurat'!$AC$5</f>
        <v>45657</v>
      </c>
      <c r="C49" s="247" t="s">
        <v>614</v>
      </c>
      <c r="D49" s="29">
        <f>'MC-Sched-E'!D55</f>
        <v>0</v>
      </c>
      <c r="E49" s="29">
        <f>'MC-Sched-E'!E55</f>
        <v>0</v>
      </c>
      <c r="F49" s="29">
        <f>'MC-Sched-E'!F55</f>
        <v>0</v>
      </c>
      <c r="G49" s="29">
        <f>'MC-Sched-E'!G55</f>
        <v>0</v>
      </c>
      <c r="H49" s="29">
        <f>'MC-Sched-E'!H55</f>
        <v>0</v>
      </c>
      <c r="I49" s="29">
        <f>'MC-Sched-E'!I55</f>
        <v>0</v>
      </c>
    </row>
    <row r="50" spans="1:9" x14ac:dyDescent="0.2">
      <c r="A50" s="4">
        <f>'MC-Jurat'!$H$8</f>
        <v>0</v>
      </c>
      <c r="B50" s="248">
        <f>'MC-Jurat'!$AC$5</f>
        <v>45657</v>
      </c>
      <c r="C50" s="245" t="s">
        <v>615</v>
      </c>
      <c r="D50" s="29">
        <f>'MC-Sched-E'!D56</f>
        <v>0</v>
      </c>
      <c r="E50" s="29">
        <f>'MC-Sched-E'!E56</f>
        <v>0</v>
      </c>
      <c r="F50" s="29">
        <f>'MC-Sched-E'!F56</f>
        <v>0</v>
      </c>
      <c r="G50" s="29">
        <f>'MC-Sched-E'!G56</f>
        <v>0</v>
      </c>
      <c r="H50" s="29">
        <f>'MC-Sched-E'!H56</f>
        <v>0</v>
      </c>
      <c r="I50" s="29">
        <f>'MC-Sched-E'!I56</f>
        <v>0</v>
      </c>
    </row>
    <row r="51" spans="1:9" x14ac:dyDescent="0.2">
      <c r="A51" s="4">
        <f>'MC-Jurat'!$H$8</f>
        <v>0</v>
      </c>
      <c r="B51" s="248">
        <f>'MC-Jurat'!$AC$5</f>
        <v>45657</v>
      </c>
      <c r="C51" s="247" t="s">
        <v>616</v>
      </c>
      <c r="D51" s="29">
        <f>'MC-Sched-E'!D57</f>
        <v>0</v>
      </c>
      <c r="E51" s="29">
        <f>'MC-Sched-E'!E57</f>
        <v>0</v>
      </c>
      <c r="F51" s="29">
        <f>'MC-Sched-E'!F57</f>
        <v>0</v>
      </c>
      <c r="G51" s="29">
        <f>'MC-Sched-E'!G57</f>
        <v>0</v>
      </c>
      <c r="H51" s="29">
        <f>'MC-Sched-E'!H57</f>
        <v>0</v>
      </c>
      <c r="I51" s="29">
        <f>'MC-Sched-E'!I57</f>
        <v>0</v>
      </c>
    </row>
    <row r="52" spans="1:9" x14ac:dyDescent="0.2">
      <c r="A52" s="4">
        <f>'MC-Jurat'!$H$8</f>
        <v>0</v>
      </c>
      <c r="B52" s="248">
        <f>'MC-Jurat'!$AC$5</f>
        <v>45657</v>
      </c>
      <c r="C52" s="245" t="s">
        <v>617</v>
      </c>
      <c r="D52" s="29">
        <f>'MC-Sched-E'!D58</f>
        <v>0</v>
      </c>
      <c r="E52" s="29">
        <f>'MC-Sched-E'!E58</f>
        <v>0</v>
      </c>
      <c r="F52" s="29">
        <f>'MC-Sched-E'!F58</f>
        <v>0</v>
      </c>
      <c r="G52" s="29">
        <f>'MC-Sched-E'!G58</f>
        <v>0</v>
      </c>
      <c r="H52" s="29">
        <f>'MC-Sched-E'!H58</f>
        <v>0</v>
      </c>
      <c r="I52" s="29">
        <f>'MC-Sched-E'!I58</f>
        <v>0</v>
      </c>
    </row>
    <row r="53" spans="1:9" x14ac:dyDescent="0.2">
      <c r="A53" s="4">
        <f>'MC-Jurat'!$H$8</f>
        <v>0</v>
      </c>
      <c r="B53" s="248">
        <f>'MC-Jurat'!$AC$5</f>
        <v>45657</v>
      </c>
      <c r="C53" s="247" t="s">
        <v>618</v>
      </c>
      <c r="D53" s="29">
        <f>'MC-Sched-E'!D59</f>
        <v>0</v>
      </c>
      <c r="E53" s="29">
        <f>'MC-Sched-E'!E59</f>
        <v>0</v>
      </c>
      <c r="F53" s="29">
        <f>'MC-Sched-E'!F59</f>
        <v>0</v>
      </c>
      <c r="G53" s="29">
        <f>'MC-Sched-E'!G59</f>
        <v>0</v>
      </c>
      <c r="H53" s="29">
        <f>'MC-Sched-E'!H59</f>
        <v>0</v>
      </c>
      <c r="I53" s="29">
        <f>'MC-Sched-E'!I59</f>
        <v>0</v>
      </c>
    </row>
    <row r="54" spans="1:9" x14ac:dyDescent="0.2">
      <c r="A54" s="4">
        <f>'MC-Jurat'!$H$8</f>
        <v>0</v>
      </c>
      <c r="B54" s="248">
        <f>'MC-Jurat'!$AC$5</f>
        <v>45657</v>
      </c>
      <c r="C54" s="245" t="s">
        <v>619</v>
      </c>
      <c r="D54" s="29">
        <f>'MC-Sched-E'!D60</f>
        <v>0</v>
      </c>
      <c r="E54" s="29">
        <f>'MC-Sched-E'!E60</f>
        <v>0</v>
      </c>
      <c r="F54" s="29">
        <f>'MC-Sched-E'!F60</f>
        <v>0</v>
      </c>
      <c r="G54" s="29">
        <f>'MC-Sched-E'!G60</f>
        <v>0</v>
      </c>
      <c r="H54" s="29">
        <f>'MC-Sched-E'!H60</f>
        <v>0</v>
      </c>
      <c r="I54" s="29">
        <f>'MC-Sched-E'!I60</f>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32"/>
  <sheetViews>
    <sheetView workbookViewId="0"/>
  </sheetViews>
  <sheetFormatPr defaultRowHeight="12.75" x14ac:dyDescent="0.2"/>
  <cols>
    <col min="2" max="2" width="10.140625" bestFit="1" customWidth="1"/>
    <col min="3" max="3" width="9.140625" style="15"/>
  </cols>
  <sheetData>
    <row r="1" spans="1:8" x14ac:dyDescent="0.2">
      <c r="A1" s="3" t="s">
        <v>355</v>
      </c>
      <c r="D1" s="4"/>
      <c r="E1" s="4"/>
    </row>
    <row r="2" spans="1:8" ht="28.5" x14ac:dyDescent="0.2">
      <c r="A2" s="10" t="s">
        <v>330</v>
      </c>
      <c r="B2" s="10" t="s">
        <v>331</v>
      </c>
      <c r="C2" s="23" t="s">
        <v>333</v>
      </c>
      <c r="D2" s="25" t="s">
        <v>48</v>
      </c>
      <c r="E2" s="25" t="s">
        <v>50</v>
      </c>
      <c r="F2" s="25" t="s">
        <v>52</v>
      </c>
      <c r="G2" s="25" t="s">
        <v>54</v>
      </c>
      <c r="H2" s="25" t="s">
        <v>55</v>
      </c>
    </row>
    <row r="3" spans="1:8" x14ac:dyDescent="0.2">
      <c r="A3" s="4">
        <f>'MC-Jurat'!$H$8</f>
        <v>0</v>
      </c>
      <c r="B3" s="248">
        <f>'MC-Jurat'!$AC$5</f>
        <v>45657</v>
      </c>
      <c r="C3" s="247" t="s">
        <v>620</v>
      </c>
      <c r="D3" s="24">
        <f>'MC-Sched-C-&amp;-D'!C9</f>
        <v>0</v>
      </c>
      <c r="E3" s="24">
        <f>'MC-Sched-C-&amp;-D'!D9</f>
        <v>0</v>
      </c>
      <c r="F3" s="24">
        <f>'MC-Sched-C-&amp;-D'!E9</f>
        <v>0</v>
      </c>
      <c r="G3" s="24">
        <f>'MC-Sched-C-&amp;-D'!F9</f>
        <v>0</v>
      </c>
      <c r="H3" s="24">
        <f>'MC-Sched-C-&amp;-D'!G9</f>
        <v>0</v>
      </c>
    </row>
    <row r="4" spans="1:8" x14ac:dyDescent="0.2">
      <c r="A4" s="4">
        <f>'MC-Jurat'!$H$8</f>
        <v>0</v>
      </c>
      <c r="B4" s="248">
        <f>'MC-Jurat'!$AC$5</f>
        <v>45657</v>
      </c>
      <c r="C4" s="245" t="s">
        <v>621</v>
      </c>
      <c r="D4" s="24">
        <f>'MC-Sched-C-&amp;-D'!C10</f>
        <v>0</v>
      </c>
      <c r="E4" s="24">
        <f>'MC-Sched-C-&amp;-D'!D10</f>
        <v>0</v>
      </c>
      <c r="F4" s="24">
        <f>'MC-Sched-C-&amp;-D'!E10</f>
        <v>0</v>
      </c>
      <c r="G4" s="24">
        <f>'MC-Sched-C-&amp;-D'!F10</f>
        <v>0</v>
      </c>
      <c r="H4" s="24">
        <f>'MC-Sched-C-&amp;-D'!G10</f>
        <v>0</v>
      </c>
    </row>
    <row r="5" spans="1:8" x14ac:dyDescent="0.2">
      <c r="A5" s="4">
        <f>'MC-Jurat'!$H$8</f>
        <v>0</v>
      </c>
      <c r="B5" s="248">
        <f>'MC-Jurat'!$AC$5</f>
        <v>45657</v>
      </c>
      <c r="C5" s="245" t="s">
        <v>622</v>
      </c>
      <c r="D5" s="24">
        <f>'MC-Sched-C-&amp;-D'!C11</f>
        <v>0</v>
      </c>
      <c r="E5" s="24">
        <f>'MC-Sched-C-&amp;-D'!D11</f>
        <v>0</v>
      </c>
      <c r="F5" s="24">
        <f>'MC-Sched-C-&amp;-D'!E11</f>
        <v>0</v>
      </c>
      <c r="G5" s="24">
        <f>'MC-Sched-C-&amp;-D'!F11</f>
        <v>0</v>
      </c>
      <c r="H5" s="24">
        <f>'MC-Sched-C-&amp;-D'!G11</f>
        <v>0</v>
      </c>
    </row>
    <row r="6" spans="1:8" x14ac:dyDescent="0.2">
      <c r="A6" s="4">
        <f>'MC-Jurat'!$H$8</f>
        <v>0</v>
      </c>
      <c r="B6" s="248">
        <f>'MC-Jurat'!$AC$5</f>
        <v>45657</v>
      </c>
      <c r="C6" s="245" t="s">
        <v>623</v>
      </c>
      <c r="D6" s="24">
        <f>'MC-Sched-C-&amp;-D'!C12</f>
        <v>0</v>
      </c>
      <c r="E6" s="24">
        <f>'MC-Sched-C-&amp;-D'!D12</f>
        <v>0</v>
      </c>
      <c r="F6" s="24">
        <f>'MC-Sched-C-&amp;-D'!E12</f>
        <v>0</v>
      </c>
      <c r="G6" s="24">
        <f>'MC-Sched-C-&amp;-D'!F12</f>
        <v>0</v>
      </c>
      <c r="H6" s="24">
        <f>'MC-Sched-C-&amp;-D'!G12</f>
        <v>0</v>
      </c>
    </row>
    <row r="8" spans="1:8" x14ac:dyDescent="0.2">
      <c r="A8" s="3" t="s">
        <v>356</v>
      </c>
    </row>
    <row r="9" spans="1:8" ht="25.5" x14ac:dyDescent="0.2">
      <c r="A9" s="10" t="s">
        <v>330</v>
      </c>
      <c r="B9" s="10" t="s">
        <v>331</v>
      </c>
      <c r="C9" s="16" t="s">
        <v>333</v>
      </c>
      <c r="D9" s="6" t="s">
        <v>351</v>
      </c>
      <c r="E9" s="17" t="s">
        <v>352</v>
      </c>
    </row>
    <row r="10" spans="1:8" x14ac:dyDescent="0.2">
      <c r="A10" s="4">
        <f>'MC-Jurat'!$H$8</f>
        <v>0</v>
      </c>
      <c r="B10" s="248">
        <f>'MC-Jurat'!$AC$5</f>
        <v>45657</v>
      </c>
      <c r="C10" s="247" t="s">
        <v>624</v>
      </c>
      <c r="D10" s="22">
        <f>'MC-Sched-C-&amp;-D'!F18</f>
        <v>0</v>
      </c>
      <c r="E10" s="22">
        <f>'MC-Sched-C-&amp;-D'!G18</f>
        <v>0</v>
      </c>
    </row>
    <row r="11" spans="1:8" x14ac:dyDescent="0.2">
      <c r="A11" s="4">
        <f>'MC-Jurat'!$H$8</f>
        <v>0</v>
      </c>
      <c r="B11" s="248">
        <f>'MC-Jurat'!$AC$5</f>
        <v>45657</v>
      </c>
      <c r="C11" s="245" t="s">
        <v>625</v>
      </c>
      <c r="D11" s="22">
        <f>'MC-Sched-C-&amp;-D'!F19</f>
        <v>0</v>
      </c>
      <c r="E11" s="22">
        <f>'MC-Sched-C-&amp;-D'!G19</f>
        <v>0</v>
      </c>
    </row>
    <row r="12" spans="1:8" x14ac:dyDescent="0.2">
      <c r="A12" s="4">
        <f>'MC-Jurat'!$H$8</f>
        <v>0</v>
      </c>
      <c r="B12" s="248">
        <f>'MC-Jurat'!$AC$5</f>
        <v>45657</v>
      </c>
      <c r="C12" s="247" t="s">
        <v>626</v>
      </c>
      <c r="D12" s="22">
        <f>'MC-Sched-C-&amp;-D'!F20</f>
        <v>0</v>
      </c>
      <c r="E12" s="22">
        <f>'MC-Sched-C-&amp;-D'!G20</f>
        <v>0</v>
      </c>
    </row>
    <row r="13" spans="1:8" x14ac:dyDescent="0.2">
      <c r="A13" s="4">
        <f>'MC-Jurat'!$H$8</f>
        <v>0</v>
      </c>
      <c r="B13" s="248">
        <f>'MC-Jurat'!$AC$5</f>
        <v>45657</v>
      </c>
      <c r="C13" s="245" t="s">
        <v>627</v>
      </c>
      <c r="D13" s="22">
        <f>'MC-Sched-C-&amp;-D'!F21</f>
        <v>0</v>
      </c>
      <c r="E13" s="22">
        <f>'MC-Sched-C-&amp;-D'!G21</f>
        <v>0</v>
      </c>
    </row>
    <row r="14" spans="1:8" x14ac:dyDescent="0.2">
      <c r="A14" s="4">
        <f>'MC-Jurat'!$H$8</f>
        <v>0</v>
      </c>
      <c r="B14" s="248">
        <f>'MC-Jurat'!$AC$5</f>
        <v>45657</v>
      </c>
      <c r="C14" s="247" t="s">
        <v>628</v>
      </c>
      <c r="D14" s="22">
        <f>'MC-Sched-C-&amp;-D'!F22</f>
        <v>0</v>
      </c>
      <c r="E14" s="22">
        <f>'MC-Sched-C-&amp;-D'!G22</f>
        <v>0</v>
      </c>
    </row>
    <row r="15" spans="1:8" x14ac:dyDescent="0.2">
      <c r="A15" s="4">
        <f>'MC-Jurat'!$H$8</f>
        <v>0</v>
      </c>
      <c r="B15" s="248">
        <f>'MC-Jurat'!$AC$5</f>
        <v>45657</v>
      </c>
      <c r="C15" s="245" t="s">
        <v>629</v>
      </c>
      <c r="D15" s="22">
        <f>'MC-Sched-C-&amp;-D'!F23</f>
        <v>0</v>
      </c>
      <c r="E15" s="22">
        <f>'MC-Sched-C-&amp;-D'!G23</f>
        <v>0</v>
      </c>
    </row>
    <row r="16" spans="1:8" x14ac:dyDescent="0.2">
      <c r="A16" s="4">
        <f>'MC-Jurat'!$H$8</f>
        <v>0</v>
      </c>
      <c r="B16" s="248">
        <f>'MC-Jurat'!$AC$5</f>
        <v>45657</v>
      </c>
      <c r="C16" s="247" t="s">
        <v>630</v>
      </c>
      <c r="D16" s="22">
        <f>'MC-Sched-C-&amp;-D'!F24</f>
        <v>0</v>
      </c>
      <c r="E16" s="22">
        <f>'MC-Sched-C-&amp;-D'!G24</f>
        <v>0</v>
      </c>
    </row>
    <row r="17" spans="1:5" x14ac:dyDescent="0.2">
      <c r="A17" s="4">
        <f>'MC-Jurat'!$H$8</f>
        <v>0</v>
      </c>
      <c r="B17" s="248">
        <f>'MC-Jurat'!$AC$5</f>
        <v>45657</v>
      </c>
      <c r="C17" s="245" t="s">
        <v>631</v>
      </c>
      <c r="D17" s="22">
        <f>'MC-Sched-C-&amp;-D'!F25</f>
        <v>0</v>
      </c>
      <c r="E17" s="22">
        <f>'MC-Sched-C-&amp;-D'!G25</f>
        <v>0</v>
      </c>
    </row>
    <row r="18" spans="1:5" x14ac:dyDescent="0.2">
      <c r="A18" s="4">
        <f>'MC-Jurat'!$H$8</f>
        <v>0</v>
      </c>
      <c r="B18" s="248">
        <f>'MC-Jurat'!$AC$5</f>
        <v>45657</v>
      </c>
      <c r="C18" s="247" t="s">
        <v>632</v>
      </c>
      <c r="D18" s="22">
        <f>'MC-Sched-C-&amp;-D'!F26</f>
        <v>0</v>
      </c>
      <c r="E18" s="22">
        <f>'MC-Sched-C-&amp;-D'!G26</f>
        <v>0</v>
      </c>
    </row>
    <row r="19" spans="1:5" x14ac:dyDescent="0.2">
      <c r="A19" s="4">
        <f>'MC-Jurat'!$H$8</f>
        <v>0</v>
      </c>
      <c r="B19" s="248">
        <f>'MC-Jurat'!$AC$5</f>
        <v>45657</v>
      </c>
      <c r="C19" s="245" t="s">
        <v>633</v>
      </c>
      <c r="D19" s="22">
        <f>'MC-Sched-C-&amp;-D'!F27</f>
        <v>0</v>
      </c>
      <c r="E19" s="22">
        <f>'MC-Sched-C-&amp;-D'!G27</f>
        <v>0</v>
      </c>
    </row>
    <row r="20" spans="1:5" x14ac:dyDescent="0.2">
      <c r="A20" s="4">
        <f>'MC-Jurat'!$H$8</f>
        <v>0</v>
      </c>
      <c r="B20" s="248">
        <f>'MC-Jurat'!$AC$5</f>
        <v>45657</v>
      </c>
      <c r="C20" s="247" t="s">
        <v>634</v>
      </c>
      <c r="D20" s="22">
        <f>'MC-Sched-C-&amp;-D'!F28</f>
        <v>0</v>
      </c>
      <c r="E20" s="22">
        <f>'MC-Sched-C-&amp;-D'!G28</f>
        <v>0</v>
      </c>
    </row>
    <row r="21" spans="1:5" x14ac:dyDescent="0.2">
      <c r="A21" s="4">
        <f>'MC-Jurat'!$H$8</f>
        <v>0</v>
      </c>
      <c r="B21" s="248">
        <f>'MC-Jurat'!$AC$5</f>
        <v>45657</v>
      </c>
      <c r="C21" s="245" t="s">
        <v>635</v>
      </c>
      <c r="D21" s="22">
        <f>'MC-Sched-C-&amp;-D'!F29</f>
        <v>0</v>
      </c>
      <c r="E21" s="22">
        <f>'MC-Sched-C-&amp;-D'!G29</f>
        <v>0</v>
      </c>
    </row>
    <row r="22" spans="1:5" x14ac:dyDescent="0.2">
      <c r="A22" s="4">
        <f>'MC-Jurat'!$H$8</f>
        <v>0</v>
      </c>
      <c r="B22" s="248">
        <f>'MC-Jurat'!$AC$5</f>
        <v>45657</v>
      </c>
      <c r="C22" s="247" t="s">
        <v>636</v>
      </c>
      <c r="D22" s="22">
        <f>'MC-Sched-C-&amp;-D'!F30</f>
        <v>0</v>
      </c>
      <c r="E22" s="22">
        <f>'MC-Sched-C-&amp;-D'!G30</f>
        <v>0</v>
      </c>
    </row>
    <row r="23" spans="1:5" x14ac:dyDescent="0.2">
      <c r="A23" s="4">
        <f>'MC-Jurat'!$H$8</f>
        <v>0</v>
      </c>
      <c r="B23" s="248">
        <f>'MC-Jurat'!$AC$5</f>
        <v>45657</v>
      </c>
      <c r="C23" s="245" t="s">
        <v>637</v>
      </c>
      <c r="D23" s="22">
        <f>'MC-Sched-C-&amp;-D'!F32</f>
        <v>0</v>
      </c>
      <c r="E23" s="22">
        <f>'MC-Sched-C-&amp;-D'!G32</f>
        <v>0</v>
      </c>
    </row>
    <row r="24" spans="1:5" x14ac:dyDescent="0.2">
      <c r="A24" s="4">
        <f>'MC-Jurat'!$H$8</f>
        <v>0</v>
      </c>
      <c r="B24" s="248">
        <f>'MC-Jurat'!$AC$5</f>
        <v>45657</v>
      </c>
      <c r="C24" s="247" t="s">
        <v>638</v>
      </c>
      <c r="D24" s="22">
        <f>'MC-Sched-C-&amp;-D'!F33</f>
        <v>0</v>
      </c>
      <c r="E24" s="22">
        <f>'MC-Sched-C-&amp;-D'!G33</f>
        <v>0</v>
      </c>
    </row>
    <row r="25" spans="1:5" x14ac:dyDescent="0.2">
      <c r="A25" s="4">
        <f>'MC-Jurat'!$H$8</f>
        <v>0</v>
      </c>
      <c r="B25" s="248">
        <f>'MC-Jurat'!$AC$5</f>
        <v>45657</v>
      </c>
      <c r="C25" s="245" t="s">
        <v>639</v>
      </c>
      <c r="D25" s="22">
        <f>'MC-Sched-C-&amp;-D'!F34</f>
        <v>0</v>
      </c>
      <c r="E25" s="22">
        <f>'MC-Sched-C-&amp;-D'!G34</f>
        <v>0</v>
      </c>
    </row>
    <row r="26" spans="1:5" x14ac:dyDescent="0.2">
      <c r="A26" s="4">
        <f>'MC-Jurat'!$H$8</f>
        <v>0</v>
      </c>
      <c r="B26" s="248">
        <f>'MC-Jurat'!$AC$5</f>
        <v>45657</v>
      </c>
      <c r="C26" s="247" t="s">
        <v>640</v>
      </c>
      <c r="D26" s="22">
        <f>'MC-Sched-C-&amp;-D'!F35</f>
        <v>0</v>
      </c>
      <c r="E26" s="22">
        <f>'MC-Sched-C-&amp;-D'!G35</f>
        <v>0</v>
      </c>
    </row>
    <row r="27" spans="1:5" x14ac:dyDescent="0.2">
      <c r="B27" s="248"/>
    </row>
    <row r="28" spans="1:5" x14ac:dyDescent="0.2">
      <c r="B28" s="248"/>
    </row>
    <row r="29" spans="1:5" x14ac:dyDescent="0.2">
      <c r="B29" s="248"/>
    </row>
    <row r="30" spans="1:5" x14ac:dyDescent="0.2">
      <c r="B30" s="248"/>
    </row>
    <row r="31" spans="1:5" x14ac:dyDescent="0.2">
      <c r="B31" s="248"/>
    </row>
    <row r="32" spans="1:5" x14ac:dyDescent="0.2">
      <c r="B32" s="248"/>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H48"/>
  <sheetViews>
    <sheetView workbookViewId="0"/>
  </sheetViews>
  <sheetFormatPr defaultRowHeight="12.75" x14ac:dyDescent="0.2"/>
  <cols>
    <col min="2" max="2" width="10.140625" bestFit="1" customWidth="1"/>
    <col min="3" max="3" width="9.140625" style="15"/>
    <col min="4" max="5" width="9.140625" style="4"/>
  </cols>
  <sheetData>
    <row r="1" spans="1:8" x14ac:dyDescent="0.2">
      <c r="A1" s="3" t="s">
        <v>353</v>
      </c>
    </row>
    <row r="2" spans="1:8" ht="25.5" x14ac:dyDescent="0.2">
      <c r="A2" s="10" t="s">
        <v>330</v>
      </c>
      <c r="B2" s="10" t="s">
        <v>331</v>
      </c>
      <c r="C2" s="16" t="s">
        <v>333</v>
      </c>
      <c r="D2" s="6" t="s">
        <v>351</v>
      </c>
      <c r="E2" s="17" t="s">
        <v>352</v>
      </c>
    </row>
    <row r="3" spans="1:8" x14ac:dyDescent="0.2">
      <c r="A3" s="4">
        <f>'MC-Jurat'!$H$8</f>
        <v>0</v>
      </c>
      <c r="B3" s="248">
        <f>'MC-Jurat'!$AC$5</f>
        <v>45657</v>
      </c>
      <c r="C3" s="247" t="s">
        <v>641</v>
      </c>
      <c r="D3" s="22">
        <f>'MC-Sched-A &amp; B'!I9</f>
        <v>0</v>
      </c>
      <c r="E3" s="22">
        <f>'MC-Sched-A &amp; B'!J9</f>
        <v>0</v>
      </c>
    </row>
    <row r="4" spans="1:8" x14ac:dyDescent="0.2">
      <c r="A4" s="4">
        <f>'MC-Jurat'!$H$8</f>
        <v>0</v>
      </c>
      <c r="B4" s="248">
        <f>'MC-Jurat'!$AC$5</f>
        <v>45657</v>
      </c>
      <c r="C4" s="245" t="s">
        <v>642</v>
      </c>
      <c r="D4" s="22">
        <f>'MC-Sched-A &amp; B'!I10</f>
        <v>0</v>
      </c>
      <c r="E4" s="22">
        <f>'MC-Sched-A &amp; B'!J10</f>
        <v>0</v>
      </c>
    </row>
    <row r="5" spans="1:8" x14ac:dyDescent="0.2">
      <c r="A5" s="4">
        <f>'MC-Jurat'!$H$8</f>
        <v>0</v>
      </c>
      <c r="B5" s="248">
        <f>'MC-Jurat'!$AC$5</f>
        <v>45657</v>
      </c>
      <c r="C5" s="247" t="s">
        <v>643</v>
      </c>
      <c r="D5" s="22">
        <f>'MC-Sched-A &amp; B'!I11</f>
        <v>0</v>
      </c>
      <c r="E5" s="22">
        <f>'MC-Sched-A &amp; B'!J11</f>
        <v>0</v>
      </c>
    </row>
    <row r="6" spans="1:8" x14ac:dyDescent="0.2">
      <c r="A6" s="4">
        <f>'MC-Jurat'!$H$8</f>
        <v>0</v>
      </c>
      <c r="B6" s="248">
        <f>'MC-Jurat'!$AC$5</f>
        <v>45657</v>
      </c>
      <c r="C6" s="245" t="s">
        <v>644</v>
      </c>
      <c r="D6" s="22">
        <f>'MC-Sched-A &amp; B'!I12</f>
        <v>0</v>
      </c>
      <c r="E6" s="22">
        <f>'MC-Sched-A &amp; B'!J12</f>
        <v>0</v>
      </c>
    </row>
    <row r="7" spans="1:8" x14ac:dyDescent="0.2">
      <c r="A7" s="4">
        <f>'MC-Jurat'!$H$8</f>
        <v>0</v>
      </c>
      <c r="B7" s="248">
        <f>'MC-Jurat'!$AC$5</f>
        <v>45657</v>
      </c>
      <c r="C7" s="247" t="s">
        <v>645</v>
      </c>
      <c r="D7" s="22">
        <f>'MC-Sched-A &amp; B'!I13</f>
        <v>0</v>
      </c>
      <c r="E7" s="22">
        <f>'MC-Sched-A &amp; B'!J13</f>
        <v>0</v>
      </c>
      <c r="H7" s="248"/>
    </row>
    <row r="8" spans="1:8" x14ac:dyDescent="0.2">
      <c r="A8" s="4">
        <f>'MC-Jurat'!$H$8</f>
        <v>0</v>
      </c>
      <c r="B8" s="248">
        <f>'MC-Jurat'!$AC$5</f>
        <v>45657</v>
      </c>
      <c r="C8" s="245" t="s">
        <v>646</v>
      </c>
      <c r="D8" s="22">
        <f>'MC-Sched-A &amp; B'!I14</f>
        <v>0</v>
      </c>
      <c r="E8" s="22">
        <f>'MC-Sched-A &amp; B'!J14</f>
        <v>0</v>
      </c>
      <c r="H8" s="248"/>
    </row>
    <row r="9" spans="1:8" x14ac:dyDescent="0.2">
      <c r="A9" s="4">
        <f>'MC-Jurat'!$H$8</f>
        <v>0</v>
      </c>
      <c r="B9" s="248">
        <f>'MC-Jurat'!$AC$5</f>
        <v>45657</v>
      </c>
      <c r="C9" s="247" t="s">
        <v>647</v>
      </c>
      <c r="D9" s="22">
        <f>'MC-Sched-A &amp; B'!I15</f>
        <v>0</v>
      </c>
      <c r="E9" s="22">
        <f>'MC-Sched-A &amp; B'!J15</f>
        <v>0</v>
      </c>
      <c r="H9" s="248"/>
    </row>
    <row r="10" spans="1:8" x14ac:dyDescent="0.2">
      <c r="A10" s="4">
        <f>'MC-Jurat'!$H$8</f>
        <v>0</v>
      </c>
      <c r="B10" s="248">
        <f>'MC-Jurat'!$AC$5</f>
        <v>45657</v>
      </c>
      <c r="C10" s="245" t="s">
        <v>648</v>
      </c>
      <c r="D10" s="22">
        <f>'MC-Sched-A &amp; B'!I16</f>
        <v>0</v>
      </c>
      <c r="E10" s="22">
        <f>'MC-Sched-A &amp; B'!J16</f>
        <v>0</v>
      </c>
      <c r="H10" s="248"/>
    </row>
    <row r="11" spans="1:8" x14ac:dyDescent="0.2">
      <c r="A11" s="4">
        <f>'MC-Jurat'!$H$8</f>
        <v>0</v>
      </c>
      <c r="B11" s="248">
        <f>'MC-Jurat'!$AC$5</f>
        <v>45657</v>
      </c>
      <c r="C11" s="247" t="s">
        <v>649</v>
      </c>
      <c r="D11" s="22">
        <f>'MC-Sched-A &amp; B'!I17</f>
        <v>0</v>
      </c>
      <c r="E11" s="22">
        <f>'MC-Sched-A &amp; B'!J17</f>
        <v>0</v>
      </c>
      <c r="H11" s="248"/>
    </row>
    <row r="12" spans="1:8" x14ac:dyDescent="0.2">
      <c r="A12" s="4">
        <f>'MC-Jurat'!$H$8</f>
        <v>0</v>
      </c>
      <c r="B12" s="248">
        <f>'MC-Jurat'!$AC$5</f>
        <v>45657</v>
      </c>
      <c r="C12" s="245" t="s">
        <v>650</v>
      </c>
      <c r="D12" s="22">
        <f>'MC-Sched-A &amp; B'!I18</f>
        <v>0</v>
      </c>
      <c r="E12" s="22">
        <f>'MC-Sched-A &amp; B'!J18</f>
        <v>0</v>
      </c>
      <c r="H12" s="248"/>
    </row>
    <row r="13" spans="1:8" x14ac:dyDescent="0.2">
      <c r="A13" s="4">
        <f>'MC-Jurat'!$H$8</f>
        <v>0</v>
      </c>
      <c r="B13" s="248">
        <f>'MC-Jurat'!$AC$5</f>
        <v>45657</v>
      </c>
      <c r="C13" s="247" t="s">
        <v>651</v>
      </c>
      <c r="D13" s="22">
        <f>'MC-Sched-A &amp; B'!I19</f>
        <v>0</v>
      </c>
      <c r="E13" s="22">
        <f>'MC-Sched-A &amp; B'!J19</f>
        <v>0</v>
      </c>
      <c r="H13" s="248"/>
    </row>
    <row r="14" spans="1:8" x14ac:dyDescent="0.2">
      <c r="A14" s="4">
        <f>'MC-Jurat'!$H$8</f>
        <v>0</v>
      </c>
      <c r="B14" s="248">
        <f>'MC-Jurat'!$AC$5</f>
        <v>45657</v>
      </c>
      <c r="C14" s="245" t="s">
        <v>652</v>
      </c>
      <c r="D14" s="22">
        <f>'MC-Sched-A &amp; B'!I20</f>
        <v>0</v>
      </c>
      <c r="E14" s="22">
        <f>'MC-Sched-A &amp; B'!J20</f>
        <v>0</v>
      </c>
      <c r="H14" s="248"/>
    </row>
    <row r="15" spans="1:8" x14ac:dyDescent="0.2">
      <c r="A15" s="4">
        <f>'MC-Jurat'!$H$8</f>
        <v>0</v>
      </c>
      <c r="B15" s="248">
        <f>'MC-Jurat'!$AC$5</f>
        <v>45657</v>
      </c>
      <c r="C15" s="247" t="s">
        <v>653</v>
      </c>
      <c r="D15" s="22">
        <f>'MC-Sched-A &amp; B'!I21</f>
        <v>0</v>
      </c>
      <c r="E15" s="22">
        <f>'MC-Sched-A &amp; B'!J21</f>
        <v>0</v>
      </c>
      <c r="H15" s="248"/>
    </row>
    <row r="16" spans="1:8" x14ac:dyDescent="0.2">
      <c r="A16" s="4">
        <f>'MC-Jurat'!$H$8</f>
        <v>0</v>
      </c>
      <c r="B16" s="248">
        <f>'MC-Jurat'!$AC$5</f>
        <v>45657</v>
      </c>
      <c r="C16" s="245" t="s">
        <v>654</v>
      </c>
      <c r="D16" s="22">
        <f>'MC-Sched-A &amp; B'!I22</f>
        <v>0</v>
      </c>
      <c r="E16" s="22">
        <f>'MC-Sched-A &amp; B'!J22</f>
        <v>0</v>
      </c>
      <c r="H16" s="248"/>
    </row>
    <row r="17" spans="1:8" x14ac:dyDescent="0.2">
      <c r="A17" s="4">
        <f>'MC-Jurat'!$H$8</f>
        <v>0</v>
      </c>
      <c r="B17" s="248">
        <f>'MC-Jurat'!$AC$5</f>
        <v>45657</v>
      </c>
      <c r="C17" s="247" t="s">
        <v>655</v>
      </c>
      <c r="D17" s="22">
        <f>'MC-Sched-A &amp; B'!I23</f>
        <v>0</v>
      </c>
      <c r="E17" s="22">
        <f>'MC-Sched-A &amp; B'!J23</f>
        <v>0</v>
      </c>
      <c r="H17" s="248"/>
    </row>
    <row r="18" spans="1:8" x14ac:dyDescent="0.2">
      <c r="A18" s="4">
        <f>'MC-Jurat'!$H$8</f>
        <v>0</v>
      </c>
      <c r="B18" s="248">
        <f>'MC-Jurat'!$AC$5</f>
        <v>45657</v>
      </c>
      <c r="C18" s="245" t="s">
        <v>656</v>
      </c>
      <c r="D18" s="22">
        <f>'MC-Sched-A &amp; B'!I24</f>
        <v>0</v>
      </c>
      <c r="E18" s="22">
        <f>'MC-Sched-A &amp; B'!J24</f>
        <v>0</v>
      </c>
      <c r="H18" s="248"/>
    </row>
    <row r="19" spans="1:8" x14ac:dyDescent="0.2">
      <c r="A19" s="4">
        <f>'MC-Jurat'!$H$8</f>
        <v>0</v>
      </c>
      <c r="B19" s="248">
        <f>'MC-Jurat'!$AC$5</f>
        <v>45657</v>
      </c>
      <c r="C19" s="247" t="s">
        <v>657</v>
      </c>
      <c r="D19" s="22">
        <f>'MC-Sched-A &amp; B'!I25</f>
        <v>0</v>
      </c>
      <c r="E19" s="22">
        <f>'MC-Sched-A &amp; B'!J25</f>
        <v>0</v>
      </c>
      <c r="H19" s="248"/>
    </row>
    <row r="20" spans="1:8" x14ac:dyDescent="0.2">
      <c r="H20" s="248"/>
    </row>
    <row r="21" spans="1:8" x14ac:dyDescent="0.2">
      <c r="A21" s="3" t="s">
        <v>354</v>
      </c>
      <c r="H21" s="248"/>
    </row>
    <row r="22" spans="1:8" ht="25.5" x14ac:dyDescent="0.2">
      <c r="A22" s="10" t="s">
        <v>330</v>
      </c>
      <c r="B22" s="10" t="s">
        <v>331</v>
      </c>
      <c r="C22" s="16" t="s">
        <v>333</v>
      </c>
      <c r="D22" s="6" t="s">
        <v>351</v>
      </c>
      <c r="E22" s="17" t="s">
        <v>352</v>
      </c>
      <c r="H22" s="248"/>
    </row>
    <row r="23" spans="1:8" x14ac:dyDescent="0.2">
      <c r="A23" s="4">
        <f>'MC-Jurat'!$H$8</f>
        <v>0</v>
      </c>
      <c r="B23" s="248">
        <f>'MC-Jurat'!$AC$5</f>
        <v>45657</v>
      </c>
      <c r="C23" s="245" t="s">
        <v>658</v>
      </c>
      <c r="D23" s="22">
        <f>'MC-Sched-A &amp; B'!I29</f>
        <v>0</v>
      </c>
      <c r="E23" s="22">
        <f>'MC-Sched-A &amp; B'!J29</f>
        <v>0</v>
      </c>
      <c r="H23" s="248"/>
    </row>
    <row r="24" spans="1:8" x14ac:dyDescent="0.2">
      <c r="A24" s="4">
        <f>'MC-Jurat'!$H$8</f>
        <v>0</v>
      </c>
      <c r="B24" s="248">
        <f>'MC-Jurat'!$AC$5</f>
        <v>45657</v>
      </c>
      <c r="C24" s="245" t="s">
        <v>659</v>
      </c>
      <c r="D24" s="22">
        <f>'MC-Sched-A &amp; B'!I30</f>
        <v>0</v>
      </c>
      <c r="E24" s="22">
        <f>'MC-Sched-A &amp; B'!J30</f>
        <v>0</v>
      </c>
      <c r="H24" s="248"/>
    </row>
    <row r="25" spans="1:8" x14ac:dyDescent="0.2">
      <c r="A25" s="4">
        <f>'MC-Jurat'!$H$8</f>
        <v>0</v>
      </c>
      <c r="B25" s="248">
        <f>'MC-Jurat'!$AC$5</f>
        <v>45657</v>
      </c>
      <c r="C25" s="245" t="s">
        <v>660</v>
      </c>
      <c r="D25" s="22">
        <f>'MC-Sched-A &amp; B'!I31</f>
        <v>0</v>
      </c>
      <c r="E25" s="22">
        <f>'MC-Sched-A &amp; B'!J31</f>
        <v>0</v>
      </c>
      <c r="H25" s="248"/>
    </row>
    <row r="26" spans="1:8" x14ac:dyDescent="0.2">
      <c r="A26" s="4">
        <f>'MC-Jurat'!$H$8</f>
        <v>0</v>
      </c>
      <c r="B26" s="248">
        <f>'MC-Jurat'!$AC$5</f>
        <v>45657</v>
      </c>
      <c r="C26" s="245" t="s">
        <v>661</v>
      </c>
      <c r="D26" s="22">
        <f>'MC-Sched-A &amp; B'!I32</f>
        <v>0</v>
      </c>
      <c r="E26" s="22">
        <f>'MC-Sched-A &amp; B'!J32</f>
        <v>0</v>
      </c>
      <c r="H26" s="248"/>
    </row>
    <row r="27" spans="1:8" x14ac:dyDescent="0.2">
      <c r="A27" s="4">
        <f>'MC-Jurat'!$H$8</f>
        <v>0</v>
      </c>
      <c r="B27" s="248">
        <f>'MC-Jurat'!$AC$5</f>
        <v>45657</v>
      </c>
      <c r="C27" s="245" t="s">
        <v>662</v>
      </c>
      <c r="D27" s="22">
        <f>'MC-Sched-A &amp; B'!I33</f>
        <v>0</v>
      </c>
      <c r="E27" s="22">
        <f>'MC-Sched-A &amp; B'!J33</f>
        <v>0</v>
      </c>
      <c r="H27" s="248"/>
    </row>
    <row r="28" spans="1:8" x14ac:dyDescent="0.2">
      <c r="A28" s="4">
        <f>'MC-Jurat'!$H$8</f>
        <v>0</v>
      </c>
      <c r="B28" s="248">
        <f>'MC-Jurat'!$AC$5</f>
        <v>45657</v>
      </c>
      <c r="C28" s="245" t="s">
        <v>663</v>
      </c>
      <c r="D28" s="22">
        <f>'MC-Sched-A &amp; B'!I34</f>
        <v>0</v>
      </c>
      <c r="E28" s="22">
        <f>'MC-Sched-A &amp; B'!J34</f>
        <v>0</v>
      </c>
      <c r="H28" s="248"/>
    </row>
    <row r="29" spans="1:8" x14ac:dyDescent="0.2">
      <c r="A29" s="4">
        <f>'MC-Jurat'!$H$8</f>
        <v>0</v>
      </c>
      <c r="B29" s="248">
        <f>'MC-Jurat'!$AC$5</f>
        <v>45657</v>
      </c>
      <c r="C29" s="245" t="s">
        <v>664</v>
      </c>
      <c r="D29" s="22">
        <f>'MC-Sched-A &amp; B'!I35</f>
        <v>0</v>
      </c>
      <c r="E29" s="22">
        <f>'MC-Sched-A &amp; B'!J35</f>
        <v>0</v>
      </c>
      <c r="H29" s="248"/>
    </row>
    <row r="30" spans="1:8" x14ac:dyDescent="0.2">
      <c r="A30" s="4">
        <f>'MC-Jurat'!$H$8</f>
        <v>0</v>
      </c>
      <c r="B30" s="248">
        <f>'MC-Jurat'!$AC$5</f>
        <v>45657</v>
      </c>
      <c r="C30" s="245" t="s">
        <v>665</v>
      </c>
      <c r="D30" s="22">
        <f>'MC-Sched-A &amp; B'!I36</f>
        <v>0</v>
      </c>
      <c r="E30" s="22">
        <f>'MC-Sched-A &amp; B'!J36</f>
        <v>0</v>
      </c>
      <c r="H30" s="248"/>
    </row>
    <row r="31" spans="1:8" x14ac:dyDescent="0.2">
      <c r="A31" s="4">
        <f>'MC-Jurat'!$H$8</f>
        <v>0</v>
      </c>
      <c r="B31" s="248">
        <f>'MC-Jurat'!$AC$5</f>
        <v>45657</v>
      </c>
      <c r="C31" s="245" t="s">
        <v>666</v>
      </c>
      <c r="D31" s="22">
        <f>'MC-Sched-A &amp; B'!I37</f>
        <v>0</v>
      </c>
      <c r="E31" s="22">
        <f>'MC-Sched-A &amp; B'!J37</f>
        <v>0</v>
      </c>
      <c r="H31" s="248"/>
    </row>
    <row r="32" spans="1:8" x14ac:dyDescent="0.2">
      <c r="A32" s="4">
        <f>'MC-Jurat'!$H$8</f>
        <v>0</v>
      </c>
      <c r="B32" s="248">
        <f>'MC-Jurat'!$AC$5</f>
        <v>45657</v>
      </c>
      <c r="C32" s="245" t="s">
        <v>667</v>
      </c>
      <c r="D32" s="22">
        <f>'MC-Sched-A &amp; B'!I38</f>
        <v>0</v>
      </c>
      <c r="E32" s="22">
        <f>'MC-Sched-A &amp; B'!J38</f>
        <v>0</v>
      </c>
      <c r="H32" s="248"/>
    </row>
    <row r="33" spans="1:8" x14ac:dyDescent="0.2">
      <c r="A33" s="4">
        <f>'MC-Jurat'!$H$8</f>
        <v>0</v>
      </c>
      <c r="B33" s="248">
        <f>'MC-Jurat'!$AC$5</f>
        <v>45657</v>
      </c>
      <c r="C33" s="245" t="s">
        <v>668</v>
      </c>
      <c r="D33" s="22">
        <f>'MC-Sched-A &amp; B'!I39</f>
        <v>0</v>
      </c>
      <c r="E33" s="22">
        <f>'MC-Sched-A &amp; B'!J39</f>
        <v>0</v>
      </c>
      <c r="H33" s="248"/>
    </row>
    <row r="34" spans="1:8" x14ac:dyDescent="0.2">
      <c r="A34" s="4">
        <f>'MC-Jurat'!$H$8</f>
        <v>0</v>
      </c>
      <c r="B34" s="248">
        <f>'MC-Jurat'!$AC$5</f>
        <v>45657</v>
      </c>
      <c r="C34" s="245" t="s">
        <v>669</v>
      </c>
      <c r="D34" s="22">
        <f>'MC-Sched-A &amp; B'!I40</f>
        <v>0</v>
      </c>
      <c r="E34" s="22">
        <f>'MC-Sched-A &amp; B'!J40</f>
        <v>0</v>
      </c>
      <c r="H34" s="248"/>
    </row>
    <row r="35" spans="1:8" x14ac:dyDescent="0.2">
      <c r="A35" s="4">
        <f>'MC-Jurat'!$H$8</f>
        <v>0</v>
      </c>
      <c r="B35" s="248">
        <f>'MC-Jurat'!$AC$5</f>
        <v>45657</v>
      </c>
      <c r="C35" s="245" t="s">
        <v>670</v>
      </c>
      <c r="D35" s="22">
        <f>'MC-Sched-A &amp; B'!I41</f>
        <v>0</v>
      </c>
      <c r="E35" s="22">
        <f>'MC-Sched-A &amp; B'!J41</f>
        <v>0</v>
      </c>
      <c r="H35" s="248"/>
    </row>
    <row r="36" spans="1:8" x14ac:dyDescent="0.2">
      <c r="A36" s="4">
        <f>'MC-Jurat'!$H$8</f>
        <v>0</v>
      </c>
      <c r="B36" s="248">
        <f>'MC-Jurat'!$AC$5</f>
        <v>45657</v>
      </c>
      <c r="C36" s="245" t="s">
        <v>671</v>
      </c>
      <c r="D36" s="22">
        <f>'MC-Sched-A &amp; B'!I42</f>
        <v>0</v>
      </c>
      <c r="E36" s="22">
        <f>'MC-Sched-A &amp; B'!J42</f>
        <v>0</v>
      </c>
      <c r="H36" s="248"/>
    </row>
    <row r="37" spans="1:8" x14ac:dyDescent="0.2">
      <c r="A37" s="4">
        <f>'MC-Jurat'!$H$8</f>
        <v>0</v>
      </c>
      <c r="B37" s="248">
        <f>'MC-Jurat'!$AC$5</f>
        <v>45657</v>
      </c>
      <c r="C37" s="245" t="s">
        <v>672</v>
      </c>
      <c r="D37" s="22">
        <f>'MC-Sched-A &amp; B'!I43</f>
        <v>0</v>
      </c>
      <c r="E37" s="22">
        <f>'MC-Sched-A &amp; B'!J43</f>
        <v>0</v>
      </c>
      <c r="H37" s="248"/>
    </row>
    <row r="38" spans="1:8" x14ac:dyDescent="0.2">
      <c r="A38" s="4">
        <f>'MC-Jurat'!$H$8</f>
        <v>0</v>
      </c>
      <c r="B38" s="248">
        <f>'MC-Jurat'!$AC$5</f>
        <v>45657</v>
      </c>
      <c r="C38" s="245" t="s">
        <v>673</v>
      </c>
      <c r="D38" s="22">
        <f>'MC-Sched-A &amp; B'!I44</f>
        <v>0</v>
      </c>
      <c r="E38" s="22">
        <f>'MC-Sched-A &amp; B'!J44</f>
        <v>0</v>
      </c>
      <c r="H38" s="248"/>
    </row>
    <row r="39" spans="1:8" x14ac:dyDescent="0.2">
      <c r="A39" s="4">
        <f>'MC-Jurat'!$H$8</f>
        <v>0</v>
      </c>
      <c r="B39" s="248">
        <f>'MC-Jurat'!$AC$5</f>
        <v>45657</v>
      </c>
      <c r="C39" s="245" t="s">
        <v>674</v>
      </c>
      <c r="D39" s="22">
        <f>'MC-Sched-A &amp; B'!I45</f>
        <v>0</v>
      </c>
      <c r="E39" s="22">
        <f>'MC-Sched-A &amp; B'!J45</f>
        <v>0</v>
      </c>
      <c r="H39" s="248"/>
    </row>
    <row r="40" spans="1:8" x14ac:dyDescent="0.2">
      <c r="A40" s="4">
        <f>'MC-Jurat'!$H$8</f>
        <v>0</v>
      </c>
      <c r="B40" s="248">
        <f>'MC-Jurat'!$AC$5</f>
        <v>45657</v>
      </c>
      <c r="C40" s="245" t="s">
        <v>675</v>
      </c>
      <c r="D40" s="22">
        <f>'MC-Sched-A &amp; B'!I46</f>
        <v>0</v>
      </c>
      <c r="E40" s="22">
        <f>'MC-Sched-A &amp; B'!J46</f>
        <v>0</v>
      </c>
      <c r="H40" s="248"/>
    </row>
    <row r="41" spans="1:8" x14ac:dyDescent="0.2">
      <c r="A41" s="4">
        <f>'MC-Jurat'!$H$8</f>
        <v>0</v>
      </c>
      <c r="B41" s="248">
        <f>'MC-Jurat'!$AC$5</f>
        <v>45657</v>
      </c>
      <c r="C41" s="245" t="s">
        <v>676</v>
      </c>
      <c r="D41" s="22">
        <f>'MC-Sched-A &amp; B'!I47</f>
        <v>0</v>
      </c>
      <c r="E41" s="22">
        <f>'MC-Sched-A &amp; B'!J47</f>
        <v>0</v>
      </c>
      <c r="H41" s="248"/>
    </row>
    <row r="42" spans="1:8" x14ac:dyDescent="0.2">
      <c r="A42" s="4">
        <f>'MC-Jurat'!$H$8</f>
        <v>0</v>
      </c>
      <c r="B42" s="248">
        <f>'MC-Jurat'!$AC$5</f>
        <v>45657</v>
      </c>
      <c r="C42" s="245" t="s">
        <v>677</v>
      </c>
      <c r="D42" s="22">
        <f>'MC-Sched-A &amp; B'!I48</f>
        <v>0</v>
      </c>
      <c r="E42" s="22">
        <f>'MC-Sched-A &amp; B'!J48</f>
        <v>0</v>
      </c>
      <c r="H42" s="248"/>
    </row>
    <row r="43" spans="1:8" x14ac:dyDescent="0.2">
      <c r="A43" s="4">
        <f>'MC-Jurat'!$H$8</f>
        <v>0</v>
      </c>
      <c r="B43" s="248">
        <f>'MC-Jurat'!$AC$5</f>
        <v>45657</v>
      </c>
      <c r="C43" s="245" t="s">
        <v>678</v>
      </c>
      <c r="D43" s="22">
        <f>'MC-Sched-A &amp; B'!I49</f>
        <v>0</v>
      </c>
      <c r="E43" s="22">
        <f>'MC-Sched-A &amp; B'!J49</f>
        <v>0</v>
      </c>
      <c r="H43" s="248"/>
    </row>
    <row r="44" spans="1:8" x14ac:dyDescent="0.2">
      <c r="A44" s="4">
        <f>'MC-Jurat'!$H$8</f>
        <v>0</v>
      </c>
      <c r="B44" s="248">
        <f>'MC-Jurat'!$AC$5</f>
        <v>45657</v>
      </c>
      <c r="C44" s="245" t="s">
        <v>679</v>
      </c>
      <c r="D44" s="22">
        <f>'MC-Sched-A &amp; B'!I50</f>
        <v>0</v>
      </c>
      <c r="E44" s="22">
        <f>'MC-Sched-A &amp; B'!J50</f>
        <v>0</v>
      </c>
      <c r="H44" s="248"/>
    </row>
    <row r="45" spans="1:8" x14ac:dyDescent="0.2">
      <c r="A45" s="4">
        <f>'MC-Jurat'!$H$8</f>
        <v>0</v>
      </c>
      <c r="B45" s="248">
        <f>'MC-Jurat'!$AC$5</f>
        <v>45657</v>
      </c>
      <c r="C45" s="245" t="s">
        <v>680</v>
      </c>
      <c r="D45" s="22">
        <f>'MC-Sched-A &amp; B'!I51</f>
        <v>0</v>
      </c>
      <c r="E45" s="22">
        <f>'MC-Sched-A &amp; B'!J51</f>
        <v>0</v>
      </c>
      <c r="H45" s="248"/>
    </row>
    <row r="46" spans="1:8" x14ac:dyDescent="0.2">
      <c r="B46" s="248"/>
      <c r="H46" s="248"/>
    </row>
    <row r="47" spans="1:8" x14ac:dyDescent="0.2">
      <c r="H47" s="248"/>
    </row>
    <row r="48" spans="1:8" x14ac:dyDescent="0.2">
      <c r="H48" s="248"/>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63"/>
  <sheetViews>
    <sheetView workbookViewId="0"/>
  </sheetViews>
  <sheetFormatPr defaultRowHeight="12.75" x14ac:dyDescent="0.2"/>
  <cols>
    <col min="2" max="2" width="10.140625" bestFit="1" customWidth="1"/>
    <col min="3" max="3" width="9.140625" style="245"/>
    <col min="4" max="4" width="47.5703125" style="2" customWidth="1"/>
    <col min="5" max="5" width="11" style="4" customWidth="1"/>
    <col min="6" max="6" width="11.42578125" style="4" customWidth="1"/>
  </cols>
  <sheetData>
    <row r="1" spans="1:6" x14ac:dyDescent="0.2">
      <c r="A1" s="3" t="s">
        <v>329</v>
      </c>
    </row>
    <row r="2" spans="1:6" ht="25.5" x14ac:dyDescent="0.2">
      <c r="A2" s="10" t="s">
        <v>330</v>
      </c>
      <c r="B2" s="10" t="s">
        <v>331</v>
      </c>
      <c r="C2" s="246" t="s">
        <v>333</v>
      </c>
      <c r="D2" s="10" t="s">
        <v>358</v>
      </c>
      <c r="E2" s="6" t="s">
        <v>351</v>
      </c>
      <c r="F2" s="17" t="s">
        <v>352</v>
      </c>
    </row>
    <row r="3" spans="1:6" x14ac:dyDescent="0.2">
      <c r="A3" s="4">
        <f>'MC-Jurat'!$H$8</f>
        <v>0</v>
      </c>
      <c r="B3" s="248">
        <f>'MC-Jurat'!$AC$5</f>
        <v>45657</v>
      </c>
      <c r="C3" s="247" t="s">
        <v>429</v>
      </c>
      <c r="D3" s="18" t="str">
        <f>'MC-Cash flow'!C9</f>
        <v>Service Members Dues Received</v>
      </c>
      <c r="E3" s="22">
        <f>'MC-Cash flow'!D9</f>
        <v>0</v>
      </c>
      <c r="F3" s="22">
        <f>'MC-Cash flow'!E9</f>
        <v>0</v>
      </c>
    </row>
    <row r="4" spans="1:6" x14ac:dyDescent="0.2">
      <c r="A4" s="4">
        <f>'MC-Jurat'!$H$8</f>
        <v>0</v>
      </c>
      <c r="B4" s="248">
        <f>'MC-Jurat'!$AC$5</f>
        <v>45657</v>
      </c>
      <c r="C4" s="247" t="s">
        <v>461</v>
      </c>
      <c r="D4" s="18" t="str">
        <f>'MC-Cash flow'!C10</f>
        <v>Interest Received</v>
      </c>
      <c r="E4" s="22">
        <f>'MC-Cash flow'!D10</f>
        <v>0</v>
      </c>
      <c r="F4" s="22">
        <f>'MC-Cash flow'!E10</f>
        <v>0</v>
      </c>
    </row>
    <row r="5" spans="1:6" x14ac:dyDescent="0.2">
      <c r="A5" s="4">
        <f>'MC-Jurat'!$H$8</f>
        <v>0</v>
      </c>
      <c r="B5" s="248">
        <f>'MC-Jurat'!$AC$5</f>
        <v>45657</v>
      </c>
      <c r="C5" s="247" t="s">
        <v>462</v>
      </c>
      <c r="D5" s="18" t="str">
        <f>'MC-Cash flow'!C11</f>
        <v>Miscellaneous Income</v>
      </c>
      <c r="E5" s="22">
        <f>'MC-Cash flow'!D11</f>
        <v>0</v>
      </c>
      <c r="F5" s="22">
        <f>'MC-Cash flow'!E11</f>
        <v>0</v>
      </c>
    </row>
    <row r="6" spans="1:6" x14ac:dyDescent="0.2">
      <c r="A6" s="4">
        <f>'MC-Jurat'!$H$8</f>
        <v>0</v>
      </c>
      <c r="B6" s="248">
        <f>'MC-Jurat'!$AC$5</f>
        <v>45657</v>
      </c>
      <c r="C6" s="247" t="s">
        <v>463</v>
      </c>
      <c r="D6" s="18" t="str">
        <f>'MC-Cash flow'!C12</f>
        <v>Other</v>
      </c>
      <c r="E6" s="22">
        <f>'MC-Cash flow'!D12</f>
        <v>0</v>
      </c>
      <c r="F6" s="22">
        <f>'MC-Cash flow'!E12</f>
        <v>0</v>
      </c>
    </row>
    <row r="7" spans="1:6" x14ac:dyDescent="0.2">
      <c r="A7" s="4">
        <f>'MC-Jurat'!$H$8</f>
        <v>0</v>
      </c>
      <c r="B7" s="248">
        <f>'MC-Jurat'!$AC$5</f>
        <v>45657</v>
      </c>
      <c r="C7" s="247" t="s">
        <v>464</v>
      </c>
      <c r="D7" s="18" t="str">
        <f>'MC-Cash flow'!C13</f>
        <v>Total (Lines 1.1 through 1.4)</v>
      </c>
      <c r="E7" s="22">
        <f>'MC-Cash flow'!D13</f>
        <v>0</v>
      </c>
      <c r="F7" s="22">
        <f>'MC-Cash flow'!E13</f>
        <v>0</v>
      </c>
    </row>
    <row r="8" spans="1:6" x14ac:dyDescent="0.2">
      <c r="A8" s="4">
        <f>'MC-Jurat'!$H$8</f>
        <v>0</v>
      </c>
      <c r="B8" s="248">
        <f>'MC-Jurat'!$AC$5</f>
        <v>45657</v>
      </c>
      <c r="C8" s="247" t="s">
        <v>465</v>
      </c>
      <c r="D8" s="18" t="str">
        <f>'MC-Cash flow'!C14</f>
        <v>Cash Paid for Operations</v>
      </c>
      <c r="E8" s="22">
        <f>'MC-Cash flow'!D14</f>
        <v>0</v>
      </c>
      <c r="F8" s="22">
        <f>'MC-Cash flow'!E14</f>
        <v>0</v>
      </c>
    </row>
    <row r="9" spans="1:6" x14ac:dyDescent="0.2">
      <c r="A9" s="4">
        <f>'MC-Jurat'!$H$8</f>
        <v>0</v>
      </c>
      <c r="B9" s="248">
        <f>'MC-Jurat'!$AC$5</f>
        <v>45657</v>
      </c>
      <c r="C9" s="247" t="s">
        <v>466</v>
      </c>
      <c r="D9" s="18" t="str">
        <f>'MC-Cash flow'!C15</f>
        <v>Income Taxes Paid</v>
      </c>
      <c r="E9" s="22">
        <f>'MC-Cash flow'!D15</f>
        <v>0</v>
      </c>
      <c r="F9" s="22">
        <f>'MC-Cash flow'!E15</f>
        <v>0</v>
      </c>
    </row>
    <row r="10" spans="1:6" x14ac:dyDescent="0.2">
      <c r="A10" s="4">
        <f>'MC-Jurat'!$H$8</f>
        <v>0</v>
      </c>
      <c r="B10" s="248">
        <f>'MC-Jurat'!$AC$5</f>
        <v>45657</v>
      </c>
      <c r="C10" s="247" t="s">
        <v>467</v>
      </c>
      <c r="D10" s="18" t="str">
        <f>'MC-Cash flow'!C16</f>
        <v>Other</v>
      </c>
      <c r="E10" s="22">
        <f>'MC-Cash flow'!D16</f>
        <v>0</v>
      </c>
      <c r="F10" s="22">
        <f>'MC-Cash flow'!E16</f>
        <v>0</v>
      </c>
    </row>
    <row r="11" spans="1:6" x14ac:dyDescent="0.2">
      <c r="A11" s="4">
        <f>'MC-Jurat'!$H$8</f>
        <v>0</v>
      </c>
      <c r="B11" s="248">
        <f>'MC-Jurat'!$AC$5</f>
        <v>45657</v>
      </c>
      <c r="C11" s="247" t="s">
        <v>468</v>
      </c>
      <c r="D11" s="18" t="str">
        <f>'MC-Cash flow'!C17</f>
        <v>Total (Lines 1.6 through 1.8)</v>
      </c>
      <c r="E11" s="22">
        <f>'MC-Cash flow'!D17</f>
        <v>0</v>
      </c>
      <c r="F11" s="22">
        <f>'MC-Cash flow'!E17</f>
        <v>0</v>
      </c>
    </row>
    <row r="12" spans="1:6" x14ac:dyDescent="0.2">
      <c r="A12" s="4">
        <f>'MC-Jurat'!$H$8</f>
        <v>0</v>
      </c>
      <c r="B12" s="248">
        <f>'MC-Jurat'!$AC$5</f>
        <v>45657</v>
      </c>
      <c r="C12" s="247" t="s">
        <v>404</v>
      </c>
      <c r="D12" s="18" t="str">
        <f>'MC-Cash flow'!C18</f>
        <v>Net Cash from Operations (Line 1.5 minus Line 1.9)</v>
      </c>
      <c r="E12" s="22">
        <f>'MC-Cash flow'!D18</f>
        <v>0</v>
      </c>
      <c r="F12" s="22">
        <f>'MC-Cash flow'!E18</f>
        <v>0</v>
      </c>
    </row>
    <row r="13" spans="1:6" x14ac:dyDescent="0.2">
      <c r="A13" s="4">
        <f>'MC-Jurat'!$H$8</f>
        <v>0</v>
      </c>
      <c r="B13" s="248">
        <f>'MC-Jurat'!$AC$5</f>
        <v>45657</v>
      </c>
      <c r="C13" s="247" t="s">
        <v>371</v>
      </c>
      <c r="D13" s="2">
        <f>'MC-Cash Flow-cont'!B8</f>
        <v>0</v>
      </c>
      <c r="E13" s="22">
        <f>'MC-Cash Flow-cont'!D8</f>
        <v>0</v>
      </c>
      <c r="F13" s="22">
        <f>'MC-Cash Flow-cont'!F8</f>
        <v>0</v>
      </c>
    </row>
    <row r="14" spans="1:6" x14ac:dyDescent="0.2">
      <c r="A14" s="4">
        <f>'MC-Jurat'!$H$8</f>
        <v>0</v>
      </c>
      <c r="B14" s="248">
        <f>'MC-Jurat'!$AC$5</f>
        <v>45657</v>
      </c>
      <c r="C14" s="247" t="s">
        <v>372</v>
      </c>
      <c r="D14" s="2">
        <f>'MC-Cash Flow-cont'!B9</f>
        <v>0</v>
      </c>
      <c r="E14" s="22">
        <f>'MC-Cash Flow-cont'!D9</f>
        <v>0</v>
      </c>
      <c r="F14" s="22">
        <f>'MC-Cash Flow-cont'!F9</f>
        <v>0</v>
      </c>
    </row>
    <row r="15" spans="1:6" x14ac:dyDescent="0.2">
      <c r="A15" s="4">
        <f>'MC-Jurat'!$H$8</f>
        <v>0</v>
      </c>
      <c r="B15" s="248">
        <f>'MC-Jurat'!$AC$5</f>
        <v>45657</v>
      </c>
      <c r="C15" s="247" t="s">
        <v>373</v>
      </c>
      <c r="D15" s="2">
        <f>'MC-Cash Flow-cont'!B10</f>
        <v>0</v>
      </c>
      <c r="E15" s="22">
        <f>'MC-Cash Flow-cont'!D10</f>
        <v>0</v>
      </c>
      <c r="F15" s="22">
        <f>'MC-Cash Flow-cont'!F10</f>
        <v>0</v>
      </c>
    </row>
    <row r="16" spans="1:6" x14ac:dyDescent="0.2">
      <c r="A16" s="4">
        <f>'MC-Jurat'!$H$8</f>
        <v>0</v>
      </c>
      <c r="B16" s="248">
        <f>'MC-Jurat'!$AC$5</f>
        <v>45657</v>
      </c>
      <c r="C16" s="247" t="s">
        <v>374</v>
      </c>
      <c r="D16" s="2">
        <f>'MC-Cash Flow-cont'!B11</f>
        <v>0</v>
      </c>
      <c r="E16" s="22">
        <f>'MC-Cash Flow-cont'!D11</f>
        <v>0</v>
      </c>
      <c r="F16" s="22">
        <f>'MC-Cash Flow-cont'!F11</f>
        <v>0</v>
      </c>
    </row>
    <row r="17" spans="1:6" x14ac:dyDescent="0.2">
      <c r="A17" s="4">
        <f>'MC-Jurat'!$H$8</f>
        <v>0</v>
      </c>
      <c r="B17" s="248">
        <f>'MC-Jurat'!$AC$5</f>
        <v>45657</v>
      </c>
      <c r="C17" s="247" t="s">
        <v>375</v>
      </c>
      <c r="D17" s="2">
        <f>'MC-Cash Flow-cont'!B12</f>
        <v>0</v>
      </c>
      <c r="E17" s="22">
        <f>'MC-Cash Flow-cont'!D12</f>
        <v>0</v>
      </c>
      <c r="F17" s="22">
        <f>'MC-Cash Flow-cont'!F12</f>
        <v>0</v>
      </c>
    </row>
    <row r="18" spans="1:6" x14ac:dyDescent="0.2">
      <c r="A18" s="4">
        <f>'MC-Jurat'!$H$8</f>
        <v>0</v>
      </c>
      <c r="B18" s="248">
        <f>'MC-Jurat'!$AC$5</f>
        <v>45657</v>
      </c>
      <c r="C18" s="247" t="s">
        <v>376</v>
      </c>
      <c r="D18" s="2">
        <f>'MC-Cash Flow-cont'!B13</f>
        <v>0</v>
      </c>
      <c r="E18" s="22">
        <f>'MC-Cash Flow-cont'!D13</f>
        <v>0</v>
      </c>
      <c r="F18" s="22">
        <f>'MC-Cash Flow-cont'!F13</f>
        <v>0</v>
      </c>
    </row>
    <row r="19" spans="1:6" x14ac:dyDescent="0.2">
      <c r="A19" s="4">
        <f>'MC-Jurat'!$H$8</f>
        <v>0</v>
      </c>
      <c r="B19" s="248">
        <f>'MC-Jurat'!$AC$5</f>
        <v>45657</v>
      </c>
      <c r="C19" s="247" t="s">
        <v>377</v>
      </c>
      <c r="D19" s="2">
        <f>'MC-Cash Flow-cont'!B14</f>
        <v>0</v>
      </c>
      <c r="E19" s="22">
        <f>'MC-Cash Flow-cont'!D14</f>
        <v>0</v>
      </c>
      <c r="F19" s="22">
        <f>'MC-Cash Flow-cont'!F14</f>
        <v>0</v>
      </c>
    </row>
    <row r="20" spans="1:6" x14ac:dyDescent="0.2">
      <c r="A20" s="4">
        <f>'MC-Jurat'!$H$8</f>
        <v>0</v>
      </c>
      <c r="B20" s="248">
        <f>'MC-Jurat'!$AC$5</f>
        <v>45657</v>
      </c>
      <c r="C20" s="247" t="s">
        <v>378</v>
      </c>
      <c r="D20" s="2">
        <f>'MC-Cash Flow-cont'!B15</f>
        <v>0</v>
      </c>
      <c r="E20" s="22">
        <f>'MC-Cash Flow-cont'!D15</f>
        <v>0</v>
      </c>
      <c r="F20" s="22">
        <f>'MC-Cash Flow-cont'!F15</f>
        <v>0</v>
      </c>
    </row>
    <row r="21" spans="1:6" x14ac:dyDescent="0.2">
      <c r="A21" s="4">
        <f>'MC-Jurat'!$H$8</f>
        <v>0</v>
      </c>
      <c r="B21" s="248">
        <f>'MC-Jurat'!$AC$5</f>
        <v>45657</v>
      </c>
      <c r="C21" s="247" t="s">
        <v>379</v>
      </c>
      <c r="D21" s="2">
        <f>'MC-Cash Flow-cont'!B16</f>
        <v>0</v>
      </c>
      <c r="E21" s="22">
        <f>'MC-Cash Flow-cont'!D16</f>
        <v>0</v>
      </c>
      <c r="F21" s="22">
        <f>'MC-Cash Flow-cont'!F16</f>
        <v>0</v>
      </c>
    </row>
    <row r="22" spans="1:6" x14ac:dyDescent="0.2">
      <c r="A22" s="4">
        <f>'MC-Jurat'!$H$8</f>
        <v>0</v>
      </c>
      <c r="B22" s="248">
        <f>'MC-Jurat'!$AC$5</f>
        <v>45657</v>
      </c>
      <c r="C22" s="247" t="s">
        <v>469</v>
      </c>
      <c r="D22" s="2" t="str">
        <f>'MC-Cash flow'!C22</f>
        <v>Bonds</v>
      </c>
      <c r="E22" s="22">
        <f>'MC-Cash flow'!D22</f>
        <v>0</v>
      </c>
      <c r="F22" s="22">
        <f>'MC-Cash flow'!E22</f>
        <v>0</v>
      </c>
    </row>
    <row r="23" spans="1:6" x14ac:dyDescent="0.2">
      <c r="A23" s="4">
        <f>'MC-Jurat'!$H$8</f>
        <v>0</v>
      </c>
      <c r="B23" s="248">
        <f>'MC-Jurat'!$AC$5</f>
        <v>45657</v>
      </c>
      <c r="C23" s="247" t="s">
        <v>470</v>
      </c>
      <c r="D23" s="2" t="str">
        <f>'MC-Cash flow'!C23</f>
        <v>Stocks</v>
      </c>
      <c r="E23" s="22">
        <f>'MC-Cash flow'!D23</f>
        <v>0</v>
      </c>
      <c r="F23" s="22">
        <f>'MC-Cash flow'!E23</f>
        <v>0</v>
      </c>
    </row>
    <row r="24" spans="1:6" x14ac:dyDescent="0.2">
      <c r="A24" s="4">
        <f>'MC-Jurat'!$H$8</f>
        <v>0</v>
      </c>
      <c r="B24" s="248">
        <f>'MC-Jurat'!$AC$5</f>
        <v>45657</v>
      </c>
      <c r="C24" s="247" t="s">
        <v>471</v>
      </c>
      <c r="D24" s="2" t="str">
        <f>'MC-Cash flow'!C24</f>
        <v>Certificates of Deposit</v>
      </c>
      <c r="E24" s="22">
        <f>'MC-Cash flow'!D24</f>
        <v>0</v>
      </c>
      <c r="F24" s="22">
        <f>'MC-Cash flow'!E24</f>
        <v>0</v>
      </c>
    </row>
    <row r="25" spans="1:6" x14ac:dyDescent="0.2">
      <c r="A25" s="4">
        <f>'MC-Jurat'!$H$8</f>
        <v>0</v>
      </c>
      <c r="B25" s="248">
        <f>'MC-Jurat'!$AC$5</f>
        <v>45657</v>
      </c>
      <c r="C25" s="247" t="s">
        <v>472</v>
      </c>
      <c r="D25" s="2" t="str">
        <f>'MC-Cash flow'!C25</f>
        <v>Other Invested Assets</v>
      </c>
      <c r="E25" s="22">
        <f>'MC-Cash flow'!D25</f>
        <v>0</v>
      </c>
      <c r="F25" s="22">
        <f>'MC-Cash flow'!E25</f>
        <v>0</v>
      </c>
    </row>
    <row r="26" spans="1:6" x14ac:dyDescent="0.2">
      <c r="A26" s="4">
        <f>'MC-Jurat'!$H$8</f>
        <v>0</v>
      </c>
      <c r="B26" s="248">
        <f>'MC-Jurat'!$AC$5</f>
        <v>45657</v>
      </c>
      <c r="C26" s="247" t="s">
        <v>416</v>
      </c>
      <c r="D26" s="2" t="str">
        <f>'MC-Cash flow'!C26</f>
        <v>Sales of Property and Equipment</v>
      </c>
      <c r="E26" s="22">
        <f>'MC-Cash flow'!D26</f>
        <v>0</v>
      </c>
      <c r="F26" s="22">
        <f>'MC-Cash flow'!E26</f>
        <v>0</v>
      </c>
    </row>
    <row r="27" spans="1:6" x14ac:dyDescent="0.2">
      <c r="A27" s="4">
        <f>'MC-Jurat'!$H$8</f>
        <v>0</v>
      </c>
      <c r="B27" s="248">
        <f>'MC-Jurat'!$AC$5</f>
        <v>45657</v>
      </c>
      <c r="C27" s="247" t="s">
        <v>417</v>
      </c>
      <c r="D27" s="2" t="str">
        <f>'MC-Cash flow'!C27</f>
        <v>Net Gains or (Losses) on Cash, Cash Equivalents and Short-Term Investments</v>
      </c>
      <c r="E27" s="22">
        <f>'MC-Cash flow'!D27</f>
        <v>0</v>
      </c>
      <c r="F27" s="22">
        <f>'MC-Cash flow'!E27</f>
        <v>0</v>
      </c>
    </row>
    <row r="28" spans="1:6" x14ac:dyDescent="0.2">
      <c r="A28" s="4">
        <f>'MC-Jurat'!$H$8</f>
        <v>0</v>
      </c>
      <c r="B28" s="248">
        <f>'MC-Jurat'!$AC$5</f>
        <v>45657</v>
      </c>
      <c r="C28" s="247" t="s">
        <v>418</v>
      </c>
      <c r="D28" s="2" t="str">
        <f>'MC-Cash flow'!C28</f>
        <v>Miscellaneous Proceeds</v>
      </c>
      <c r="E28" s="22">
        <f>'MC-Cash flow'!D28</f>
        <v>0</v>
      </c>
      <c r="F28" s="22">
        <f>'MC-Cash flow'!E28</f>
        <v>0</v>
      </c>
    </row>
    <row r="29" spans="1:6" x14ac:dyDescent="0.2">
      <c r="A29" s="4">
        <f>'MC-Jurat'!$H$8</f>
        <v>0</v>
      </c>
      <c r="B29" s="248">
        <f>'MC-Jurat'!$AC$5</f>
        <v>45657</v>
      </c>
      <c r="C29" s="247" t="s">
        <v>419</v>
      </c>
      <c r="D29" s="2" t="str">
        <f>'MC-Cash flow'!C29</f>
        <v>Total Investment Proceeds (Lines 2.1 to 2.7)</v>
      </c>
      <c r="E29" s="22">
        <f>'MC-Cash flow'!D29</f>
        <v>0</v>
      </c>
      <c r="F29" s="22">
        <f>'MC-Cash flow'!E29</f>
        <v>0</v>
      </c>
    </row>
    <row r="30" spans="1:6" x14ac:dyDescent="0.2">
      <c r="A30" s="4">
        <f>'MC-Jurat'!$H$8</f>
        <v>0</v>
      </c>
      <c r="B30" s="248">
        <f>'MC-Jurat'!$AC$5</f>
        <v>45657</v>
      </c>
      <c r="C30" s="247" t="s">
        <v>425</v>
      </c>
      <c r="D30" s="2" t="str">
        <f>'MC-Cash flow'!C31</f>
        <v>Bonds</v>
      </c>
      <c r="E30" s="22">
        <f>'MC-Cash flow'!D31</f>
        <v>0</v>
      </c>
      <c r="F30" s="22">
        <f>'MC-Cash flow'!E31</f>
        <v>0</v>
      </c>
    </row>
    <row r="31" spans="1:6" x14ac:dyDescent="0.2">
      <c r="A31" s="4">
        <f>'MC-Jurat'!$H$8</f>
        <v>0</v>
      </c>
      <c r="B31" s="248">
        <f>'MC-Jurat'!$AC$5</f>
        <v>45657</v>
      </c>
      <c r="C31" s="247" t="s">
        <v>426</v>
      </c>
      <c r="D31" s="2" t="str">
        <f>'MC-Cash flow'!C32</f>
        <v>Stocks</v>
      </c>
      <c r="E31" s="22">
        <f>'MC-Cash flow'!D32</f>
        <v>0</v>
      </c>
      <c r="F31" s="22">
        <f>'MC-Cash flow'!E32</f>
        <v>0</v>
      </c>
    </row>
    <row r="32" spans="1:6" x14ac:dyDescent="0.2">
      <c r="A32" s="4">
        <f>'MC-Jurat'!$H$8</f>
        <v>0</v>
      </c>
      <c r="B32" s="248">
        <f>'MC-Jurat'!$AC$5</f>
        <v>45657</v>
      </c>
      <c r="C32" s="247" t="s">
        <v>380</v>
      </c>
      <c r="D32" s="2" t="str">
        <f>'MC-Cash flow'!C33</f>
        <v>Certificates of Deposit</v>
      </c>
      <c r="E32" s="22">
        <f>'MC-Cash flow'!D33</f>
        <v>0</v>
      </c>
      <c r="F32" s="22">
        <f>'MC-Cash flow'!E33</f>
        <v>0</v>
      </c>
    </row>
    <row r="33" spans="1:6" x14ac:dyDescent="0.2">
      <c r="A33" s="4">
        <f>'MC-Jurat'!$H$8</f>
        <v>0</v>
      </c>
      <c r="B33" s="248">
        <f>'MC-Jurat'!$AC$5</f>
        <v>45657</v>
      </c>
      <c r="C33" s="247" t="s">
        <v>381</v>
      </c>
      <c r="D33" s="2" t="str">
        <f>'MC-Cash flow'!C34</f>
        <v>Property, Equipment and Software</v>
      </c>
      <c r="E33" s="22">
        <f>'MC-Cash flow'!D34</f>
        <v>0</v>
      </c>
      <c r="F33" s="22">
        <f>'MC-Cash flow'!E34</f>
        <v>0</v>
      </c>
    </row>
    <row r="34" spans="1:6" x14ac:dyDescent="0.2">
      <c r="A34" s="4">
        <f>'MC-Jurat'!$H$8</f>
        <v>0</v>
      </c>
      <c r="B34" s="248">
        <f>'MC-Jurat'!$AC$5</f>
        <v>45657</v>
      </c>
      <c r="C34" s="247" t="s">
        <v>382</v>
      </c>
      <c r="D34" s="2" t="str">
        <f>'MC-Cash flow'!C35</f>
        <v>Other Invested Assets</v>
      </c>
      <c r="E34" s="22">
        <f>'MC-Cash flow'!D35</f>
        <v>0</v>
      </c>
      <c r="F34" s="22">
        <f>'MC-Cash flow'!E35</f>
        <v>0</v>
      </c>
    </row>
    <row r="35" spans="1:6" x14ac:dyDescent="0.2">
      <c r="A35" s="4">
        <f>'MC-Jurat'!$H$8</f>
        <v>0</v>
      </c>
      <c r="B35" s="248">
        <f>'MC-Jurat'!$AC$5</f>
        <v>45657</v>
      </c>
      <c r="C35" s="247" t="s">
        <v>383</v>
      </c>
      <c r="D35" s="2" t="str">
        <f>'MC-Cash flow'!C36</f>
        <v>Miscellaneous Applications</v>
      </c>
      <c r="E35" s="22">
        <f>'MC-Cash flow'!D36</f>
        <v>0</v>
      </c>
      <c r="F35" s="22">
        <f>'MC-Cash flow'!E36</f>
        <v>0</v>
      </c>
    </row>
    <row r="36" spans="1:6" x14ac:dyDescent="0.2">
      <c r="A36" s="4">
        <f>'MC-Jurat'!$H$8</f>
        <v>0</v>
      </c>
      <c r="B36" s="248">
        <f>'MC-Jurat'!$AC$5</f>
        <v>45657</v>
      </c>
      <c r="C36" s="247" t="s">
        <v>384</v>
      </c>
      <c r="D36" s="2" t="str">
        <f>'MC-Cash flow'!C37</f>
        <v>Total Investments Acquired (Lines 2.9 to 2.14)</v>
      </c>
      <c r="E36" s="22">
        <f>'MC-Cash flow'!D37</f>
        <v>0</v>
      </c>
      <c r="F36" s="22">
        <f>'MC-Cash flow'!E37</f>
        <v>0</v>
      </c>
    </row>
    <row r="37" spans="1:6" x14ac:dyDescent="0.2">
      <c r="A37" s="4">
        <f>'MC-Jurat'!$H$8</f>
        <v>0</v>
      </c>
      <c r="B37" s="248">
        <f>'MC-Jurat'!$AC$5</f>
        <v>45657</v>
      </c>
      <c r="C37" s="247" t="s">
        <v>385</v>
      </c>
      <c r="D37" s="2" t="str">
        <f>'MC-Cash flow'!C38</f>
        <v>Net Cash from Investments (Line 2.8 minus Line 2.15)</v>
      </c>
      <c r="E37" s="22">
        <f>'MC-Cash flow'!D38</f>
        <v>0</v>
      </c>
      <c r="F37" s="22">
        <f>'MC-Cash flow'!E38</f>
        <v>0</v>
      </c>
    </row>
    <row r="38" spans="1:6" x14ac:dyDescent="0.2">
      <c r="A38" s="4">
        <f>'MC-Jurat'!$H$8</f>
        <v>0</v>
      </c>
      <c r="B38" s="248">
        <f>'MC-Jurat'!$AC$5</f>
        <v>45657</v>
      </c>
      <c r="C38" s="247" t="s">
        <v>386</v>
      </c>
      <c r="D38" s="2">
        <f>'MC-Cash Flow-cont'!B19</f>
        <v>0</v>
      </c>
      <c r="E38" s="22">
        <f>'MC-Cash Flow-cont'!D19</f>
        <v>0</v>
      </c>
      <c r="F38" s="22">
        <f>'MC-Cash Flow-cont'!F19</f>
        <v>0</v>
      </c>
    </row>
    <row r="39" spans="1:6" x14ac:dyDescent="0.2">
      <c r="A39" s="4">
        <f>'MC-Jurat'!$H$8</f>
        <v>0</v>
      </c>
      <c r="B39" s="248">
        <f>'MC-Jurat'!$AC$5</f>
        <v>45657</v>
      </c>
      <c r="C39" s="247" t="s">
        <v>387</v>
      </c>
      <c r="D39" s="2">
        <f>'MC-Cash Flow-cont'!B20</f>
        <v>0</v>
      </c>
      <c r="E39" s="22">
        <f>'MC-Cash Flow-cont'!D20</f>
        <v>0</v>
      </c>
      <c r="F39" s="22">
        <f>'MC-Cash Flow-cont'!F20</f>
        <v>0</v>
      </c>
    </row>
    <row r="40" spans="1:6" x14ac:dyDescent="0.2">
      <c r="A40" s="4">
        <f>'MC-Jurat'!$H$8</f>
        <v>0</v>
      </c>
      <c r="B40" s="248">
        <f>'MC-Jurat'!$AC$5</f>
        <v>45657</v>
      </c>
      <c r="C40" s="247" t="s">
        <v>388</v>
      </c>
      <c r="D40" s="2">
        <f>'MC-Cash Flow-cont'!B21</f>
        <v>0</v>
      </c>
      <c r="E40" s="22">
        <f>'MC-Cash Flow-cont'!D21</f>
        <v>0</v>
      </c>
      <c r="F40" s="22">
        <f>'MC-Cash Flow-cont'!F21</f>
        <v>0</v>
      </c>
    </row>
    <row r="41" spans="1:6" x14ac:dyDescent="0.2">
      <c r="A41" s="4">
        <f>'MC-Jurat'!$H$8</f>
        <v>0</v>
      </c>
      <c r="B41" s="248">
        <f>'MC-Jurat'!$AC$5</f>
        <v>45657</v>
      </c>
      <c r="C41" s="247" t="s">
        <v>431</v>
      </c>
      <c r="D41" s="2">
        <f>'MC-Cash Flow-cont'!B22</f>
        <v>0</v>
      </c>
      <c r="E41" s="22">
        <f>'MC-Cash Flow-cont'!D22</f>
        <v>0</v>
      </c>
      <c r="F41" s="22">
        <f>'MC-Cash Flow-cont'!F22</f>
        <v>0</v>
      </c>
    </row>
    <row r="42" spans="1:6" x14ac:dyDescent="0.2">
      <c r="A42" s="4">
        <f>'MC-Jurat'!$H$8</f>
        <v>0</v>
      </c>
      <c r="B42" s="248">
        <f>'MC-Jurat'!$AC$5</f>
        <v>45657</v>
      </c>
      <c r="C42" s="247" t="s">
        <v>432</v>
      </c>
      <c r="D42" s="2">
        <f>'MC-Cash Flow-cont'!B23</f>
        <v>0</v>
      </c>
      <c r="E42" s="22">
        <f>'MC-Cash Flow-cont'!D23</f>
        <v>0</v>
      </c>
      <c r="F42" s="22">
        <f>'MC-Cash Flow-cont'!F23</f>
        <v>0</v>
      </c>
    </row>
    <row r="43" spans="1:6" x14ac:dyDescent="0.2">
      <c r="A43" s="4">
        <f>'MC-Jurat'!$H$8</f>
        <v>0</v>
      </c>
      <c r="B43" s="248">
        <f>'MC-Jurat'!$AC$5</f>
        <v>45657</v>
      </c>
      <c r="C43" s="247" t="s">
        <v>433</v>
      </c>
      <c r="D43" s="2">
        <f>'MC-Cash Flow-cont'!B24</f>
        <v>0</v>
      </c>
      <c r="E43" s="22">
        <f>'MC-Cash Flow-cont'!D24</f>
        <v>0</v>
      </c>
      <c r="F43" s="22">
        <f>'MC-Cash Flow-cont'!F24</f>
        <v>0</v>
      </c>
    </row>
    <row r="44" spans="1:6" x14ac:dyDescent="0.2">
      <c r="A44" s="4">
        <f>'MC-Jurat'!$H$8</f>
        <v>0</v>
      </c>
      <c r="B44" s="248">
        <f>'MC-Jurat'!$AC$5</f>
        <v>45657</v>
      </c>
      <c r="C44" s="247" t="s">
        <v>434</v>
      </c>
      <c r="D44" s="2">
        <f>'MC-Cash Flow-cont'!B25</f>
        <v>0</v>
      </c>
      <c r="E44" s="22">
        <f>'MC-Cash Flow-cont'!D25</f>
        <v>0</v>
      </c>
      <c r="F44" s="22">
        <f>'MC-Cash Flow-cont'!F25</f>
        <v>0</v>
      </c>
    </row>
    <row r="45" spans="1:6" x14ac:dyDescent="0.2">
      <c r="A45" s="4">
        <f>'MC-Jurat'!$H$8</f>
        <v>0</v>
      </c>
      <c r="B45" s="248">
        <f>'MC-Jurat'!$AC$5</f>
        <v>45657</v>
      </c>
      <c r="C45" s="247" t="s">
        <v>435</v>
      </c>
      <c r="D45" s="2">
        <f>'MC-Cash Flow-cont'!B26</f>
        <v>0</v>
      </c>
      <c r="E45" s="22">
        <f>'MC-Cash Flow-cont'!D26</f>
        <v>0</v>
      </c>
      <c r="F45" s="22">
        <f>'MC-Cash Flow-cont'!F26</f>
        <v>0</v>
      </c>
    </row>
    <row r="46" spans="1:6" x14ac:dyDescent="0.2">
      <c r="A46" s="4">
        <f>'MC-Jurat'!$H$8</f>
        <v>0</v>
      </c>
      <c r="B46" s="248">
        <f>'MC-Jurat'!$AC$5</f>
        <v>45657</v>
      </c>
      <c r="C46" s="247" t="s">
        <v>436</v>
      </c>
      <c r="D46" s="2">
        <f>'MC-Cash Flow-cont'!B27</f>
        <v>0</v>
      </c>
      <c r="E46" s="22">
        <f>'MC-Cash Flow-cont'!D27</f>
        <v>0</v>
      </c>
      <c r="F46" s="22">
        <f>'MC-Cash Flow-cont'!F27</f>
        <v>0</v>
      </c>
    </row>
    <row r="47" spans="1:6" x14ac:dyDescent="0.2">
      <c r="A47" s="4">
        <f>'MC-Jurat'!$H$8</f>
        <v>0</v>
      </c>
      <c r="B47" s="248">
        <f>'MC-Jurat'!$AC$5</f>
        <v>45657</v>
      </c>
      <c r="C47" s="247" t="s">
        <v>473</v>
      </c>
      <c r="D47" s="2" t="str">
        <f>'MC-Cash flow'!C42</f>
        <v>Capital and Paid in Surplus, Less Treasury Stock</v>
      </c>
      <c r="E47" s="22">
        <f>'MC-Cash flow'!D42</f>
        <v>0</v>
      </c>
      <c r="F47" s="22">
        <f>'MC-Cash flow'!E42</f>
        <v>0</v>
      </c>
    </row>
    <row r="48" spans="1:6" x14ac:dyDescent="0.2">
      <c r="A48" s="4">
        <f>'MC-Jurat'!$H$8</f>
        <v>0</v>
      </c>
      <c r="B48" s="248">
        <f>'MC-Jurat'!$AC$5</f>
        <v>45657</v>
      </c>
      <c r="C48" s="247" t="s">
        <v>474</v>
      </c>
      <c r="D48" s="2" t="str">
        <f>'MC-Cash flow'!C43</f>
        <v>Borrowed Funds</v>
      </c>
      <c r="E48" s="22">
        <f>'MC-Cash flow'!D43</f>
        <v>0</v>
      </c>
      <c r="F48" s="22">
        <f>'MC-Cash flow'!E43</f>
        <v>0</v>
      </c>
    </row>
    <row r="49" spans="1:6" x14ac:dyDescent="0.2">
      <c r="A49" s="4">
        <f>'MC-Jurat'!$H$8</f>
        <v>0</v>
      </c>
      <c r="B49" s="248">
        <f>'MC-Jurat'!$AC$5</f>
        <v>45657</v>
      </c>
      <c r="C49" s="247" t="s">
        <v>475</v>
      </c>
      <c r="D49" s="2" t="str">
        <f>'MC-Cash flow'!C44</f>
        <v>Other Cash Provided (Applied)</v>
      </c>
      <c r="E49" s="22">
        <f>'MC-Cash flow'!D44</f>
        <v>0</v>
      </c>
      <c r="F49" s="22">
        <f>'MC-Cash flow'!E44</f>
        <v>0</v>
      </c>
    </row>
    <row r="50" spans="1:6" x14ac:dyDescent="0.2">
      <c r="A50" s="4">
        <f>'MC-Jurat'!$H$8</f>
        <v>0</v>
      </c>
      <c r="B50" s="248">
        <f>'MC-Jurat'!$AC$5</f>
        <v>45657</v>
      </c>
      <c r="C50" s="247" t="s">
        <v>476</v>
      </c>
      <c r="D50" s="2" t="str">
        <f>'MC-Cash flow'!C45</f>
        <v>Dividends to Members</v>
      </c>
      <c r="E50" s="22">
        <f>'MC-Cash flow'!D45</f>
        <v>0</v>
      </c>
      <c r="F50" s="22">
        <f>'MC-Cash flow'!E45</f>
        <v>0</v>
      </c>
    </row>
    <row r="51" spans="1:6" x14ac:dyDescent="0.2">
      <c r="A51" s="4">
        <f>'MC-Jurat'!$H$8</f>
        <v>0</v>
      </c>
      <c r="B51" s="248">
        <f>'MC-Jurat'!$AC$5</f>
        <v>45657</v>
      </c>
      <c r="C51" s="247" t="s">
        <v>477</v>
      </c>
      <c r="D51" s="2" t="str">
        <f>'MC-Cash flow'!C46</f>
        <v>Net Cash from Financing and Miscellaneous Sources</v>
      </c>
      <c r="E51" s="22">
        <f>'MC-Cash flow'!D46</f>
        <v>0</v>
      </c>
      <c r="F51" s="22">
        <f>'MC-Cash flow'!E46</f>
        <v>0</v>
      </c>
    </row>
    <row r="52" spans="1:6" x14ac:dyDescent="0.2">
      <c r="A52" s="4">
        <f>'MC-Jurat'!$H$8</f>
        <v>0</v>
      </c>
      <c r="B52" s="248">
        <f>'MC-Jurat'!$AC$5</f>
        <v>45657</v>
      </c>
      <c r="C52" s="247" t="s">
        <v>449</v>
      </c>
      <c r="D52" s="2">
        <f>'MC-Cash Flow-cont'!B30</f>
        <v>0</v>
      </c>
      <c r="E52" s="22">
        <f>'MC-Cash Flow-cont'!D30</f>
        <v>0</v>
      </c>
      <c r="F52" s="22">
        <f>'MC-Cash Flow-cont'!F30</f>
        <v>0</v>
      </c>
    </row>
    <row r="53" spans="1:6" x14ac:dyDescent="0.2">
      <c r="A53" s="4">
        <f>'MC-Jurat'!$H$8</f>
        <v>0</v>
      </c>
      <c r="B53" s="248">
        <f>'MC-Jurat'!$AC$5</f>
        <v>45657</v>
      </c>
      <c r="C53" s="247" t="s">
        <v>450</v>
      </c>
      <c r="D53" s="2">
        <f>'MC-Cash Flow-cont'!B31</f>
        <v>0</v>
      </c>
      <c r="E53" s="22">
        <f>'MC-Cash Flow-cont'!D31</f>
        <v>0</v>
      </c>
      <c r="F53" s="22">
        <f>'MC-Cash Flow-cont'!F31</f>
        <v>0</v>
      </c>
    </row>
    <row r="54" spans="1:6" x14ac:dyDescent="0.2">
      <c r="A54" s="4">
        <f>'MC-Jurat'!$H$8</f>
        <v>0</v>
      </c>
      <c r="B54" s="248">
        <f>'MC-Jurat'!$AC$5</f>
        <v>45657</v>
      </c>
      <c r="C54" s="247" t="s">
        <v>451</v>
      </c>
      <c r="D54" s="2">
        <f>'MC-Cash Flow-cont'!B32</f>
        <v>0</v>
      </c>
      <c r="E54" s="22">
        <f>'MC-Cash Flow-cont'!D32</f>
        <v>0</v>
      </c>
      <c r="F54" s="22">
        <f>'MC-Cash Flow-cont'!F32</f>
        <v>0</v>
      </c>
    </row>
    <row r="55" spans="1:6" x14ac:dyDescent="0.2">
      <c r="A55" s="4">
        <f>'MC-Jurat'!$H$8</f>
        <v>0</v>
      </c>
      <c r="B55" s="248">
        <f>'MC-Jurat'!$AC$5</f>
        <v>45657</v>
      </c>
      <c r="C55" s="247" t="s">
        <v>452</v>
      </c>
      <c r="D55" s="2">
        <f>'MC-Cash Flow-cont'!B33</f>
        <v>0</v>
      </c>
      <c r="E55" s="22">
        <f>'MC-Cash Flow-cont'!D33</f>
        <v>0</v>
      </c>
      <c r="F55" s="22">
        <f>'MC-Cash Flow-cont'!F33</f>
        <v>0</v>
      </c>
    </row>
    <row r="56" spans="1:6" x14ac:dyDescent="0.2">
      <c r="A56" s="4">
        <f>'MC-Jurat'!$H$8</f>
        <v>0</v>
      </c>
      <c r="B56" s="248">
        <f>'MC-Jurat'!$AC$5</f>
        <v>45657</v>
      </c>
      <c r="C56" s="247" t="s">
        <v>453</v>
      </c>
      <c r="D56" s="2">
        <f>'MC-Cash Flow-cont'!B34</f>
        <v>0</v>
      </c>
      <c r="E56" s="22">
        <f>'MC-Cash Flow-cont'!D34</f>
        <v>0</v>
      </c>
      <c r="F56" s="22">
        <f>'MC-Cash Flow-cont'!F34</f>
        <v>0</v>
      </c>
    </row>
    <row r="57" spans="1:6" x14ac:dyDescent="0.2">
      <c r="A57" s="4">
        <f>'MC-Jurat'!$H$8</f>
        <v>0</v>
      </c>
      <c r="B57" s="248">
        <f>'MC-Jurat'!$AC$5</f>
        <v>45657</v>
      </c>
      <c r="C57" s="247" t="s">
        <v>389</v>
      </c>
      <c r="D57" s="2">
        <f>'MC-Cash Flow-cont'!B35</f>
        <v>0</v>
      </c>
      <c r="E57" s="22">
        <f>'MC-Cash Flow-cont'!D35</f>
        <v>0</v>
      </c>
      <c r="F57" s="22">
        <f>'MC-Cash Flow-cont'!F35</f>
        <v>0</v>
      </c>
    </row>
    <row r="58" spans="1:6" x14ac:dyDescent="0.2">
      <c r="A58" s="4">
        <f>'MC-Jurat'!$H$8</f>
        <v>0</v>
      </c>
      <c r="B58" s="248">
        <f>'MC-Jurat'!$AC$5</f>
        <v>45657</v>
      </c>
      <c r="C58" s="247" t="s">
        <v>390</v>
      </c>
      <c r="D58" s="2">
        <f>'MC-Cash Flow-cont'!B36</f>
        <v>0</v>
      </c>
      <c r="E58" s="22">
        <f>'MC-Cash Flow-cont'!D36</f>
        <v>0</v>
      </c>
      <c r="F58" s="22">
        <f>'MC-Cash Flow-cont'!F36</f>
        <v>0</v>
      </c>
    </row>
    <row r="59" spans="1:6" x14ac:dyDescent="0.2">
      <c r="A59" s="4">
        <f>'MC-Jurat'!$H$8</f>
        <v>0</v>
      </c>
      <c r="B59" s="248">
        <f>'MC-Jurat'!$AC$5</f>
        <v>45657</v>
      </c>
      <c r="C59" s="247" t="s">
        <v>391</v>
      </c>
      <c r="D59" s="2">
        <f>'MC-Cash Flow-cont'!B37</f>
        <v>0</v>
      </c>
      <c r="E59" s="22">
        <f>'MC-Cash Flow-cont'!D37</f>
        <v>0</v>
      </c>
      <c r="F59" s="22">
        <f>'MC-Cash Flow-cont'!F37</f>
        <v>0</v>
      </c>
    </row>
    <row r="60" spans="1:6" x14ac:dyDescent="0.2">
      <c r="A60" s="4">
        <f>'MC-Jurat'!$H$8</f>
        <v>0</v>
      </c>
      <c r="B60" s="248">
        <f>'MC-Jurat'!$AC$5</f>
        <v>45657</v>
      </c>
      <c r="C60" s="247" t="s">
        <v>392</v>
      </c>
      <c r="D60" s="2">
        <f>'MC-Cash Flow-cont'!B38</f>
        <v>0</v>
      </c>
      <c r="E60" s="22">
        <f>'MC-Cash Flow-cont'!D38</f>
        <v>0</v>
      </c>
      <c r="F60" s="22">
        <f>'MC-Cash Flow-cont'!F38</f>
        <v>0</v>
      </c>
    </row>
    <row r="61" spans="1:6" x14ac:dyDescent="0.2">
      <c r="A61" s="4">
        <f>'MC-Jurat'!$H$8</f>
        <v>0</v>
      </c>
      <c r="B61" s="248">
        <f>'MC-Jurat'!$AC$5</f>
        <v>45657</v>
      </c>
      <c r="C61" s="247" t="s">
        <v>478</v>
      </c>
      <c r="D61" s="2" t="str">
        <f>'MC-Cash flow'!B50</f>
        <v>Net Change in Cash, Cash Equivalents and Short-Term Investments</v>
      </c>
      <c r="E61" s="22">
        <f>'MC-Cash flow'!D50</f>
        <v>0</v>
      </c>
      <c r="F61" s="22">
        <f>'MC-Cash flow'!E50</f>
        <v>0</v>
      </c>
    </row>
    <row r="62" spans="1:6" x14ac:dyDescent="0.2">
      <c r="A62" s="4">
        <f>'MC-Jurat'!$H$8</f>
        <v>0</v>
      </c>
      <c r="B62" s="248">
        <f>'MC-Jurat'!$AC$5</f>
        <v>45657</v>
      </c>
      <c r="C62" s="247" t="s">
        <v>479</v>
      </c>
      <c r="D62" s="2" t="str">
        <f>'MC-Cash flow'!C53</f>
        <v>Beginning of Year</v>
      </c>
      <c r="E62" s="22">
        <f>'MC-Cash flow'!D53</f>
        <v>0</v>
      </c>
      <c r="F62" s="22">
        <f>'MC-Cash flow'!E53</f>
        <v>0</v>
      </c>
    </row>
    <row r="63" spans="1:6" x14ac:dyDescent="0.2">
      <c r="A63" s="4">
        <f>'MC-Jurat'!$H$8</f>
        <v>0</v>
      </c>
      <c r="B63" s="248">
        <f>'MC-Jurat'!$AC$5</f>
        <v>45657</v>
      </c>
      <c r="C63" s="247" t="s">
        <v>480</v>
      </c>
      <c r="D63" s="2" t="str">
        <f>'MC-Cash flow'!C54</f>
        <v>End of Year (Line 4 plus 5.1)</v>
      </c>
      <c r="E63" s="22">
        <f>'MC-Cash flow'!D54</f>
        <v>0</v>
      </c>
      <c r="F63" s="22">
        <f>'MC-Cash flow'!E54</f>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F36"/>
  <sheetViews>
    <sheetView workbookViewId="0"/>
  </sheetViews>
  <sheetFormatPr defaultRowHeight="12.75" x14ac:dyDescent="0.2"/>
  <cols>
    <col min="1" max="1" width="9.140625" style="4"/>
    <col min="2" max="2" width="10.140625" style="4" bestFit="1" customWidth="1"/>
    <col min="3" max="3" width="6.42578125" style="4" customWidth="1"/>
    <col min="4" max="4" width="44.140625" style="2" customWidth="1"/>
    <col min="5" max="5" width="11.7109375" style="4" customWidth="1"/>
    <col min="6" max="6" width="11.140625" style="4" customWidth="1"/>
    <col min="7" max="16384" width="9.140625" style="4"/>
  </cols>
  <sheetData>
    <row r="1" spans="1:6" x14ac:dyDescent="0.2">
      <c r="A1" s="5" t="s">
        <v>328</v>
      </c>
    </row>
    <row r="2" spans="1:6" ht="25.5" x14ac:dyDescent="0.2">
      <c r="A2" s="10" t="s">
        <v>330</v>
      </c>
      <c r="B2" s="10" t="s">
        <v>331</v>
      </c>
      <c r="C2" s="10" t="s">
        <v>333</v>
      </c>
      <c r="D2" s="10" t="s">
        <v>358</v>
      </c>
      <c r="E2" s="6" t="s">
        <v>351</v>
      </c>
      <c r="F2" s="17" t="s">
        <v>352</v>
      </c>
    </row>
    <row r="3" spans="1:6" x14ac:dyDescent="0.2">
      <c r="A3" s="4">
        <f>'MC-Jurat'!$H$8</f>
        <v>0</v>
      </c>
      <c r="B3" s="248">
        <f>'MC-Jurat'!$AC$5</f>
        <v>45657</v>
      </c>
      <c r="C3" s="247" t="s">
        <v>569</v>
      </c>
      <c r="D3" s="18" t="str">
        <f>'MC-Income'!B5</f>
        <v>Service Members Dues Earned</v>
      </c>
      <c r="E3" s="22">
        <f>'MC-Income'!G5</f>
        <v>0</v>
      </c>
      <c r="F3" s="22">
        <f>'MC-Income'!H5</f>
        <v>0</v>
      </c>
    </row>
    <row r="4" spans="1:6" x14ac:dyDescent="0.2">
      <c r="A4" s="4">
        <f>'MC-Jurat'!$H$8</f>
        <v>0</v>
      </c>
      <c r="B4" s="248">
        <f>'MC-Jurat'!$AC$5</f>
        <v>45657</v>
      </c>
      <c r="C4" s="245" t="s">
        <v>570</v>
      </c>
      <c r="D4" s="2" t="str">
        <f>'MC-Income'!B6</f>
        <v>Less:  Service Benefits Incurred to Members (Schedule A, line 6.14)</v>
      </c>
      <c r="E4" s="22">
        <f>'MC-Income'!G6</f>
        <v>0</v>
      </c>
      <c r="F4" s="22">
        <f>'MC-Income'!H6</f>
        <v>0</v>
      </c>
    </row>
    <row r="5" spans="1:6" x14ac:dyDescent="0.2">
      <c r="A5" s="4">
        <f>'MC-Jurat'!$H$8</f>
        <v>0</v>
      </c>
      <c r="B5" s="248">
        <f>'MC-Jurat'!$AC$5</f>
        <v>45657</v>
      </c>
      <c r="C5" s="245" t="s">
        <v>571</v>
      </c>
      <c r="D5" s="2" t="str">
        <f>'MC-Income'!B7</f>
        <v>Service Benefits Expenses Incurred</v>
      </c>
      <c r="E5" s="22">
        <f>'MC-Income'!G7</f>
        <v>0</v>
      </c>
      <c r="F5" s="22">
        <f>'MC-Income'!H7</f>
        <v>0</v>
      </c>
    </row>
    <row r="6" spans="1:6" x14ac:dyDescent="0.2">
      <c r="A6" s="4">
        <f>'MC-Jurat'!$H$8</f>
        <v>0</v>
      </c>
      <c r="B6" s="248">
        <f>'MC-Jurat'!$AC$5</f>
        <v>45657</v>
      </c>
      <c r="C6" s="245" t="s">
        <v>681</v>
      </c>
      <c r="D6" s="2" t="str">
        <f>'MC-Income'!C9</f>
        <v>General Expenses (Schedule B, line 6.37)</v>
      </c>
      <c r="E6" s="22">
        <f>'MC-Income'!G9</f>
        <v>0</v>
      </c>
      <c r="F6" s="22">
        <f>'MC-Income'!H9</f>
        <v>0</v>
      </c>
    </row>
    <row r="7" spans="1:6" x14ac:dyDescent="0.2">
      <c r="A7" s="4">
        <f>'MC-Jurat'!$H$8</f>
        <v>0</v>
      </c>
      <c r="B7" s="248">
        <f>'MC-Jurat'!$AC$5</f>
        <v>45657</v>
      </c>
      <c r="C7" s="245" t="s">
        <v>682</v>
      </c>
      <c r="D7" s="2" t="str">
        <f>'MC-Income'!C10</f>
        <v>Commissions</v>
      </c>
      <c r="E7" s="22">
        <f>'MC-Income'!G10</f>
        <v>0</v>
      </c>
      <c r="F7" s="22">
        <f>'MC-Income'!H10</f>
        <v>0</v>
      </c>
    </row>
    <row r="8" spans="1:6" x14ac:dyDescent="0.2">
      <c r="A8" s="4">
        <f>'MC-Jurat'!$H$8</f>
        <v>0</v>
      </c>
      <c r="B8" s="248">
        <f>'MC-Jurat'!$AC$5</f>
        <v>45657</v>
      </c>
      <c r="C8" s="245" t="s">
        <v>683</v>
      </c>
      <c r="D8" s="2">
        <f>'MC-Income'!C11</f>
        <v>0</v>
      </c>
      <c r="E8" s="22">
        <f>'MC-Income'!G11</f>
        <v>0</v>
      </c>
      <c r="F8" s="22">
        <f>'MC-Income'!H11</f>
        <v>0</v>
      </c>
    </row>
    <row r="9" spans="1:6" x14ac:dyDescent="0.2">
      <c r="A9" s="4">
        <f>'MC-Jurat'!$H$8</f>
        <v>0</v>
      </c>
      <c r="B9" s="248">
        <f>'MC-Jurat'!$AC$5</f>
        <v>45657</v>
      </c>
      <c r="C9" s="245" t="s">
        <v>572</v>
      </c>
      <c r="D9" s="2" t="str">
        <f>'MC-Income'!B12</f>
        <v>Total Benefits and Expenses (Lines 2 through 4)</v>
      </c>
      <c r="E9" s="22">
        <f>'MC-Income'!G12</f>
        <v>0</v>
      </c>
      <c r="F9" s="22">
        <f>'MC-Income'!H12</f>
        <v>0</v>
      </c>
    </row>
    <row r="10" spans="1:6" x14ac:dyDescent="0.2">
      <c r="A10" s="4">
        <f>'MC-Jurat'!$H$8</f>
        <v>0</v>
      </c>
      <c r="B10" s="248">
        <f>'MC-Jurat'!$AC$5</f>
        <v>45657</v>
      </c>
      <c r="C10" s="245" t="s">
        <v>573</v>
      </c>
      <c r="D10" s="2" t="str">
        <f>'MC-Income'!B13</f>
        <v>Net Membership Income (Line 1 less line 5)</v>
      </c>
      <c r="E10" s="22">
        <f>'MC-Income'!G13</f>
        <v>0</v>
      </c>
      <c r="F10" s="22">
        <f>'MC-Income'!H13</f>
        <v>0</v>
      </c>
    </row>
    <row r="11" spans="1:6" x14ac:dyDescent="0.2">
      <c r="A11" s="4">
        <f>'MC-Jurat'!$H$8</f>
        <v>0</v>
      </c>
      <c r="B11" s="248">
        <f>'MC-Jurat'!$AC$5</f>
        <v>45657</v>
      </c>
      <c r="C11" s="245" t="s">
        <v>574</v>
      </c>
      <c r="D11" s="2" t="str">
        <f>'MC-Income'!B14</f>
        <v>Net Investment Income Earned</v>
      </c>
      <c r="E11" s="22">
        <f>'MC-Income'!G14</f>
        <v>0</v>
      </c>
      <c r="F11" s="22">
        <f>'MC-Income'!H14</f>
        <v>0</v>
      </c>
    </row>
    <row r="12" spans="1:6" x14ac:dyDescent="0.2">
      <c r="A12" s="4">
        <f>'MC-Jurat'!$H$8</f>
        <v>0</v>
      </c>
      <c r="B12" s="248">
        <f>'MC-Jurat'!$AC$5</f>
        <v>45657</v>
      </c>
      <c r="C12" s="245" t="s">
        <v>575</v>
      </c>
      <c r="D12" s="2" t="str">
        <f>'MC-Income'!B15</f>
        <v>Net Realized Capital Gains (Losses)</v>
      </c>
      <c r="E12" s="22">
        <f>'MC-Income'!G15</f>
        <v>0</v>
      </c>
      <c r="F12" s="22">
        <f>'MC-Income'!H15</f>
        <v>0</v>
      </c>
    </row>
    <row r="13" spans="1:6" x14ac:dyDescent="0.2">
      <c r="A13" s="4">
        <f>'MC-Jurat'!$H$8</f>
        <v>0</v>
      </c>
      <c r="B13" s="248">
        <f>'MC-Jurat'!$AC$5</f>
        <v>45657</v>
      </c>
      <c r="C13" s="245" t="s">
        <v>576</v>
      </c>
      <c r="D13" s="2" t="str">
        <f>'MC-Income'!B16</f>
        <v>Net Investment Gain (Losses) (Lines 7 &amp; 8)</v>
      </c>
      <c r="E13" s="22">
        <f>'MC-Income'!G16</f>
        <v>0</v>
      </c>
      <c r="F13" s="22">
        <f>'MC-Income'!H16</f>
        <v>0</v>
      </c>
    </row>
    <row r="14" spans="1:6" x14ac:dyDescent="0.2">
      <c r="A14" s="4">
        <f>'MC-Jurat'!$H$8</f>
        <v>0</v>
      </c>
      <c r="B14" s="248">
        <f>'MC-Jurat'!$AC$5</f>
        <v>45657</v>
      </c>
      <c r="C14" s="245" t="s">
        <v>684</v>
      </c>
      <c r="D14" s="2">
        <f>'MC-Income'!C18</f>
        <v>0</v>
      </c>
      <c r="E14" s="22">
        <f>'MC-Income'!G18</f>
        <v>0</v>
      </c>
      <c r="F14" s="22">
        <f>'MC-Income'!H18</f>
        <v>0</v>
      </c>
    </row>
    <row r="15" spans="1:6" x14ac:dyDescent="0.2">
      <c r="A15" s="4">
        <f>'MC-Jurat'!$H$8</f>
        <v>0</v>
      </c>
      <c r="B15" s="248">
        <f>'MC-Jurat'!$AC$5</f>
        <v>45657</v>
      </c>
      <c r="C15" s="245" t="s">
        <v>685</v>
      </c>
      <c r="D15" s="2">
        <f>'MC-Income'!C19</f>
        <v>0</v>
      </c>
      <c r="E15" s="22">
        <f>'MC-Income'!G19</f>
        <v>0</v>
      </c>
      <c r="F15" s="22">
        <f>'MC-Income'!H19</f>
        <v>0</v>
      </c>
    </row>
    <row r="16" spans="1:6" x14ac:dyDescent="0.2">
      <c r="A16" s="4">
        <f>'MC-Jurat'!$H$8</f>
        <v>0</v>
      </c>
      <c r="B16" s="248">
        <f>'MC-Jurat'!$AC$5</f>
        <v>45657</v>
      </c>
      <c r="C16" s="245" t="s">
        <v>578</v>
      </c>
      <c r="D16" s="2" t="str">
        <f>'MC-Income'!B20</f>
        <v>Net Income before Federal Income Tax (Lines 6, 9 &amp; 10)</v>
      </c>
      <c r="E16" s="22">
        <f>'MC-Income'!G20</f>
        <v>0</v>
      </c>
      <c r="F16" s="22">
        <f>'MC-Income'!H20</f>
        <v>0</v>
      </c>
    </row>
    <row r="17" spans="1:6" x14ac:dyDescent="0.2">
      <c r="A17" s="4">
        <f>'MC-Jurat'!$H$8</f>
        <v>0</v>
      </c>
      <c r="B17" s="248">
        <f>'MC-Jurat'!$AC$5</f>
        <v>45657</v>
      </c>
      <c r="C17" s="245" t="s">
        <v>579</v>
      </c>
      <c r="D17" s="2" t="str">
        <f>'MC-Income'!B21</f>
        <v>Federal Income Tax Incurred</v>
      </c>
      <c r="E17" s="22">
        <f>'MC-Income'!G21</f>
        <v>0</v>
      </c>
      <c r="F17" s="22">
        <f>'MC-Income'!H21</f>
        <v>0</v>
      </c>
    </row>
    <row r="18" spans="1:6" x14ac:dyDescent="0.2">
      <c r="A18" s="4">
        <f>'MC-Jurat'!$H$8</f>
        <v>0</v>
      </c>
      <c r="B18" s="248">
        <f>'MC-Jurat'!$AC$5</f>
        <v>45657</v>
      </c>
      <c r="C18" s="245" t="s">
        <v>580</v>
      </c>
      <c r="D18" s="2" t="str">
        <f>'MC-Income'!B22</f>
        <v>Net Income (Line 11 minus line 12)</v>
      </c>
      <c r="E18" s="22">
        <f>'MC-Income'!G22</f>
        <v>0</v>
      </c>
      <c r="F18" s="22">
        <f>'MC-Income'!H22</f>
        <v>0</v>
      </c>
    </row>
    <row r="19" spans="1:6" x14ac:dyDescent="0.2">
      <c r="A19" s="4">
        <f>'MC-Jurat'!$H$8</f>
        <v>0</v>
      </c>
      <c r="B19" s="248">
        <f>'MC-Jurat'!$AC$5</f>
        <v>45657</v>
      </c>
      <c r="C19" s="245" t="s">
        <v>581</v>
      </c>
      <c r="D19" s="2" t="str">
        <f>'MC-Income'!B24</f>
        <v>Total Surplus, December 31 Prior Year</v>
      </c>
      <c r="E19" s="22">
        <f>'MC-Income'!G24</f>
        <v>0</v>
      </c>
      <c r="F19" s="22">
        <f>'MC-Income'!H24</f>
        <v>0</v>
      </c>
    </row>
    <row r="20" spans="1:6" x14ac:dyDescent="0.2">
      <c r="A20" s="4">
        <f>'MC-Jurat'!$H$8</f>
        <v>0</v>
      </c>
      <c r="B20" s="248">
        <f>'MC-Jurat'!$AC$5</f>
        <v>45657</v>
      </c>
      <c r="C20" s="245" t="s">
        <v>582</v>
      </c>
      <c r="D20" s="2" t="str">
        <f>'MC-Income'!B25</f>
        <v>Net Income (Line 13)</v>
      </c>
      <c r="E20" s="22">
        <f>'MC-Income'!G25</f>
        <v>0</v>
      </c>
      <c r="F20" s="22">
        <f>'MC-Income'!H25</f>
        <v>0</v>
      </c>
    </row>
    <row r="21" spans="1:6" x14ac:dyDescent="0.2">
      <c r="A21" s="4">
        <f>'MC-Jurat'!$H$8</f>
        <v>0</v>
      </c>
      <c r="B21" s="248">
        <f>'MC-Jurat'!$AC$5</f>
        <v>45657</v>
      </c>
      <c r="C21" s="245" t="s">
        <v>583</v>
      </c>
      <c r="D21" s="2" t="str">
        <f>'MC-Income'!B26</f>
        <v>Change in Non-Admitted Assets</v>
      </c>
      <c r="E21" s="22">
        <f>'MC-Income'!G26</f>
        <v>0</v>
      </c>
      <c r="F21" s="22">
        <f>'MC-Income'!H26</f>
        <v>0</v>
      </c>
    </row>
    <row r="22" spans="1:6" x14ac:dyDescent="0.2">
      <c r="A22" s="4">
        <f>'MC-Jurat'!$H$8</f>
        <v>0</v>
      </c>
      <c r="B22" s="248">
        <f>'MC-Jurat'!$AC$5</f>
        <v>45657</v>
      </c>
      <c r="C22" s="245" t="s">
        <v>686</v>
      </c>
      <c r="D22" s="2" t="str">
        <f>'MC-Income'!C28</f>
        <v>Paid-in</v>
      </c>
      <c r="E22" s="22">
        <f>'MC-Income'!G28</f>
        <v>0</v>
      </c>
      <c r="F22" s="22">
        <f>'MC-Income'!H28</f>
        <v>0</v>
      </c>
    </row>
    <row r="23" spans="1:6" x14ac:dyDescent="0.2">
      <c r="A23" s="4">
        <f>'MC-Jurat'!$H$8</f>
        <v>0</v>
      </c>
      <c r="B23" s="248">
        <f>'MC-Jurat'!$AC$5</f>
        <v>45657</v>
      </c>
      <c r="C23" s="245" t="s">
        <v>687</v>
      </c>
      <c r="D23" s="2" t="str">
        <f>'MC-Income'!C29</f>
        <v>Transferred from Surplus (Stock Dividend)</v>
      </c>
      <c r="E23" s="22">
        <f>'MC-Income'!G29</f>
        <v>0</v>
      </c>
      <c r="F23" s="22">
        <f>'MC-Income'!H29</f>
        <v>0</v>
      </c>
    </row>
    <row r="24" spans="1:6" x14ac:dyDescent="0.2">
      <c r="A24" s="4">
        <f>'MC-Jurat'!$H$8</f>
        <v>0</v>
      </c>
      <c r="B24" s="248">
        <f>'MC-Jurat'!$AC$5</f>
        <v>45657</v>
      </c>
      <c r="C24" s="245" t="s">
        <v>688</v>
      </c>
      <c r="D24" s="2" t="str">
        <f>'MC-Income'!C30</f>
        <v>Transferred to Surplus</v>
      </c>
      <c r="E24" s="22">
        <f>'MC-Income'!G30</f>
        <v>0</v>
      </c>
      <c r="F24" s="22">
        <f>'MC-Income'!H30</f>
        <v>0</v>
      </c>
    </row>
    <row r="25" spans="1:6" x14ac:dyDescent="0.2">
      <c r="A25" s="4">
        <f>'MC-Jurat'!$H$8</f>
        <v>0</v>
      </c>
      <c r="B25" s="248">
        <f>'MC-Jurat'!$AC$5</f>
        <v>45657</v>
      </c>
      <c r="C25" s="245" t="s">
        <v>689</v>
      </c>
      <c r="D25" s="2" t="str">
        <f>'MC-Income'!C32</f>
        <v>Paid-in</v>
      </c>
      <c r="E25" s="22">
        <f>'MC-Income'!G32</f>
        <v>0</v>
      </c>
      <c r="F25" s="22">
        <f>'MC-Income'!H32</f>
        <v>0</v>
      </c>
    </row>
    <row r="26" spans="1:6" x14ac:dyDescent="0.2">
      <c r="A26" s="4">
        <f>'MC-Jurat'!$H$8</f>
        <v>0</v>
      </c>
      <c r="B26" s="248">
        <f>'MC-Jurat'!$AC$5</f>
        <v>45657</v>
      </c>
      <c r="C26" s="245" t="s">
        <v>690</v>
      </c>
      <c r="D26" s="2" t="str">
        <f>'MC-Income'!C33</f>
        <v>Transferred from Surplus (Stock Dividend)</v>
      </c>
      <c r="E26" s="22">
        <f>'MC-Income'!G33</f>
        <v>0</v>
      </c>
      <c r="F26" s="22">
        <f>'MC-Income'!H33</f>
        <v>0</v>
      </c>
    </row>
    <row r="27" spans="1:6" x14ac:dyDescent="0.2">
      <c r="A27" s="4">
        <f>'MC-Jurat'!$H$8</f>
        <v>0</v>
      </c>
      <c r="B27" s="248">
        <f>'MC-Jurat'!$AC$5</f>
        <v>45657</v>
      </c>
      <c r="C27" s="245" t="s">
        <v>691</v>
      </c>
      <c r="D27" s="2" t="str">
        <f>'MC-Income'!C34</f>
        <v>Transferred from Capital</v>
      </c>
      <c r="E27" s="22">
        <f>'MC-Income'!G34</f>
        <v>0</v>
      </c>
      <c r="F27" s="22">
        <f>'MC-Income'!H34</f>
        <v>0</v>
      </c>
    </row>
    <row r="28" spans="1:6" x14ac:dyDescent="0.2">
      <c r="A28" s="4">
        <f>'MC-Jurat'!$H$8</f>
        <v>0</v>
      </c>
      <c r="B28" s="248">
        <f>'MC-Jurat'!$AC$5</f>
        <v>45657</v>
      </c>
      <c r="C28" s="245" t="s">
        <v>586</v>
      </c>
      <c r="D28" s="2" t="str">
        <f>'MC-Income'!B35</f>
        <v>Dividends to Stockholders (Cash)</v>
      </c>
      <c r="E28" s="22">
        <f>'MC-Income'!G35</f>
        <v>0</v>
      </c>
      <c r="F28" s="22">
        <f>'MC-Income'!H35</f>
        <v>0</v>
      </c>
    </row>
    <row r="29" spans="1:6" x14ac:dyDescent="0.2">
      <c r="A29" s="4">
        <f>'MC-Jurat'!$H$8</f>
        <v>0</v>
      </c>
      <c r="B29" s="248">
        <f>'MC-Jurat'!$AC$5</f>
        <v>45657</v>
      </c>
      <c r="C29" s="245" t="s">
        <v>692</v>
      </c>
      <c r="D29" s="2">
        <f>'MC-Income'!C37</f>
        <v>0</v>
      </c>
      <c r="E29" s="22">
        <f>'MC-Income'!G37</f>
        <v>0</v>
      </c>
      <c r="F29" s="22">
        <f>'MC-Income'!H37</f>
        <v>0</v>
      </c>
    </row>
    <row r="30" spans="1:6" x14ac:dyDescent="0.2">
      <c r="A30" s="4">
        <f>'MC-Jurat'!$H$8</f>
        <v>0</v>
      </c>
      <c r="B30" s="248">
        <f>'MC-Jurat'!$AC$5</f>
        <v>45657</v>
      </c>
      <c r="C30" s="245" t="s">
        <v>693</v>
      </c>
      <c r="D30" s="2">
        <f>'MC-Income'!C38</f>
        <v>0</v>
      </c>
      <c r="E30" s="22">
        <f>'MC-Income'!G38</f>
        <v>0</v>
      </c>
      <c r="F30" s="22">
        <f>'MC-Income'!H38</f>
        <v>0</v>
      </c>
    </row>
    <row r="31" spans="1:6" x14ac:dyDescent="0.2">
      <c r="A31" s="4">
        <f>'MC-Jurat'!$H$8</f>
        <v>0</v>
      </c>
      <c r="B31" s="248">
        <f>'MC-Jurat'!$AC$5</f>
        <v>45657</v>
      </c>
      <c r="C31" s="245" t="s">
        <v>588</v>
      </c>
      <c r="D31" s="2" t="str">
        <f>'MC-Income'!B39</f>
        <v>Change in Treasury Stock</v>
      </c>
      <c r="E31" s="22">
        <f>'MC-Income'!G39</f>
        <v>0</v>
      </c>
      <c r="F31" s="22">
        <f>'MC-Income'!H39</f>
        <v>0</v>
      </c>
    </row>
    <row r="32" spans="1:6" x14ac:dyDescent="0.2">
      <c r="A32" s="4">
        <f>'MC-Jurat'!$H$8</f>
        <v>0</v>
      </c>
      <c r="B32" s="248">
        <f>'MC-Jurat'!$AC$5</f>
        <v>45657</v>
      </c>
      <c r="C32" s="245" t="s">
        <v>589</v>
      </c>
      <c r="D32" s="2" t="str">
        <f>'MC-Income'!B40</f>
        <v>Change in Surplus (Lines 15 through 21)</v>
      </c>
      <c r="E32" s="22">
        <f>'MC-Income'!G40</f>
        <v>0</v>
      </c>
      <c r="F32" s="22">
        <f>'MC-Income'!H40</f>
        <v>0</v>
      </c>
    </row>
    <row r="33" spans="1:6" x14ac:dyDescent="0.2">
      <c r="A33" s="4">
        <f>'MC-Jurat'!$H$8</f>
        <v>0</v>
      </c>
      <c r="B33" s="248">
        <f>'MC-Jurat'!$AC$5</f>
        <v>45657</v>
      </c>
      <c r="C33" s="245" t="s">
        <v>590</v>
      </c>
      <c r="D33" s="2" t="str">
        <f>'MC-Income'!B41</f>
        <v>Total Capital &amp; Surplus, December 31 Current Year</v>
      </c>
      <c r="E33" s="22">
        <f>'MC-Income'!G41</f>
        <v>0</v>
      </c>
      <c r="F33" s="22">
        <f>'MC-Income'!H41</f>
        <v>0</v>
      </c>
    </row>
    <row r="34" spans="1:6" x14ac:dyDescent="0.2">
      <c r="B34" s="248"/>
      <c r="C34" s="245"/>
    </row>
    <row r="35" spans="1:6" x14ac:dyDescent="0.2">
      <c r="B35" s="248"/>
    </row>
    <row r="36" spans="1:6" x14ac:dyDescent="0.2">
      <c r="B36" s="248"/>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E42"/>
  <sheetViews>
    <sheetView workbookViewId="0"/>
  </sheetViews>
  <sheetFormatPr defaultRowHeight="12.75" x14ac:dyDescent="0.2"/>
  <cols>
    <col min="2" max="2" width="10.140625" bestFit="1" customWidth="1"/>
    <col min="3" max="3" width="6" style="14" customWidth="1"/>
    <col min="4" max="5" width="11.5703125" style="4" customWidth="1"/>
  </cols>
  <sheetData>
    <row r="1" spans="1:5" x14ac:dyDescent="0.2">
      <c r="A1" s="3" t="s">
        <v>327</v>
      </c>
    </row>
    <row r="2" spans="1:5" ht="25.5" x14ac:dyDescent="0.2">
      <c r="A2" s="10" t="s">
        <v>330</v>
      </c>
      <c r="B2" s="10" t="s">
        <v>331</v>
      </c>
      <c r="C2" s="10" t="s">
        <v>333</v>
      </c>
      <c r="D2" s="6" t="s">
        <v>351</v>
      </c>
      <c r="E2" s="17" t="s">
        <v>352</v>
      </c>
    </row>
    <row r="3" spans="1:5" x14ac:dyDescent="0.2">
      <c r="A3" s="4">
        <f>'MC-Jurat'!$H$8</f>
        <v>0</v>
      </c>
      <c r="B3" s="248">
        <f>'MC-Jurat'!$AC$5</f>
        <v>45657</v>
      </c>
      <c r="C3" s="247" t="s">
        <v>569</v>
      </c>
      <c r="D3" s="22">
        <f>'MC-Assets'!F5</f>
        <v>0</v>
      </c>
      <c r="E3" s="22">
        <f>'MC-Assets'!G5</f>
        <v>0</v>
      </c>
    </row>
    <row r="4" spans="1:5" x14ac:dyDescent="0.2">
      <c r="A4" s="4">
        <f>'MC-Jurat'!$H$8</f>
        <v>0</v>
      </c>
      <c r="B4" s="248">
        <f>'MC-Jurat'!$AC$5</f>
        <v>45657</v>
      </c>
      <c r="C4" s="245" t="s">
        <v>469</v>
      </c>
      <c r="D4" s="22">
        <f>'MC-Assets'!F7</f>
        <v>0</v>
      </c>
      <c r="E4" s="22">
        <f>'MC-Assets'!G7</f>
        <v>0</v>
      </c>
    </row>
    <row r="5" spans="1:5" x14ac:dyDescent="0.2">
      <c r="A5" s="4">
        <f>'MC-Jurat'!$H$8</f>
        <v>0</v>
      </c>
      <c r="B5" s="248">
        <f>'MC-Jurat'!$AC$5</f>
        <v>45657</v>
      </c>
      <c r="C5" s="245" t="s">
        <v>470</v>
      </c>
      <c r="D5" s="22">
        <f>'MC-Assets'!F8</f>
        <v>0</v>
      </c>
      <c r="E5" s="22">
        <f>'MC-Assets'!G8</f>
        <v>0</v>
      </c>
    </row>
    <row r="6" spans="1:5" x14ac:dyDescent="0.2">
      <c r="A6" s="4">
        <f>'MC-Jurat'!$H$8</f>
        <v>0</v>
      </c>
      <c r="B6" s="248">
        <f>'MC-Jurat'!$AC$5</f>
        <v>45657</v>
      </c>
      <c r="C6" s="251" t="s">
        <v>571</v>
      </c>
      <c r="D6" s="22">
        <f>'MC-Assets'!F9</f>
        <v>0</v>
      </c>
      <c r="E6" s="22">
        <f>'MC-Assets'!G9</f>
        <v>0</v>
      </c>
    </row>
    <row r="7" spans="1:5" x14ac:dyDescent="0.2">
      <c r="A7" s="4">
        <f>'MC-Jurat'!$H$8</f>
        <v>0</v>
      </c>
      <c r="B7" s="248">
        <f>'MC-Jurat'!$AC$5</f>
        <v>45657</v>
      </c>
      <c r="C7" s="251" t="s">
        <v>681</v>
      </c>
      <c r="D7" s="22">
        <f>'MC-Assets'!F11</f>
        <v>0</v>
      </c>
      <c r="E7" s="22">
        <f>'MC-Assets'!G11</f>
        <v>0</v>
      </c>
    </row>
    <row r="8" spans="1:5" x14ac:dyDescent="0.2">
      <c r="A8" s="4">
        <f>'MC-Jurat'!$H$8</f>
        <v>0</v>
      </c>
      <c r="B8" s="248">
        <f>'MC-Jurat'!$AC$5</f>
        <v>45657</v>
      </c>
      <c r="C8" s="251" t="s">
        <v>682</v>
      </c>
      <c r="D8" s="22">
        <f>'MC-Assets'!F12</f>
        <v>0</v>
      </c>
      <c r="E8" s="22">
        <f>'MC-Assets'!G12</f>
        <v>0</v>
      </c>
    </row>
    <row r="9" spans="1:5" x14ac:dyDescent="0.2">
      <c r="A9" s="4">
        <f>'MC-Jurat'!$H$8</f>
        <v>0</v>
      </c>
      <c r="B9" s="248">
        <f>'MC-Jurat'!$AC$5</f>
        <v>45657</v>
      </c>
      <c r="C9" s="251" t="s">
        <v>572</v>
      </c>
      <c r="D9" s="22">
        <f>'MC-Assets'!F13</f>
        <v>0</v>
      </c>
      <c r="E9" s="22">
        <f>'MC-Assets'!G13</f>
        <v>0</v>
      </c>
    </row>
    <row r="10" spans="1:5" x14ac:dyDescent="0.2">
      <c r="A10" s="4">
        <f>'MC-Jurat'!$H$8</f>
        <v>0</v>
      </c>
      <c r="B10" s="248">
        <f>'MC-Jurat'!$AC$5</f>
        <v>45657</v>
      </c>
      <c r="C10" s="251" t="s">
        <v>573</v>
      </c>
      <c r="D10" s="22">
        <f>'MC-Assets'!F14</f>
        <v>0</v>
      </c>
      <c r="E10" s="22">
        <f>'MC-Assets'!G14</f>
        <v>0</v>
      </c>
    </row>
    <row r="11" spans="1:5" x14ac:dyDescent="0.2">
      <c r="A11" s="4">
        <f>'MC-Jurat'!$H$8</f>
        <v>0</v>
      </c>
      <c r="B11" s="248">
        <f>'MC-Jurat'!$AC$5</f>
        <v>45657</v>
      </c>
      <c r="C11" s="251" t="s">
        <v>574</v>
      </c>
      <c r="D11" s="22">
        <f>'MC-Assets'!F15</f>
        <v>0</v>
      </c>
      <c r="E11" s="22">
        <f>'MC-Assets'!G15</f>
        <v>0</v>
      </c>
    </row>
    <row r="12" spans="1:5" x14ac:dyDescent="0.2">
      <c r="A12" s="4">
        <f>'MC-Jurat'!$H$8</f>
        <v>0</v>
      </c>
      <c r="B12" s="248">
        <f>'MC-Jurat'!$AC$5</f>
        <v>45657</v>
      </c>
      <c r="C12" s="251" t="s">
        <v>575</v>
      </c>
      <c r="D12" s="22">
        <f>'MC-Assets'!F16</f>
        <v>0</v>
      </c>
      <c r="E12" s="22">
        <f>'MC-Assets'!G16</f>
        <v>0</v>
      </c>
    </row>
    <row r="13" spans="1:5" x14ac:dyDescent="0.2">
      <c r="A13" s="4">
        <f>'MC-Jurat'!$H$8</f>
        <v>0</v>
      </c>
      <c r="B13" s="248">
        <f>'MC-Jurat'!$AC$5</f>
        <v>45657</v>
      </c>
      <c r="C13" s="251" t="s">
        <v>576</v>
      </c>
      <c r="D13" s="22">
        <f>'MC-Assets'!F17</f>
        <v>0</v>
      </c>
      <c r="E13" s="22">
        <f>'MC-Assets'!G17</f>
        <v>0</v>
      </c>
    </row>
    <row r="14" spans="1:5" x14ac:dyDescent="0.2">
      <c r="A14" s="4">
        <f>'MC-Jurat'!$H$8</f>
        <v>0</v>
      </c>
      <c r="B14" s="248">
        <f>'MC-Jurat'!$AC$5</f>
        <v>45657</v>
      </c>
      <c r="C14" s="251" t="s">
        <v>577</v>
      </c>
      <c r="D14" s="22">
        <f>'MC-Assets'!F18</f>
        <v>0</v>
      </c>
      <c r="E14" s="22">
        <f>'MC-Assets'!G18</f>
        <v>0</v>
      </c>
    </row>
    <row r="15" spans="1:5" x14ac:dyDescent="0.2">
      <c r="A15" s="4">
        <f>'MC-Jurat'!$H$8</f>
        <v>0</v>
      </c>
      <c r="B15" s="248">
        <f>'MC-Jurat'!$AC$5</f>
        <v>45657</v>
      </c>
      <c r="C15" s="251" t="s">
        <v>684</v>
      </c>
      <c r="D15" s="22">
        <f>'MC-Assets'!E19</f>
        <v>0</v>
      </c>
      <c r="E15" s="22"/>
    </row>
    <row r="16" spans="1:5" x14ac:dyDescent="0.2">
      <c r="A16" s="4">
        <f>'MC-Jurat'!$H$8</f>
        <v>0</v>
      </c>
      <c r="B16" s="248">
        <f>'MC-Jurat'!$AC$5</f>
        <v>45657</v>
      </c>
      <c r="C16" s="251" t="s">
        <v>578</v>
      </c>
      <c r="D16" s="22">
        <f>'MC-Assets'!F20</f>
        <v>0</v>
      </c>
      <c r="E16" s="22">
        <f>'MC-Assets'!G20</f>
        <v>0</v>
      </c>
    </row>
    <row r="17" spans="1:5" x14ac:dyDescent="0.2">
      <c r="A17" s="4">
        <f>'MC-Jurat'!$H$8</f>
        <v>0</v>
      </c>
      <c r="B17" s="248">
        <f>'MC-Jurat'!$AC$5</f>
        <v>45657</v>
      </c>
      <c r="C17" s="251" t="s">
        <v>694</v>
      </c>
      <c r="D17" s="22">
        <f>'MC-Assets'!E21</f>
        <v>0</v>
      </c>
      <c r="E17" s="22"/>
    </row>
    <row r="18" spans="1:5" x14ac:dyDescent="0.2">
      <c r="A18" s="4">
        <f>'MC-Jurat'!$H$8</f>
        <v>0</v>
      </c>
      <c r="B18" s="248">
        <f>'MC-Jurat'!$AC$5</f>
        <v>45657</v>
      </c>
      <c r="C18" s="251" t="s">
        <v>579</v>
      </c>
      <c r="D18" s="22">
        <f>'MC-Assets'!F22</f>
        <v>0</v>
      </c>
      <c r="E18" s="22">
        <f>'MC-Assets'!G22</f>
        <v>0</v>
      </c>
    </row>
    <row r="19" spans="1:5" x14ac:dyDescent="0.2">
      <c r="A19" s="4">
        <f>'MC-Jurat'!$H$8</f>
        <v>0</v>
      </c>
      <c r="B19" s="248">
        <f>'MC-Jurat'!$AC$5</f>
        <v>45657</v>
      </c>
      <c r="C19" s="251" t="s">
        <v>580</v>
      </c>
      <c r="D19" s="22">
        <f>'MC-Assets'!F23</f>
        <v>0</v>
      </c>
      <c r="E19" s="22">
        <f>'MC-Assets'!G23</f>
        <v>0</v>
      </c>
    </row>
    <row r="20" spans="1:5" x14ac:dyDescent="0.2">
      <c r="A20" s="4">
        <f>'MC-Jurat'!$H$8</f>
        <v>0</v>
      </c>
      <c r="B20" s="248">
        <f>'MC-Jurat'!$AC$5</f>
        <v>45657</v>
      </c>
      <c r="C20" s="251" t="s">
        <v>581</v>
      </c>
      <c r="D20" s="22">
        <f>'MC-Assets'!F25</f>
        <v>0</v>
      </c>
      <c r="E20" s="22">
        <f>'MC-Assets'!G25</f>
        <v>0</v>
      </c>
    </row>
    <row r="21" spans="1:5" x14ac:dyDescent="0.2">
      <c r="A21" s="4">
        <f>'MC-Jurat'!$H$8</f>
        <v>0</v>
      </c>
      <c r="B21" s="248">
        <f>'MC-Jurat'!$AC$5</f>
        <v>45657</v>
      </c>
      <c r="C21" s="251" t="s">
        <v>582</v>
      </c>
      <c r="D21" s="22">
        <f>'MC-Assets'!F26</f>
        <v>0</v>
      </c>
      <c r="E21" s="22">
        <f>'MC-Assets'!G26</f>
        <v>0</v>
      </c>
    </row>
    <row r="22" spans="1:5" x14ac:dyDescent="0.2">
      <c r="A22" s="4">
        <f>'MC-Jurat'!$H$8</f>
        <v>0</v>
      </c>
      <c r="B22" s="248">
        <f>'MC-Jurat'!$AC$5</f>
        <v>45657</v>
      </c>
      <c r="C22" s="251" t="s">
        <v>583</v>
      </c>
      <c r="D22" s="22">
        <f>'MC-Assets'!F27</f>
        <v>0</v>
      </c>
      <c r="E22" s="22">
        <f>'MC-Assets'!G27</f>
        <v>0</v>
      </c>
    </row>
    <row r="23" spans="1:5" x14ac:dyDescent="0.2">
      <c r="A23" s="4">
        <f>'MC-Jurat'!$H$8</f>
        <v>0</v>
      </c>
      <c r="B23" s="248">
        <f>'MC-Jurat'!$AC$5</f>
        <v>45657</v>
      </c>
      <c r="C23" s="251" t="s">
        <v>584</v>
      </c>
      <c r="D23" s="22">
        <f>'MC-Assets'!F28</f>
        <v>0</v>
      </c>
      <c r="E23" s="22">
        <f>'MC-Assets'!G28</f>
        <v>0</v>
      </c>
    </row>
    <row r="24" spans="1:5" x14ac:dyDescent="0.2">
      <c r="A24" s="4">
        <f>'MC-Jurat'!$H$8</f>
        <v>0</v>
      </c>
      <c r="B24" s="248">
        <f>'MC-Jurat'!$AC$5</f>
        <v>45657</v>
      </c>
      <c r="C24" s="251" t="s">
        <v>585</v>
      </c>
      <c r="D24" s="22">
        <f>'MC-Assets'!F29</f>
        <v>0</v>
      </c>
      <c r="E24" s="22">
        <f>'MC-Assets'!G29</f>
        <v>0</v>
      </c>
    </row>
    <row r="25" spans="1:5" x14ac:dyDescent="0.2">
      <c r="A25" s="4">
        <f>'MC-Jurat'!$H$8</f>
        <v>0</v>
      </c>
      <c r="B25" s="248">
        <f>'MC-Jurat'!$AC$5</f>
        <v>45657</v>
      </c>
      <c r="C25" s="251" t="s">
        <v>586</v>
      </c>
      <c r="D25" s="22">
        <f>'MC-Assets'!F30</f>
        <v>0</v>
      </c>
      <c r="E25" s="22">
        <f>'MC-Assets'!G30</f>
        <v>0</v>
      </c>
    </row>
    <row r="26" spans="1:5" x14ac:dyDescent="0.2">
      <c r="A26" s="4">
        <f>'MC-Jurat'!$H$8</f>
        <v>0</v>
      </c>
      <c r="B26" s="248">
        <f>'MC-Jurat'!$AC$5</f>
        <v>45657</v>
      </c>
      <c r="C26" s="251" t="s">
        <v>587</v>
      </c>
      <c r="D26" s="22">
        <f>'MC-Assets'!F31</f>
        <v>0</v>
      </c>
      <c r="E26" s="22">
        <f>'MC-Assets'!G31</f>
        <v>0</v>
      </c>
    </row>
    <row r="27" spans="1:5" x14ac:dyDescent="0.2">
      <c r="A27" s="4">
        <f>'MC-Jurat'!$H$8</f>
        <v>0</v>
      </c>
      <c r="B27" s="248">
        <f>'MC-Jurat'!$AC$5</f>
        <v>45657</v>
      </c>
      <c r="C27" s="251" t="s">
        <v>588</v>
      </c>
      <c r="D27" s="22">
        <f>'MC-Assets'!F32</f>
        <v>0</v>
      </c>
      <c r="E27" s="22">
        <f>'MC-Assets'!G32</f>
        <v>0</v>
      </c>
    </row>
    <row r="28" spans="1:5" x14ac:dyDescent="0.2">
      <c r="A28" s="4">
        <f>'MC-Jurat'!$H$8</f>
        <v>0</v>
      </c>
      <c r="B28" s="248">
        <f>'MC-Jurat'!$AC$5</f>
        <v>45657</v>
      </c>
      <c r="C28" s="251" t="s">
        <v>589</v>
      </c>
      <c r="D28" s="22">
        <f>'MC-Assets'!F33</f>
        <v>0</v>
      </c>
      <c r="E28" s="22">
        <f>'MC-Assets'!G33</f>
        <v>0</v>
      </c>
    </row>
    <row r="29" spans="1:5" x14ac:dyDescent="0.2">
      <c r="A29" s="4">
        <f>'MC-Jurat'!$H$8</f>
        <v>0</v>
      </c>
      <c r="B29" s="248">
        <f>'MC-Jurat'!$AC$5</f>
        <v>45657</v>
      </c>
      <c r="C29" s="251" t="s">
        <v>590</v>
      </c>
      <c r="D29" s="22">
        <f>'MC-Assets'!F34</f>
        <v>0</v>
      </c>
      <c r="E29" s="22">
        <f>'MC-Assets'!G34</f>
        <v>0</v>
      </c>
    </row>
    <row r="30" spans="1:5" x14ac:dyDescent="0.2">
      <c r="A30" s="4">
        <f>'MC-Jurat'!$H$8</f>
        <v>0</v>
      </c>
      <c r="B30" s="248">
        <f>'MC-Jurat'!$AC$5</f>
        <v>45657</v>
      </c>
      <c r="C30" s="251" t="s">
        <v>695</v>
      </c>
      <c r="D30" s="22">
        <f>'MC-Assets'!F36</f>
        <v>0</v>
      </c>
      <c r="E30" s="22">
        <f>'MC-Assets'!G36</f>
        <v>0</v>
      </c>
    </row>
    <row r="31" spans="1:5" x14ac:dyDescent="0.2">
      <c r="A31" s="4">
        <f>'MC-Jurat'!$H$8</f>
        <v>0</v>
      </c>
      <c r="B31" s="248">
        <f>'MC-Jurat'!$AC$5</f>
        <v>45657</v>
      </c>
      <c r="C31" s="251" t="s">
        <v>696</v>
      </c>
      <c r="D31" s="22">
        <f>'MC-Assets'!F37</f>
        <v>0</v>
      </c>
      <c r="E31" s="22">
        <f>'MC-Assets'!G37</f>
        <v>0</v>
      </c>
    </row>
    <row r="32" spans="1:5" x14ac:dyDescent="0.2">
      <c r="A32" s="4">
        <f>'MC-Jurat'!$H$8</f>
        <v>0</v>
      </c>
      <c r="B32" s="248">
        <f>'MC-Jurat'!$AC$5</f>
        <v>45657</v>
      </c>
      <c r="C32" s="251" t="s">
        <v>592</v>
      </c>
      <c r="D32" s="22">
        <f>'MC-Assets'!F38</f>
        <v>0</v>
      </c>
      <c r="E32" s="22">
        <f>'MC-Assets'!G38</f>
        <v>0</v>
      </c>
    </row>
    <row r="33" spans="1:5" x14ac:dyDescent="0.2">
      <c r="A33" s="4">
        <f>'MC-Jurat'!$H$8</f>
        <v>0</v>
      </c>
      <c r="B33" s="248">
        <f>'MC-Jurat'!$AC$5</f>
        <v>45657</v>
      </c>
      <c r="C33" s="251" t="s">
        <v>593</v>
      </c>
      <c r="D33" s="22">
        <f>'MC-Assets'!F39</f>
        <v>0</v>
      </c>
      <c r="E33" s="22">
        <f>'MC-Assets'!G39</f>
        <v>0</v>
      </c>
    </row>
    <row r="34" spans="1:5" x14ac:dyDescent="0.2">
      <c r="A34" s="4">
        <f>'MC-Jurat'!$H$8</f>
        <v>0</v>
      </c>
      <c r="B34" s="248">
        <f>'MC-Jurat'!$AC$5</f>
        <v>45657</v>
      </c>
      <c r="C34" s="251" t="s">
        <v>594</v>
      </c>
      <c r="D34" s="22">
        <f>'MC-Assets'!F40</f>
        <v>0</v>
      </c>
      <c r="E34" s="22">
        <f>'MC-Assets'!G40</f>
        <v>0</v>
      </c>
    </row>
    <row r="35" spans="1:5" x14ac:dyDescent="0.2">
      <c r="A35" s="4">
        <f>'MC-Jurat'!$H$8</f>
        <v>0</v>
      </c>
      <c r="B35" s="248">
        <f>'MC-Jurat'!$AC$5</f>
        <v>45657</v>
      </c>
      <c r="C35" s="251" t="s">
        <v>595</v>
      </c>
      <c r="D35" s="22">
        <f>'MC-Assets'!F41</f>
        <v>0</v>
      </c>
      <c r="E35" s="22">
        <f>'MC-Assets'!G41</f>
        <v>0</v>
      </c>
    </row>
    <row r="36" spans="1:5" x14ac:dyDescent="0.2">
      <c r="A36" s="4">
        <f>'MC-Jurat'!$H$8</f>
        <v>0</v>
      </c>
      <c r="B36" s="248">
        <f>'MC-Jurat'!$AC$5</f>
        <v>45657</v>
      </c>
      <c r="C36" s="251" t="s">
        <v>596</v>
      </c>
      <c r="D36" s="22">
        <f>'MC-Assets'!F42</f>
        <v>0</v>
      </c>
      <c r="E36" s="22">
        <f>'MC-Assets'!G42</f>
        <v>0</v>
      </c>
    </row>
    <row r="37" spans="1:5" x14ac:dyDescent="0.2">
      <c r="B37" s="248"/>
    </row>
    <row r="38" spans="1:5" x14ac:dyDescent="0.2">
      <c r="A38" s="19"/>
      <c r="B38" s="248"/>
      <c r="C38" s="20"/>
    </row>
    <row r="39" spans="1:5" x14ac:dyDescent="0.2">
      <c r="A39" s="21"/>
      <c r="B39" s="248"/>
      <c r="C39" s="20"/>
    </row>
    <row r="40" spans="1:5" x14ac:dyDescent="0.2">
      <c r="A40" s="1"/>
      <c r="B40" s="248"/>
      <c r="C40" s="20"/>
    </row>
    <row r="41" spans="1:5" x14ac:dyDescent="0.2">
      <c r="B41" s="248"/>
    </row>
    <row r="42" spans="1:5" x14ac:dyDescent="0.2">
      <c r="B42" s="248"/>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12"/>
  <sheetViews>
    <sheetView workbookViewId="0"/>
  </sheetViews>
  <sheetFormatPr defaultRowHeight="12.75" x14ac:dyDescent="0.2"/>
  <cols>
    <col min="1" max="1" width="10.28515625" customWidth="1"/>
    <col min="2" max="2" width="10.140625" bestFit="1" customWidth="1"/>
    <col min="4" max="4" width="31.5703125" customWidth="1"/>
    <col min="5" max="6" width="27.42578125" customWidth="1"/>
    <col min="7" max="7" width="27.28515625" customWidth="1"/>
  </cols>
  <sheetData>
    <row r="1" spans="1:7" x14ac:dyDescent="0.2">
      <c r="A1" s="5" t="s">
        <v>332</v>
      </c>
      <c r="B1" s="8"/>
      <c r="C1" s="8"/>
      <c r="D1" s="9"/>
      <c r="E1" s="9"/>
      <c r="F1" s="9"/>
    </row>
    <row r="2" spans="1:7" ht="25.5" x14ac:dyDescent="0.2">
      <c r="A2" s="10" t="s">
        <v>330</v>
      </c>
      <c r="B2" s="10" t="s">
        <v>331</v>
      </c>
      <c r="C2" s="10" t="s">
        <v>333</v>
      </c>
      <c r="D2" s="6" t="s">
        <v>334</v>
      </c>
      <c r="E2" s="7" t="s">
        <v>222</v>
      </c>
      <c r="F2" s="11"/>
    </row>
    <row r="3" spans="1:7" x14ac:dyDescent="0.2">
      <c r="A3" s="4">
        <f>'MC-Jurat'!$H$8</f>
        <v>0</v>
      </c>
      <c r="B3" s="248">
        <f>'MC-Jurat'!$AC$5</f>
        <v>45657</v>
      </c>
      <c r="C3" s="247" t="s">
        <v>697</v>
      </c>
      <c r="D3" s="9">
        <f>'MC-Affidavit'!A8</f>
        <v>0</v>
      </c>
      <c r="E3" s="9">
        <f>'MC-Affidavit'!L8</f>
        <v>0</v>
      </c>
      <c r="F3" s="9"/>
    </row>
    <row r="4" spans="1:7" x14ac:dyDescent="0.2">
      <c r="A4" s="4">
        <f>'MC-Jurat'!$H$8</f>
        <v>0</v>
      </c>
      <c r="B4" s="248">
        <f>'MC-Jurat'!$AC$5</f>
        <v>45657</v>
      </c>
      <c r="C4" s="247" t="s">
        <v>698</v>
      </c>
      <c r="D4" s="9">
        <f>'MC-Affidavit'!A12</f>
        <v>0</v>
      </c>
      <c r="E4" s="9">
        <f>'MC-Affidavit'!L12</f>
        <v>0</v>
      </c>
      <c r="F4" s="9"/>
    </row>
    <row r="5" spans="1:7" x14ac:dyDescent="0.2">
      <c r="A5" s="8"/>
      <c r="B5" s="8"/>
      <c r="C5" s="8"/>
      <c r="D5" s="9"/>
      <c r="E5" s="9"/>
      <c r="F5" s="9"/>
    </row>
    <row r="6" spans="1:7" x14ac:dyDescent="0.2">
      <c r="A6" s="5" t="s">
        <v>335</v>
      </c>
      <c r="B6" s="8"/>
      <c r="C6" s="8"/>
      <c r="D6" s="9"/>
      <c r="E6" s="9"/>
      <c r="F6" s="9"/>
    </row>
    <row r="7" spans="1:7" ht="25.5" x14ac:dyDescent="0.2">
      <c r="A7" s="10" t="s">
        <v>330</v>
      </c>
      <c r="B7" s="10" t="s">
        <v>331</v>
      </c>
      <c r="C7" s="10" t="s">
        <v>333</v>
      </c>
      <c r="D7" s="7" t="s">
        <v>336</v>
      </c>
      <c r="E7" s="7" t="s">
        <v>337</v>
      </c>
      <c r="F7" s="7" t="s">
        <v>338</v>
      </c>
      <c r="G7" s="7" t="s">
        <v>340</v>
      </c>
    </row>
    <row r="8" spans="1:7" x14ac:dyDescent="0.2">
      <c r="A8" s="4">
        <f>'MC-Jurat'!$H$8</f>
        <v>0</v>
      </c>
      <c r="B8" s="248">
        <f>'MC-Jurat'!$AC$5</f>
        <v>45657</v>
      </c>
      <c r="C8" s="247" t="s">
        <v>699</v>
      </c>
      <c r="D8" s="9">
        <f>'MC-Affidavit'!M46</f>
        <v>0</v>
      </c>
      <c r="E8" s="9">
        <f>'MC-Affidavit'!M47</f>
        <v>0</v>
      </c>
      <c r="F8" s="12">
        <f>'MC-Affidavit'!M49</f>
        <v>0</v>
      </c>
      <c r="G8" s="12">
        <f>'MC-Affidavit'!M50</f>
        <v>0</v>
      </c>
    </row>
    <row r="9" spans="1:7" x14ac:dyDescent="0.2">
      <c r="A9" s="8"/>
      <c r="B9" s="8"/>
      <c r="C9" s="8"/>
      <c r="D9" s="9"/>
      <c r="E9" s="9"/>
      <c r="F9" s="9"/>
      <c r="G9" s="9"/>
    </row>
    <row r="10" spans="1:7" x14ac:dyDescent="0.2">
      <c r="A10" s="5" t="s">
        <v>339</v>
      </c>
      <c r="B10" s="8"/>
      <c r="C10" s="8"/>
      <c r="D10" s="9"/>
      <c r="E10" s="9"/>
      <c r="F10" s="9"/>
      <c r="G10" s="9"/>
    </row>
    <row r="11" spans="1:7" ht="25.5" x14ac:dyDescent="0.2">
      <c r="A11" s="10" t="s">
        <v>330</v>
      </c>
      <c r="B11" s="10" t="s">
        <v>331</v>
      </c>
      <c r="C11" s="10" t="s">
        <v>333</v>
      </c>
      <c r="D11" s="7" t="s">
        <v>336</v>
      </c>
      <c r="E11" s="7" t="s">
        <v>337</v>
      </c>
      <c r="F11" s="7" t="s">
        <v>338</v>
      </c>
      <c r="G11" s="7" t="s">
        <v>340</v>
      </c>
    </row>
    <row r="12" spans="1:7" x14ac:dyDescent="0.2">
      <c r="A12" s="4">
        <f>'MC-Jurat'!$H$8</f>
        <v>0</v>
      </c>
      <c r="B12" s="248">
        <f>'MC-Jurat'!$AC$5</f>
        <v>45657</v>
      </c>
      <c r="C12" s="247" t="s">
        <v>700</v>
      </c>
      <c r="D12" s="9">
        <f>'MC-Affidavit'!M56</f>
        <v>0</v>
      </c>
      <c r="E12" s="9">
        <f>'MC-Affidavit'!M57</f>
        <v>0</v>
      </c>
      <c r="F12" s="12">
        <f>'MC-Affidavit'!M59</f>
        <v>0</v>
      </c>
      <c r="G12" s="12">
        <f>'MC-Affidavit'!M60</f>
        <v>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data-p10</vt:lpstr>
      <vt:lpstr>data-p9</vt:lpstr>
      <vt:lpstr>data-p8</vt:lpstr>
      <vt:lpstr>data-p7</vt:lpstr>
      <vt:lpstr>data-p6</vt:lpstr>
      <vt:lpstr>data-p5</vt:lpstr>
      <vt:lpstr>data-p4</vt:lpstr>
      <vt:lpstr>data-p3</vt:lpstr>
      <vt:lpstr>data-p2</vt:lpstr>
      <vt:lpstr>co-info</vt:lpstr>
      <vt:lpstr>MC-Jurat</vt:lpstr>
      <vt:lpstr>MC-Affidavit</vt:lpstr>
      <vt:lpstr>MC-Assets</vt:lpstr>
      <vt:lpstr>MC-Income</vt:lpstr>
      <vt:lpstr>MC-Cash flow</vt:lpstr>
      <vt:lpstr>MC-Sched-A &amp; B</vt:lpstr>
      <vt:lpstr>MC-Sched-C-&amp;-D</vt:lpstr>
      <vt:lpstr>MC-Sched-E</vt:lpstr>
      <vt:lpstr>MC-Org-Chart</vt:lpstr>
      <vt:lpstr>Officers-cont</vt:lpstr>
      <vt:lpstr>MC-Cash Flow-cont</vt:lpstr>
      <vt:lpstr>'MC-Assets'!Print_Area</vt:lpstr>
      <vt:lpstr>'MC-Cash flow'!Print_Area</vt:lpstr>
      <vt:lpstr>'MC-Cash Flow-cont'!Print_Area</vt:lpstr>
      <vt:lpstr>'MC-Income'!Print_Area</vt:lpstr>
      <vt:lpstr>'MC-Jurat'!Print_Area</vt:lpstr>
      <vt:lpstr>'MC-Sched-A &amp; B'!Print_Area</vt:lpstr>
      <vt:lpstr>'MC-Sched-C-&amp;-D'!Print_Area</vt:lpstr>
      <vt:lpstr>'MC-Sched-E'!Print_Area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Insurance</dc:creator>
  <cp:lastModifiedBy>Inouye, Tyler</cp:lastModifiedBy>
  <cp:lastPrinted>2012-12-14T16:53:16Z</cp:lastPrinted>
  <dcterms:created xsi:type="dcterms:W3CDTF">2002-10-21T16:46:09Z</dcterms:created>
  <dcterms:modified xsi:type="dcterms:W3CDTF">2024-12-02T19:35:10Z</dcterms:modified>
</cp:coreProperties>
</file>