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6B194C1B-38A9-4346-AAF4-23648E948AC1}" xr6:coauthVersionLast="47" xr6:coauthVersionMax="47" xr10:uidLastSave="{00000000-0000-0000-0000-000000000000}"/>
  <bookViews>
    <workbookView xWindow="-120" yWindow="-120" windowWidth="29040" windowHeight="17640" tabRatio="83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<sst xmlns="http://schemas.openxmlformats.org/spreadsheetml/2006/main" count="272" uniqueCount="220">
  <si>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</si>
  <si>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</si>
  <si>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</si>
  <si>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</si>
  <si>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</si>
  <si>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</si>
  <si>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</si>
  <si>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</si>
  <si>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</si>
  <si>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</si>
  <si>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</si>
  <si>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</si>
  <si>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</si>
  <si>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</si>
  <si>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</si>
  <si>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</si>
  <si>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</si>
  <si>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</si>
  <si>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</si>
  <si>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</si>
  <si>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</si>
  <si>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</si>
  <si>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</si>
  <si>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</si>
  <si>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</si>
  <si>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</si>
  <si>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</si>
  <si>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</si>
  <si>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</si>
  <si>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</si>
  <si>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</si>
  <si>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</si>
  <si>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</si>
  <si>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</si>
  <si>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</si>
  <si>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</si>
  <si>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</si>
  <si>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</si>
  <si>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</si>
  <si>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</si>
  <si>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</si>
  <si>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</si>
  <si>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</si>
  <si>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</si>
  <si>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</si>
  <si>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</si>
  <si>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</si>
  <si>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</si>
  <si>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</si>
  <si>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</si>
  <si>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</si>
  <si>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</si>
  <si>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</si>
  <si>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</si>
  <si>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</si>
  <si>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</si>
  <si>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</si>
  <si>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</si>
  <si>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</si>
  <si>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</si>
  <si>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</si>
  <si>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</si>
  <si>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</si>
  <si>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</si>
  <si>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</si>
  <si>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</si>
  <si>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</si>
  <si>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</si>
  <si>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</si>
  <si>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</si>
  <si>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</si>
  <si>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</si>
  <si>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</si>
  <si>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</si>
  <si>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</si>
  <si>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</si>
  <si>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</si>
  <si>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</si>
  <si>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OptumRx</t>
  </si>
  <si>
    <t>Molecular Target Inhibitors - Chemotherapy Agents</t>
  </si>
  <si>
    <t>ALYQ</t>
  </si>
  <si>
    <t>BOSULIF</t>
  </si>
  <si>
    <t>COMBIVIR</t>
  </si>
  <si>
    <t>FERRIPROX</t>
  </si>
  <si>
    <t>Electrolyte/Mineral/Metal Modifiers</t>
  </si>
  <si>
    <t>HETLIOZ</t>
  </si>
  <si>
    <t>Alkylating Agents - Chemotherapy Agents</t>
  </si>
  <si>
    <t>OCALIVA</t>
  </si>
  <si>
    <t>OFEV</t>
  </si>
  <si>
    <t>ORFADIN</t>
  </si>
  <si>
    <t>PROCYSBI</t>
  </si>
  <si>
    <t>PROMACTA</t>
  </si>
  <si>
    <t>RAPAMUNE</t>
  </si>
  <si>
    <t>RAVICTI</t>
  </si>
  <si>
    <t>SOVALDI</t>
  </si>
  <si>
    <t>SPRYCEL</t>
  </si>
  <si>
    <t>TADALAFIL</t>
  </si>
  <si>
    <t>VIEKIRA</t>
  </si>
  <si>
    <t>VOTRIENT</t>
  </si>
  <si>
    <t>XTANDI</t>
  </si>
  <si>
    <t>ACTHAR</t>
  </si>
  <si>
    <t>Hormonal Agents, Stimulant/Replacement/Modifying (Adrenal)</t>
  </si>
  <si>
    <t>ADVATE</t>
  </si>
  <si>
    <t>Hemostasis Agents - Drugs to Stop Bleeding</t>
  </si>
  <si>
    <t>ADYNOVATE</t>
  </si>
  <si>
    <t>Pulmonary Antihypertensives</t>
  </si>
  <si>
    <t>APOKYN</t>
  </si>
  <si>
    <t>Dopamine Agonists</t>
  </si>
  <si>
    <t>APOMORPHINE</t>
  </si>
  <si>
    <t>BALCOLTRA</t>
  </si>
  <si>
    <t>Estrogens</t>
  </si>
  <si>
    <t>BALVERSA</t>
  </si>
  <si>
    <t>Molecular Target Inhibitors</t>
  </si>
  <si>
    <t>BERINERT</t>
  </si>
  <si>
    <t>Angioedema Agents</t>
  </si>
  <si>
    <t>BETAPACE</t>
  </si>
  <si>
    <t>Antiarrhythmics</t>
  </si>
  <si>
    <t>Antineoplastics - Drugs to Treat Cancer</t>
  </si>
  <si>
    <t>CAPLYTA</t>
  </si>
  <si>
    <t>2nd Generation/Atypical</t>
  </si>
  <si>
    <t>CASODEX</t>
  </si>
  <si>
    <t>Antiandrogens</t>
  </si>
  <si>
    <t>CAYSTON</t>
  </si>
  <si>
    <t>Cystic Fibrosis Agents</t>
  </si>
  <si>
    <t>CLOVIQUE</t>
  </si>
  <si>
    <t>COAGADEX</t>
  </si>
  <si>
    <t>Anti-HIV Agents, Nucleoside and Nucleotide Reverse Transcriptase Inhibitors (NRTI)</t>
  </si>
  <si>
    <t>CORDRAN</t>
  </si>
  <si>
    <t>Dermatitis and Pruitus Agents</t>
  </si>
  <si>
    <t>CORTROPHIN</t>
  </si>
  <si>
    <t>EGRIFTA</t>
  </si>
  <si>
    <t>Hormonal Agents, Stimulant/Replacement/Modifying (Pituitary)</t>
  </si>
  <si>
    <t>ELMIRON</t>
  </si>
  <si>
    <t>Genitourinary Agents, Other</t>
  </si>
  <si>
    <t>ELOCTATE</t>
  </si>
  <si>
    <t>EMVERM</t>
  </si>
  <si>
    <t>Anthelmintics</t>
  </si>
  <si>
    <t>ENBREL</t>
  </si>
  <si>
    <t>Immunosuppressants</t>
  </si>
  <si>
    <t>ENSTILAR</t>
  </si>
  <si>
    <t>Dermatological Agents, Other</t>
  </si>
  <si>
    <t>FASENRA</t>
  </si>
  <si>
    <t>Respiratory Tract Agents, Other</t>
  </si>
  <si>
    <t>FERPRX</t>
  </si>
  <si>
    <t>FOTIVDA</t>
  </si>
  <si>
    <t>Sleep Promoting Agents</t>
  </si>
  <si>
    <t>IMCIVREE</t>
  </si>
  <si>
    <t>Central Nervous System Agents - Drugs to Treat Nerve Conditions</t>
  </si>
  <si>
    <t>ISTURISA</t>
  </si>
  <si>
    <t>Hormonal Agents, Suppressant (Adrenal)</t>
  </si>
  <si>
    <t>JYNARQUE</t>
  </si>
  <si>
    <t>KEPPRA</t>
  </si>
  <si>
    <t>Anticonvulsants, Other</t>
  </si>
  <si>
    <t>KISQALI</t>
  </si>
  <si>
    <t>KOVALTRY</t>
  </si>
  <si>
    <t>LAMICTAL</t>
  </si>
  <si>
    <t>LATUDA</t>
  </si>
  <si>
    <t>LONSURF</t>
  </si>
  <si>
    <t>Antineoplastics, Other</t>
  </si>
  <si>
    <t>LUMAKRAS</t>
  </si>
  <si>
    <t>LUPKYNIS</t>
  </si>
  <si>
    <t>Immunological Agents - Drugs that Stimulate or Suppress the Immune System</t>
  </si>
  <si>
    <t>NATPARA</t>
  </si>
  <si>
    <t>Metabolic Bone Disease Agents</t>
  </si>
  <si>
    <t>NEULASTA</t>
  </si>
  <si>
    <t>Blood Products and Modifiers, Other</t>
  </si>
  <si>
    <t>NEURONTIN</t>
  </si>
  <si>
    <t>Gamma-aminobutyric Acid (GABA) Augmenting Agents</t>
  </si>
  <si>
    <t>NOVOEIGHT</t>
  </si>
  <si>
    <t>NUBEQA</t>
  </si>
  <si>
    <t>NUCALA</t>
  </si>
  <si>
    <t>NURTEC</t>
  </si>
  <si>
    <t>Calcitonin Gene-Related Peptide (CGRP) Receptor Antagonist - Migraine Drugs</t>
  </si>
  <si>
    <t>NUWIQ</t>
  </si>
  <si>
    <t>Gastrointestinal Agents, Other</t>
  </si>
  <si>
    <t>Pulmonary Fibrosis Agents</t>
  </si>
  <si>
    <t>Genetic or Enzyme or Protein Disorder: Replacement, Modifiers, Treatment</t>
  </si>
  <si>
    <t>OTEZLA</t>
  </si>
  <si>
    <t>Immunological Agents, Other</t>
  </si>
  <si>
    <t>PEGINTRON</t>
  </si>
  <si>
    <t>Immunostimulants</t>
  </si>
  <si>
    <t>PERTZYE</t>
  </si>
  <si>
    <t>PLEGRIDY</t>
  </si>
  <si>
    <t>Multiple Sclerosis Agents</t>
  </si>
  <si>
    <t>PURIXAN</t>
  </si>
  <si>
    <t>Antimetabolites</t>
  </si>
  <si>
    <t>RECOMBINATE</t>
  </si>
  <si>
    <t>RELISTOR</t>
  </si>
  <si>
    <t>Anti-Constipation Agents</t>
  </si>
  <si>
    <t>REXULTI</t>
  </si>
  <si>
    <t>ROWASA</t>
  </si>
  <si>
    <t>Aminosalicylates</t>
  </si>
  <si>
    <t>SAMSCA</t>
  </si>
  <si>
    <t>SCEMBLIX</t>
  </si>
  <si>
    <t>SEROSTIM</t>
  </si>
  <si>
    <t>SFROWASA</t>
  </si>
  <si>
    <t>SIGNIFOR</t>
  </si>
  <si>
    <t>Hormonal Agents, Suppressant (Pituitary)</t>
  </si>
  <si>
    <t>SOMATULINE</t>
  </si>
  <si>
    <t>SOMAVERT</t>
  </si>
  <si>
    <t>Anti-hepatitis C (HCV) Agents</t>
  </si>
  <si>
    <t>STRENSIQ</t>
  </si>
  <si>
    <t>TEPMETKO</t>
  </si>
  <si>
    <t>TERIPARATIDE</t>
  </si>
  <si>
    <t>THIOLA</t>
  </si>
  <si>
    <t>TRIENTINE</t>
  </si>
  <si>
    <t>TRUSELTIQ</t>
  </si>
  <si>
    <t>TRUVADA</t>
  </si>
  <si>
    <t>UKONIQ</t>
  </si>
  <si>
    <t>VIBERZI</t>
  </si>
  <si>
    <t>Anti-Diarrheal Agents</t>
  </si>
  <si>
    <t>VRAYLAR</t>
  </si>
  <si>
    <t>WELIREG</t>
  </si>
  <si>
    <t>XENLETA</t>
  </si>
  <si>
    <t>Antibacterials, Other</t>
  </si>
  <si>
    <t>XYNTHA</t>
  </si>
  <si>
    <t>ZEPATIER</t>
  </si>
  <si>
    <t>ZONEGRAN</t>
  </si>
  <si>
    <t>Sodium Channel Agents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</si>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</sst>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tabSelected="1" view="pageLayout" zoomScale="115" zoomScaleNormal="100" zoomScaleSheetLayoutView="100" zoomScalePageLayoutView="115" workbookViewId="0"/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2022</v>
      </c>
    </row>
    <row r="7" spans="1:3" ht="15.75" x14ac:dyDescent="0.2">
      <c r="A7" s="51" t="s">
        <v>3</v>
      </c>
      <c r="B7" s="52" t="s">
        <v>10</v>
      </c>
      <c r="C7" s="53">
        <v>79413</v>
      </c>
    </row>
    <row r="8" spans="1:3" ht="15.75" x14ac:dyDescent="0.2">
      <c r="A8" s="51" t="s">
        <v>4</v>
      </c>
      <c r="B8" s="52" t="s">
        <v>5</v>
      </c>
      <c r="C8" s="73" t="s">
        <v>219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9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UnitedHealthcare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2022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6.859799632459854</v>
      </c>
      <c r="C12" s="25">
        <f>B12/B19</f>
        <v>1.2623012879623956E-2</v>
      </c>
    </row>
    <row r="13" spans="1:3" ht="45.75" customHeight="1" x14ac:dyDescent="0.25">
      <c r="A13" s="12" t="s">
        <v>57</v>
      </c>
      <c r="B13" s="77">
        <v>17.554066527023402</v>
      </c>
      <c r="C13" s="25">
        <f>B13/B19</f>
        <v>3.2301994188266688E-2</v>
      </c>
    </row>
    <row r="14" spans="1:3" ht="45" customHeight="1" x14ac:dyDescent="0.25">
      <c r="A14" s="12" t="s">
        <v>58</v>
      </c>
      <c r="B14" s="77">
        <v>65.339808232123787</v>
      </c>
      <c r="C14" s="25">
        <f>B14/B19</f>
        <v>0.12023459649804646</v>
      </c>
    </row>
    <row r="15" spans="1:3" ht="45" customHeight="1" x14ac:dyDescent="0.25">
      <c r="A15" s="12" t="s">
        <v>47</v>
      </c>
      <c r="B15" s="26">
        <f>SUM(B12:B14)</f>
        <v>89.753674391607035</v>
      </c>
      <c r="C15" s="25">
        <f>B15/B19</f>
        <v>0.16515960356593709</v>
      </c>
    </row>
    <row r="16" spans="1:3" ht="45" customHeight="1" x14ac:dyDescent="0.25">
      <c r="A16" s="117" t="s">
        <v>54</v>
      </c>
      <c r="B16" s="78">
        <v>-29.247673978985226</v>
      </c>
      <c r="C16" s="25">
        <f>B16/B19</f>
        <v>-5.3819905116293296E-2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2022</v>
      </c>
      <c r="C18" s="63"/>
    </row>
    <row r="19" spans="1:3" ht="45" customHeight="1" x14ac:dyDescent="0.25">
      <c r="A19" s="12" t="s">
        <v>53</v>
      </c>
      <c r="B19" s="90">
        <v>543.43600041262175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zoomScale="85" zoomScaleNormal="100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UnitedHealthcare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2022 Total Annual Plan Spending (i.e., Allowed) Dollar Amount (PMPM)</v>
      </c>
      <c r="C11" s="20" t="str">
        <f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12.324728761911706</v>
      </c>
      <c r="C12" s="79">
        <v>14.121457951929804</v>
      </c>
      <c r="D12" s="25">
        <f>B12/C12-1</f>
        <v>-0.12723397230896838</v>
      </c>
    </row>
    <row r="13" spans="1:4" ht="54.75" customHeight="1" x14ac:dyDescent="0.25">
      <c r="A13" s="12" t="s">
        <v>60</v>
      </c>
      <c r="B13" s="79">
        <v>20.815759572840921</v>
      </c>
      <c r="C13" s="79">
        <v>23.635644345460197</v>
      </c>
      <c r="D13" s="25">
        <f>B13/C13-1</f>
        <v>-0.11930644798185508</v>
      </c>
    </row>
    <row r="14" spans="1:4" ht="47.25" x14ac:dyDescent="0.25">
      <c r="A14" s="12" t="s">
        <v>58</v>
      </c>
      <c r="B14" s="79">
        <v>66.350720603805215</v>
      </c>
      <c r="C14" s="79">
        <v>69.927150362792631</v>
      </c>
      <c r="D14" s="25">
        <f>B14/C14-1</f>
        <v>-5.1145080851033642E-2</v>
      </c>
    </row>
    <row r="15" spans="1:4" ht="45" customHeight="1" x14ac:dyDescent="0.25">
      <c r="A15" s="12" t="s">
        <v>55</v>
      </c>
      <c r="B15" s="37">
        <f>SUM(B12:B14)</f>
        <v>99.491208938557833</v>
      </c>
      <c r="C15" s="37">
        <f>SUM(C12:C14)</f>
        <v>107.68425266018264</v>
      </c>
      <c r="D15" s="25">
        <f>B15/C15-1</f>
        <v>-7.608395396009715E-2</v>
      </c>
    </row>
    <row r="16" spans="1:4" ht="45" customHeight="1" x14ac:dyDescent="0.25">
      <c r="A16" s="12" t="s">
        <v>40</v>
      </c>
      <c r="B16" s="78">
        <v>-29.247673978985226</v>
      </c>
      <c r="C16" s="78">
        <v>-29.975761241505285</v>
      </c>
      <c r="D16" s="25">
        <f>B16/C16-1</f>
        <v>-2.4289200085832352E-2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2022</v>
      </c>
      <c r="C18" s="8">
        <f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543.43600041262175</v>
      </c>
      <c r="C19" s="79">
        <v>540.4580289864399</v>
      </c>
      <c r="D19" s="25">
        <f>B19/C19-1</f>
        <v>5.5100882334315759E-3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zoomScale="85" zoomScaleNormal="100" zoomScaleSheetLayoutView="100" zoomScalePageLayoutView="85" workbookViewId="0"/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UnitedHealthcare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2022 (PMPM)</v>
      </c>
      <c r="C10" s="20" t="str">
        <f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80">
        <v>89.753674391607049</v>
      </c>
      <c r="C11" s="80">
        <v>99.303790227945228</v>
      </c>
      <c r="D11" s="30">
        <f>B11-C11</f>
        <v>-9.5501158363381791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0</v>
      </c>
      <c r="C13" s="80">
        <v>0</v>
      </c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-29.247673978985226</v>
      </c>
      <c r="C15" s="81">
        <v>-29.975761241505285</v>
      </c>
      <c r="D15" s="70">
        <f>B15-C15</f>
        <v>0.7280872625200594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415.31</v>
      </c>
      <c r="C17" s="80">
        <v>411.36</v>
      </c>
      <c r="D17" s="30">
        <f>B17-C17</f>
        <v>3.9499999999999886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27.47</v>
      </c>
      <c r="C19" s="82">
        <v>25.89</v>
      </c>
      <c r="D19" s="34">
        <f>B19-C19</f>
        <v>1.5799999999999983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21.38</v>
      </c>
      <c r="C21" s="80">
        <v>19.27</v>
      </c>
      <c r="D21" s="30">
        <f>B21-C21</f>
        <v>2.1099999999999994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5.91</v>
      </c>
      <c r="C23" s="80">
        <v>2.79</v>
      </c>
      <c r="D23" s="30">
        <f>B23-C23</f>
        <v>3.12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8.49</v>
      </c>
      <c r="C25" s="80">
        <v>7.55</v>
      </c>
      <c r="D25" s="30">
        <f>B25-C25</f>
        <v>0.94000000000000039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4.37</v>
      </c>
      <c r="C27" s="80">
        <v>4.2699999999999996</v>
      </c>
      <c r="D27" s="30">
        <f>B27-C27</f>
        <v>0.10000000000000053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543.43600041262175</v>
      </c>
      <c r="C29" s="30">
        <f>SUM(C11:C27)</f>
        <v>540.4580289864399</v>
      </c>
      <c r="D29" s="30">
        <f>B29-C29</f>
        <v>2.9779714261818526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2022</v>
      </c>
      <c r="C31" s="39">
        <f>B31-1</f>
        <v>2021</v>
      </c>
    </row>
    <row r="32" spans="1:4" ht="15.75" x14ac:dyDescent="0.25">
      <c r="A32" s="12" t="s">
        <v>37</v>
      </c>
      <c r="B32" s="83">
        <v>2962242</v>
      </c>
      <c r="C32" s="83">
        <v>2921228</v>
      </c>
    </row>
    <row r="33" spans="1:4" ht="31.5" x14ac:dyDescent="0.25">
      <c r="A33" s="12" t="s">
        <v>64</v>
      </c>
      <c r="B33" s="83">
        <v>3363634</v>
      </c>
      <c r="C33" s="83">
        <v>3356534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80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103"/>
  <sheetViews>
    <sheetView view="pageLayout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100</v>
      </c>
      <c r="B11" s="19" t="s">
        <v>101</v>
      </c>
    </row>
    <row r="12" spans="1:10" x14ac:dyDescent="0.2">
      <c r="A12" s="19" t="s">
        <v>102</v>
      </c>
      <c r="B12" s="19" t="s">
        <v>103</v>
      </c>
    </row>
    <row r="13" spans="1:10" x14ac:dyDescent="0.2">
      <c r="A13" s="19" t="s">
        <v>104</v>
      </c>
      <c r="B13" s="19" t="s">
        <v>103</v>
      </c>
    </row>
    <row r="14" spans="1:10" x14ac:dyDescent="0.2">
      <c r="A14" s="19" t="s">
        <v>80</v>
      </c>
      <c r="B14" s="19" t="s">
        <v>105</v>
      </c>
    </row>
    <row r="15" spans="1:10" x14ac:dyDescent="0.2">
      <c r="A15" s="19" t="s">
        <v>106</v>
      </c>
      <c r="B15" s="19" t="s">
        <v>107</v>
      </c>
    </row>
    <row r="16" spans="1:10" x14ac:dyDescent="0.2">
      <c r="A16" s="19" t="s">
        <v>108</v>
      </c>
      <c r="B16" s="19" t="s">
        <v>107</v>
      </c>
    </row>
    <row r="17" spans="1:2" x14ac:dyDescent="0.2">
      <c r="A17" s="19" t="s">
        <v>109</v>
      </c>
      <c r="B17" s="19" t="s">
        <v>110</v>
      </c>
    </row>
    <row r="18" spans="1:2" x14ac:dyDescent="0.2">
      <c r="A18" s="19" t="s">
        <v>111</v>
      </c>
      <c r="B18" s="19" t="s">
        <v>112</v>
      </c>
    </row>
    <row r="19" spans="1:2" x14ac:dyDescent="0.2">
      <c r="A19" s="19" t="s">
        <v>113</v>
      </c>
      <c r="B19" s="19" t="s">
        <v>114</v>
      </c>
    </row>
    <row r="20" spans="1:2" x14ac:dyDescent="0.2">
      <c r="A20" s="19" t="s">
        <v>115</v>
      </c>
      <c r="B20" s="19" t="s">
        <v>116</v>
      </c>
    </row>
    <row r="21" spans="1:2" x14ac:dyDescent="0.2">
      <c r="A21" s="19" t="s">
        <v>81</v>
      </c>
      <c r="B21" s="19" t="s">
        <v>117</v>
      </c>
    </row>
    <row r="22" spans="1:2" x14ac:dyDescent="0.2">
      <c r="A22" s="19" t="s">
        <v>118</v>
      </c>
      <c r="B22" s="19" t="s">
        <v>119</v>
      </c>
    </row>
    <row r="23" spans="1:2" x14ac:dyDescent="0.2">
      <c r="A23" s="19" t="s">
        <v>120</v>
      </c>
      <c r="B23" s="19" t="s">
        <v>121</v>
      </c>
    </row>
    <row r="24" spans="1:2" x14ac:dyDescent="0.2">
      <c r="A24" s="19" t="s">
        <v>122</v>
      </c>
      <c r="B24" s="19" t="s">
        <v>123</v>
      </c>
    </row>
    <row r="25" spans="1:2" x14ac:dyDescent="0.2">
      <c r="A25" s="19" t="s">
        <v>124</v>
      </c>
      <c r="B25" s="19" t="s">
        <v>84</v>
      </c>
    </row>
    <row r="26" spans="1:2" x14ac:dyDescent="0.2">
      <c r="A26" s="19" t="s">
        <v>125</v>
      </c>
      <c r="B26" s="19" t="s">
        <v>103</v>
      </c>
    </row>
    <row r="27" spans="1:2" x14ac:dyDescent="0.2">
      <c r="A27" s="19" t="s">
        <v>82</v>
      </c>
      <c r="B27" s="19" t="s">
        <v>126</v>
      </c>
    </row>
    <row r="28" spans="1:2" x14ac:dyDescent="0.2">
      <c r="A28" s="19" t="s">
        <v>127</v>
      </c>
      <c r="B28" s="19" t="s">
        <v>128</v>
      </c>
    </row>
    <row r="29" spans="1:2" x14ac:dyDescent="0.2">
      <c r="A29" s="19" t="s">
        <v>129</v>
      </c>
      <c r="B29" s="19" t="s">
        <v>101</v>
      </c>
    </row>
    <row r="30" spans="1:2" x14ac:dyDescent="0.2">
      <c r="A30" s="19" t="s">
        <v>130</v>
      </c>
      <c r="B30" s="19" t="s">
        <v>131</v>
      </c>
    </row>
    <row r="31" spans="1:2" x14ac:dyDescent="0.2">
      <c r="A31" s="19" t="s">
        <v>132</v>
      </c>
      <c r="B31" s="19" t="s">
        <v>133</v>
      </c>
    </row>
    <row r="32" spans="1:2" x14ac:dyDescent="0.2">
      <c r="A32" s="19" t="s">
        <v>134</v>
      </c>
      <c r="B32" s="19" t="s">
        <v>103</v>
      </c>
    </row>
    <row r="33" spans="1:2" x14ac:dyDescent="0.2">
      <c r="A33" s="19" t="s">
        <v>135</v>
      </c>
      <c r="B33" s="19" t="s">
        <v>136</v>
      </c>
    </row>
    <row r="34" spans="1:2" x14ac:dyDescent="0.2">
      <c r="A34" s="19" t="s">
        <v>137</v>
      </c>
      <c r="B34" s="19" t="s">
        <v>138</v>
      </c>
    </row>
    <row r="35" spans="1:2" x14ac:dyDescent="0.2">
      <c r="A35" s="19" t="s">
        <v>139</v>
      </c>
      <c r="B35" s="19" t="s">
        <v>140</v>
      </c>
    </row>
    <row r="36" spans="1:2" x14ac:dyDescent="0.2">
      <c r="A36" s="19" t="s">
        <v>141</v>
      </c>
      <c r="B36" s="19" t="s">
        <v>142</v>
      </c>
    </row>
    <row r="37" spans="1:2" x14ac:dyDescent="0.2">
      <c r="A37" s="19" t="s">
        <v>143</v>
      </c>
      <c r="B37" s="19" t="s">
        <v>84</v>
      </c>
    </row>
    <row r="38" spans="1:2" x14ac:dyDescent="0.2">
      <c r="A38" s="19" t="s">
        <v>83</v>
      </c>
      <c r="B38" s="19" t="s">
        <v>84</v>
      </c>
    </row>
    <row r="39" spans="1:2" x14ac:dyDescent="0.2">
      <c r="A39" s="19" t="s">
        <v>144</v>
      </c>
      <c r="B39" s="19" t="s">
        <v>117</v>
      </c>
    </row>
    <row r="40" spans="1:2" x14ac:dyDescent="0.2">
      <c r="A40" s="19" t="s">
        <v>85</v>
      </c>
      <c r="B40" s="19" t="s">
        <v>145</v>
      </c>
    </row>
    <row r="41" spans="1:2" x14ac:dyDescent="0.2">
      <c r="A41" s="19" t="s">
        <v>146</v>
      </c>
      <c r="B41" s="19" t="s">
        <v>147</v>
      </c>
    </row>
    <row r="42" spans="1:2" x14ac:dyDescent="0.2">
      <c r="A42" s="19" t="s">
        <v>148</v>
      </c>
      <c r="B42" s="19" t="s">
        <v>149</v>
      </c>
    </row>
    <row r="43" spans="1:2" x14ac:dyDescent="0.2">
      <c r="A43" s="19" t="s">
        <v>150</v>
      </c>
      <c r="B43" s="19" t="s">
        <v>84</v>
      </c>
    </row>
    <row r="44" spans="1:2" x14ac:dyDescent="0.2">
      <c r="A44" s="19" t="s">
        <v>151</v>
      </c>
      <c r="B44" s="19" t="s">
        <v>152</v>
      </c>
    </row>
    <row r="45" spans="1:2" x14ac:dyDescent="0.2">
      <c r="A45" s="19" t="s">
        <v>153</v>
      </c>
      <c r="B45" s="19" t="s">
        <v>112</v>
      </c>
    </row>
    <row r="46" spans="1:2" x14ac:dyDescent="0.2">
      <c r="A46" s="19" t="s">
        <v>154</v>
      </c>
      <c r="B46" s="19" t="s">
        <v>103</v>
      </c>
    </row>
    <row r="47" spans="1:2" x14ac:dyDescent="0.2">
      <c r="A47" s="19" t="s">
        <v>155</v>
      </c>
      <c r="B47" s="19" t="s">
        <v>152</v>
      </c>
    </row>
    <row r="48" spans="1:2" x14ac:dyDescent="0.2">
      <c r="A48" s="19" t="s">
        <v>156</v>
      </c>
      <c r="B48" s="19" t="s">
        <v>119</v>
      </c>
    </row>
    <row r="49" spans="1:2" x14ac:dyDescent="0.2">
      <c r="A49" s="19" t="s">
        <v>157</v>
      </c>
      <c r="B49" s="19" t="s">
        <v>158</v>
      </c>
    </row>
    <row r="50" spans="1:2" x14ac:dyDescent="0.2">
      <c r="A50" s="19" t="s">
        <v>159</v>
      </c>
      <c r="B50" s="19" t="s">
        <v>117</v>
      </c>
    </row>
    <row r="51" spans="1:2" x14ac:dyDescent="0.2">
      <c r="A51" s="19" t="s">
        <v>160</v>
      </c>
      <c r="B51" s="19" t="s">
        <v>161</v>
      </c>
    </row>
    <row r="52" spans="1:2" x14ac:dyDescent="0.2">
      <c r="A52" s="19" t="s">
        <v>162</v>
      </c>
      <c r="B52" s="19" t="s">
        <v>163</v>
      </c>
    </row>
    <row r="53" spans="1:2" x14ac:dyDescent="0.2">
      <c r="A53" s="19" t="s">
        <v>164</v>
      </c>
      <c r="B53" s="19" t="s">
        <v>165</v>
      </c>
    </row>
    <row r="54" spans="1:2" x14ac:dyDescent="0.2">
      <c r="A54" s="19" t="s">
        <v>166</v>
      </c>
      <c r="B54" s="19" t="s">
        <v>167</v>
      </c>
    </row>
    <row r="55" spans="1:2" x14ac:dyDescent="0.2">
      <c r="A55" s="19" t="s">
        <v>168</v>
      </c>
      <c r="B55" s="19" t="s">
        <v>103</v>
      </c>
    </row>
    <row r="56" spans="1:2" x14ac:dyDescent="0.2">
      <c r="A56" s="19" t="s">
        <v>169</v>
      </c>
      <c r="B56" s="19" t="s">
        <v>121</v>
      </c>
    </row>
    <row r="57" spans="1:2" x14ac:dyDescent="0.2">
      <c r="A57" s="19" t="s">
        <v>170</v>
      </c>
      <c r="B57" s="19" t="s">
        <v>142</v>
      </c>
    </row>
    <row r="58" spans="1:2" x14ac:dyDescent="0.2">
      <c r="A58" s="19" t="s">
        <v>171</v>
      </c>
      <c r="B58" s="19" t="s">
        <v>172</v>
      </c>
    </row>
    <row r="59" spans="1:2" x14ac:dyDescent="0.2">
      <c r="A59" s="19" t="s">
        <v>173</v>
      </c>
      <c r="B59" s="19" t="s">
        <v>103</v>
      </c>
    </row>
    <row r="60" spans="1:2" x14ac:dyDescent="0.2">
      <c r="A60" s="19" t="s">
        <v>87</v>
      </c>
      <c r="B60" s="19" t="s">
        <v>174</v>
      </c>
    </row>
    <row r="61" spans="1:2" x14ac:dyDescent="0.2">
      <c r="A61" s="19" t="s">
        <v>88</v>
      </c>
      <c r="B61" s="19" t="s">
        <v>175</v>
      </c>
    </row>
    <row r="62" spans="1:2" x14ac:dyDescent="0.2">
      <c r="A62" s="19" t="s">
        <v>89</v>
      </c>
      <c r="B62" s="19" t="s">
        <v>176</v>
      </c>
    </row>
    <row r="63" spans="1:2" x14ac:dyDescent="0.2">
      <c r="A63" s="19" t="s">
        <v>177</v>
      </c>
      <c r="B63" s="19" t="s">
        <v>178</v>
      </c>
    </row>
    <row r="64" spans="1:2" x14ac:dyDescent="0.2">
      <c r="A64" s="19" t="s">
        <v>179</v>
      </c>
      <c r="B64" s="19" t="s">
        <v>180</v>
      </c>
    </row>
    <row r="65" spans="1:2" x14ac:dyDescent="0.2">
      <c r="A65" s="19" t="s">
        <v>181</v>
      </c>
      <c r="B65" s="19" t="s">
        <v>176</v>
      </c>
    </row>
    <row r="66" spans="1:2" x14ac:dyDescent="0.2">
      <c r="A66" s="19" t="s">
        <v>182</v>
      </c>
      <c r="B66" s="19" t="s">
        <v>183</v>
      </c>
    </row>
    <row r="67" spans="1:2" x14ac:dyDescent="0.2">
      <c r="A67" s="19" t="s">
        <v>90</v>
      </c>
      <c r="B67" s="19" t="s">
        <v>176</v>
      </c>
    </row>
    <row r="68" spans="1:2" x14ac:dyDescent="0.2">
      <c r="A68" s="19" t="s">
        <v>91</v>
      </c>
      <c r="B68" s="19" t="s">
        <v>165</v>
      </c>
    </row>
    <row r="69" spans="1:2" x14ac:dyDescent="0.2">
      <c r="A69" s="19" t="s">
        <v>184</v>
      </c>
      <c r="B69" s="19" t="s">
        <v>185</v>
      </c>
    </row>
    <row r="70" spans="1:2" x14ac:dyDescent="0.2">
      <c r="A70" s="19" t="s">
        <v>92</v>
      </c>
      <c r="B70" s="19" t="s">
        <v>138</v>
      </c>
    </row>
    <row r="71" spans="1:2" x14ac:dyDescent="0.2">
      <c r="A71" s="19" t="s">
        <v>93</v>
      </c>
      <c r="B71" s="19" t="s">
        <v>176</v>
      </c>
    </row>
    <row r="72" spans="1:2" x14ac:dyDescent="0.2">
      <c r="A72" s="19" t="s">
        <v>186</v>
      </c>
      <c r="B72" s="19" t="s">
        <v>103</v>
      </c>
    </row>
    <row r="73" spans="1:2" x14ac:dyDescent="0.2">
      <c r="A73" s="19" t="s">
        <v>187</v>
      </c>
      <c r="B73" s="19" t="s">
        <v>188</v>
      </c>
    </row>
    <row r="74" spans="1:2" x14ac:dyDescent="0.2">
      <c r="A74" s="19" t="s">
        <v>189</v>
      </c>
      <c r="B74" s="19" t="s">
        <v>119</v>
      </c>
    </row>
    <row r="75" spans="1:2" x14ac:dyDescent="0.2">
      <c r="A75" s="19" t="s">
        <v>190</v>
      </c>
      <c r="B75" s="19" t="s">
        <v>191</v>
      </c>
    </row>
    <row r="76" spans="1:2" x14ac:dyDescent="0.2">
      <c r="A76" s="19" t="s">
        <v>192</v>
      </c>
      <c r="B76" s="19" t="s">
        <v>84</v>
      </c>
    </row>
    <row r="77" spans="1:2" x14ac:dyDescent="0.2">
      <c r="A77" s="19" t="s">
        <v>193</v>
      </c>
      <c r="B77" s="19" t="s">
        <v>79</v>
      </c>
    </row>
    <row r="78" spans="1:2" x14ac:dyDescent="0.2">
      <c r="A78" s="19" t="s">
        <v>194</v>
      </c>
      <c r="B78" s="19" t="s">
        <v>131</v>
      </c>
    </row>
    <row r="79" spans="1:2" x14ac:dyDescent="0.2">
      <c r="A79" s="19" t="s">
        <v>195</v>
      </c>
      <c r="B79" s="19" t="s">
        <v>191</v>
      </c>
    </row>
    <row r="80" spans="1:2" x14ac:dyDescent="0.2">
      <c r="A80" s="19" t="s">
        <v>196</v>
      </c>
      <c r="B80" s="19" t="s">
        <v>197</v>
      </c>
    </row>
    <row r="81" spans="1:2" x14ac:dyDescent="0.2">
      <c r="A81" s="19" t="s">
        <v>198</v>
      </c>
      <c r="B81" s="19" t="s">
        <v>197</v>
      </c>
    </row>
    <row r="82" spans="1:2" x14ac:dyDescent="0.2">
      <c r="A82" s="19" t="s">
        <v>199</v>
      </c>
      <c r="B82" s="19" t="s">
        <v>197</v>
      </c>
    </row>
    <row r="83" spans="1:2" x14ac:dyDescent="0.2">
      <c r="A83" s="19" t="s">
        <v>94</v>
      </c>
      <c r="B83" s="19" t="s">
        <v>200</v>
      </c>
    </row>
    <row r="84" spans="1:2" x14ac:dyDescent="0.2">
      <c r="A84" s="19" t="s">
        <v>95</v>
      </c>
      <c r="B84" s="19" t="s">
        <v>117</v>
      </c>
    </row>
    <row r="85" spans="1:2" x14ac:dyDescent="0.2">
      <c r="A85" s="19" t="s">
        <v>201</v>
      </c>
      <c r="B85" s="19" t="s">
        <v>176</v>
      </c>
    </row>
    <row r="86" spans="1:2" x14ac:dyDescent="0.2">
      <c r="A86" s="19" t="s">
        <v>96</v>
      </c>
      <c r="B86" s="19" t="s">
        <v>105</v>
      </c>
    </row>
    <row r="87" spans="1:2" x14ac:dyDescent="0.2">
      <c r="A87" s="19" t="s">
        <v>202</v>
      </c>
      <c r="B87" s="19" t="s">
        <v>112</v>
      </c>
    </row>
    <row r="88" spans="1:2" x14ac:dyDescent="0.2">
      <c r="A88" s="19" t="s">
        <v>203</v>
      </c>
      <c r="B88" s="19" t="s">
        <v>163</v>
      </c>
    </row>
    <row r="89" spans="1:2" x14ac:dyDescent="0.2">
      <c r="A89" s="19" t="s">
        <v>204</v>
      </c>
      <c r="B89" s="19" t="s">
        <v>133</v>
      </c>
    </row>
    <row r="90" spans="1:2" x14ac:dyDescent="0.2">
      <c r="A90" s="19" t="s">
        <v>205</v>
      </c>
      <c r="B90" s="19" t="s">
        <v>84</v>
      </c>
    </row>
    <row r="91" spans="1:2" x14ac:dyDescent="0.2">
      <c r="A91" s="19" t="s">
        <v>206</v>
      </c>
      <c r="B91" s="19" t="s">
        <v>117</v>
      </c>
    </row>
    <row r="92" spans="1:2" x14ac:dyDescent="0.2">
      <c r="A92" s="19" t="s">
        <v>207</v>
      </c>
      <c r="B92" s="19" t="s">
        <v>126</v>
      </c>
    </row>
    <row r="93" spans="1:2" x14ac:dyDescent="0.2">
      <c r="A93" s="19" t="s">
        <v>208</v>
      </c>
      <c r="B93" s="19" t="s">
        <v>117</v>
      </c>
    </row>
    <row r="94" spans="1:2" x14ac:dyDescent="0.2">
      <c r="A94" s="19" t="s">
        <v>209</v>
      </c>
      <c r="B94" s="19" t="s">
        <v>210</v>
      </c>
    </row>
    <row r="95" spans="1:2" x14ac:dyDescent="0.2">
      <c r="A95" s="19" t="s">
        <v>97</v>
      </c>
      <c r="B95" s="19" t="s">
        <v>200</v>
      </c>
    </row>
    <row r="96" spans="1:2" x14ac:dyDescent="0.2">
      <c r="A96" s="19" t="s">
        <v>98</v>
      </c>
      <c r="B96" s="19" t="s">
        <v>117</v>
      </c>
    </row>
    <row r="97" spans="1:2" x14ac:dyDescent="0.2">
      <c r="A97" s="19" t="s">
        <v>211</v>
      </c>
      <c r="B97" s="19" t="s">
        <v>119</v>
      </c>
    </row>
    <row r="98" spans="1:2" x14ac:dyDescent="0.2">
      <c r="A98" s="19" t="s">
        <v>212</v>
      </c>
      <c r="B98" s="19" t="s">
        <v>86</v>
      </c>
    </row>
    <row r="99" spans="1:2" x14ac:dyDescent="0.2">
      <c r="A99" s="19" t="s">
        <v>213</v>
      </c>
      <c r="B99" s="19" t="s">
        <v>214</v>
      </c>
    </row>
    <row r="100" spans="1:2" x14ac:dyDescent="0.2">
      <c r="A100" s="19" t="s">
        <v>99</v>
      </c>
      <c r="B100" s="19" t="s">
        <v>121</v>
      </c>
    </row>
    <row r="101" spans="1:2" x14ac:dyDescent="0.2">
      <c r="A101" s="19" t="s">
        <v>215</v>
      </c>
      <c r="B101" s="19" t="s">
        <v>103</v>
      </c>
    </row>
    <row r="102" spans="1:2" x14ac:dyDescent="0.2">
      <c r="A102" s="19" t="s">
        <v>216</v>
      </c>
      <c r="B102" s="19" t="s">
        <v>200</v>
      </c>
    </row>
    <row r="103" spans="1:2" x14ac:dyDescent="0.2">
      <c r="A103" s="19" t="s">
        <v>217</v>
      </c>
      <c r="B103" s="19" t="s">
        <v>218</v>
      </c>
    </row>
  </sheetData>
  <sheetProtection selectLockedCells="1"/>
  <printOptions horizontalCentered="1"/>
  <pageMargins left="0.7" right="0.7" top="0.75" bottom="0.75" header="0.3" footer="0.3"/>
  <pageSetup scale="33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/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UnitedHealthcare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505.06367439160704</v>
      </c>
      <c r="C13" s="29">
        <f>B13/$B$15</f>
        <v>0.92938942949697989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543.43600041262175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UnitedHealthcare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5" t="s">
        <v>32</v>
      </c>
      <c r="D18" s="47" t="s">
        <v>32</v>
      </c>
      <c r="E18" s="66" t="s">
        <v>32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2022-09-30T00:07:16Z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2022-09-26T18:21:24Z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ceffa040-4621-447f-8240-0e20faa4f151</vt:lpwstr>
  </property>
  <property fmtid="{D5CDD505-2E9C-101B-9397-08002B2CF9AE}" pid="8" name="MSIP_Label_a8a73c85-e524-44a6-bd58-7df7ef87be8f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