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275" yWindow="45" windowWidth="19095" windowHeight="11865" tabRatio="832" activeTab="6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  <sheet name="Sheet1" sheetId="23" state="hidden" r:id="rId8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45621"/>
</workbook>
</file>

<file path=xl/calcChain.xml><?xml version="1.0" encoding="utf-8"?>
<calcChain xmlns="http://schemas.openxmlformats.org/spreadsheetml/2006/main">
  <c r="B10" i="20" l="1"/>
  <c r="B11" i="8"/>
  <c r="C29" i="9" l="1"/>
  <c r="C30" i="9" s="1"/>
  <c r="C11" i="18"/>
  <c r="B15" i="9"/>
  <c r="B13" i="20" s="1"/>
  <c r="B29" i="9" l="1"/>
  <c r="B30" i="9" s="1"/>
  <c r="B11" i="18"/>
  <c r="B11" i="20"/>
  <c r="A8" i="19" l="1"/>
  <c r="A7" i="19"/>
  <c r="A3" i="19"/>
  <c r="A2" i="19"/>
  <c r="A1" i="19"/>
  <c r="A15" i="20"/>
  <c r="A8" i="20"/>
  <c r="A7" i="20"/>
  <c r="A3" i="20"/>
  <c r="A2" i="20"/>
  <c r="A1" i="20"/>
  <c r="A8" i="7"/>
  <c r="A7" i="7"/>
  <c r="A3" i="7"/>
  <c r="A2" i="7"/>
  <c r="A1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3" i="9"/>
  <c r="A2" i="9"/>
  <c r="A1" i="9"/>
  <c r="A19" i="18"/>
  <c r="B18" i="18"/>
  <c r="C18" i="18" s="1"/>
  <c r="D16" i="18"/>
  <c r="C15" i="18"/>
  <c r="B15" i="18"/>
  <c r="D15" i="18" s="1"/>
  <c r="D14" i="18"/>
  <c r="D13" i="18"/>
  <c r="D12" i="18"/>
  <c r="A10" i="18"/>
  <c r="A8" i="18"/>
  <c r="A7" i="18"/>
  <c r="A3" i="18"/>
  <c r="A2" i="18"/>
  <c r="A1" i="18"/>
  <c r="B18" i="8"/>
  <c r="B15" i="8"/>
  <c r="A8" i="8"/>
  <c r="A7" i="8"/>
  <c r="A3" i="8"/>
  <c r="A2" i="8"/>
  <c r="A1" i="8"/>
  <c r="B24" i="21"/>
  <c r="B22" i="21"/>
  <c r="B20" i="21"/>
  <c r="B18" i="21"/>
  <c r="B16" i="21"/>
  <c r="B14" i="21"/>
  <c r="C13" i="8" l="1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<sst xmlns="http://schemas.openxmlformats.org/spreadsheetml/2006/main" count="230" uniqueCount="187">
  <si>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</si>
  <si>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</si>
  <si>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</si>
  <si>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</si>
  <si>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</si>
  <si>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</si>
  <si>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</si>
  <si>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</si>
  <si>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</si>
  <si>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</si>
  <si>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</si>
  <si>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</si>
  <si>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</si>
  <si>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</si>
  <si>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</si>
  <si>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</si>
  <si>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</si>
  <si>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</si>
  <si>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</si>
  <si>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</si>
  <si>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</si>
  <si>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</si>
  <si>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</si>
  <si>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</si>
  <si>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</si>
  <si>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</si>
  <si>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</si>
  <si>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</si>
  <si>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</si>
  <si>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</si>
  <si>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</si>
  <si>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</si>
  <si>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</si>
  <si>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</si>
  <si>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</si>
  <si>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</si>
  <si>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</si>
  <si>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</si>
  <si>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</si>
  <si>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</si>
  <si>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</si>
  <si>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</si>
  <si>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</si>
  <si>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</si>
  <si>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</si>
  <si>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</si>
  <si>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</si>
  <si>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</si>
  <si>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</si>
  <si>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</si>
  <si>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</si>
  <si>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</si>
  <si>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Year-Over-Year Increase in Per Member Per Month Costs for Drug Prices Compared
 to Other Components of Health Care Premium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</si>
  <si>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</si>
  <si>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</si>
  <si>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</si>
  <si>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</si>
  <si>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</si>
  <si>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</si>
  <si>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</si>
  <si>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</si>
  <si>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</si>
  <si>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</si>
  <si>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</si>
  <si>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</si>
  <si>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</si>
  <si>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</si>
  <si>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</si>
  <si>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</si>
  <si>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</si>
  <si>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</si>
  <si>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</si>
  <si>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</si>
  <si>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</si>
  <si>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</si>
  <si>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</si>
  <si>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>Year-Over-Year Increase (%) in Total Annual Plan Spending (i.e., Allowed)</t>
  </si>
  <si>
    <t xml:space="preserve">Year-Over-Year Increase (PMPM) </t>
  </si>
  <si>
    <t>OptumRx</t>
  </si>
  <si>
    <t>UnitedHealthcare Insurance Company</t>
  </si>
  <si>
    <t>ADVATE</t>
  </si>
  <si>
    <t>#N/A</t>
  </si>
  <si>
    <t>ALYQ</t>
  </si>
  <si>
    <t>Benign Prostatic Hypertrophy Agents</t>
  </si>
  <si>
    <t>ARIXTRA</t>
  </si>
  <si>
    <t>Anticoagulants</t>
  </si>
  <si>
    <t>AROMASIN</t>
  </si>
  <si>
    <t>Aromatase Inhibitors, 3rd Generation</t>
  </si>
  <si>
    <t>BALCOLTRA</t>
  </si>
  <si>
    <t>BETAPACE</t>
  </si>
  <si>
    <t>Antiarrhythmics</t>
  </si>
  <si>
    <t>BUPAP</t>
  </si>
  <si>
    <t>CASODEX</t>
  </si>
  <si>
    <t xml:space="preserve">Antiandrogens </t>
  </si>
  <si>
    <t>COAGADEX</t>
  </si>
  <si>
    <t>COMBIVIR</t>
  </si>
  <si>
    <t>DAKLINZA</t>
  </si>
  <si>
    <t>Anti-hepatitis C (HCV) Agents Direct Acting Agents</t>
  </si>
  <si>
    <t>DEXEDRINE</t>
  </si>
  <si>
    <t>Attention Deficit Hyperactivity Disorder Agents, Amphetamines</t>
  </si>
  <si>
    <t>EDECRIN</t>
  </si>
  <si>
    <t>EGRIFTA</t>
  </si>
  <si>
    <t>Genitourinary Agents, Other</t>
  </si>
  <si>
    <t>ELOCTATE</t>
  </si>
  <si>
    <t>EMVERM</t>
  </si>
  <si>
    <t>Anthelmintics</t>
  </si>
  <si>
    <t>ENBREL</t>
  </si>
  <si>
    <t>Immune Suppressants</t>
  </si>
  <si>
    <t>ENSTILAR</t>
  </si>
  <si>
    <t>FERRIPROX</t>
  </si>
  <si>
    <t>Electrolyte/Mineral/Metal Modifiers</t>
  </si>
  <si>
    <t>FIRAZYR</t>
  </si>
  <si>
    <t xml:space="preserve">Angioedema Agents  </t>
  </si>
  <si>
    <t>H.P.</t>
  </si>
  <si>
    <t>HETLIOZ</t>
  </si>
  <si>
    <t>Sleep Disorders, Other</t>
  </si>
  <si>
    <t>KEPPRA</t>
  </si>
  <si>
    <t>Anticonvulsants, Other</t>
  </si>
  <si>
    <t>KISQALI</t>
  </si>
  <si>
    <t>Molecular Target Inhibitors</t>
  </si>
  <si>
    <t>KYNAMRO</t>
  </si>
  <si>
    <t>LAMICTAL</t>
  </si>
  <si>
    <t>LATUDA</t>
  </si>
  <si>
    <t>8th Generation/Atypical</t>
  </si>
  <si>
    <t>NATPARA</t>
  </si>
  <si>
    <t>NEULASTA</t>
  </si>
  <si>
    <t>Blood Products and Modifiers, Other</t>
  </si>
  <si>
    <t>NEURONTIN</t>
  </si>
  <si>
    <t>Gamma-aminobutyric Acid (GABA) Augmenting Agents</t>
  </si>
  <si>
    <t>NORTHERA</t>
  </si>
  <si>
    <t>NOVOEIGHT</t>
  </si>
  <si>
    <t>NUWIQ</t>
  </si>
  <si>
    <t>OCALIVA</t>
  </si>
  <si>
    <t>OFEV</t>
  </si>
  <si>
    <t>Pulmonary Fibrosis Agents</t>
  </si>
  <si>
    <t>OLYSIO</t>
  </si>
  <si>
    <t>ORENCIA</t>
  </si>
  <si>
    <t>OTEZLA</t>
  </si>
  <si>
    <t>Dermatological Agents, Other</t>
  </si>
  <si>
    <t>PEGINTRON</t>
  </si>
  <si>
    <t>PERTZYE</t>
  </si>
  <si>
    <t>Gastrointestinal Agents, Other</t>
  </si>
  <si>
    <t>PLEGRIDY</t>
  </si>
  <si>
    <t>PROCYSBI</t>
  </si>
  <si>
    <t>PROMACTA</t>
  </si>
  <si>
    <t>PURIXAN</t>
  </si>
  <si>
    <t>Antimetabolites</t>
  </si>
  <si>
    <t>RAPAMUNE</t>
  </si>
  <si>
    <t>RAVICTI</t>
  </si>
  <si>
    <t>REBIF</t>
  </si>
  <si>
    <t>RECOMBINATE</t>
  </si>
  <si>
    <t>RELISTOR</t>
  </si>
  <si>
    <t>Anti-Constipation Agents</t>
  </si>
  <si>
    <t>REVATIO</t>
  </si>
  <si>
    <t>Pulmonary Antihypertensives</t>
  </si>
  <si>
    <t>REXULTI</t>
  </si>
  <si>
    <t>5th Generation/Atypical</t>
  </si>
  <si>
    <t>ROWASA</t>
  </si>
  <si>
    <t>Aminosalicylates</t>
  </si>
  <si>
    <t>SENSIPAR</t>
  </si>
  <si>
    <t>Sulfonamides</t>
  </si>
  <si>
    <t>SEROSTIM</t>
  </si>
  <si>
    <t>SFROWASA</t>
  </si>
  <si>
    <t>SOMATULINE</t>
  </si>
  <si>
    <t>Hormonal Agents, Stimulant/ Replacement/ Modifying (Sex Hormones/ Modifiers), Other</t>
  </si>
  <si>
    <t>SOVALDI</t>
  </si>
  <si>
    <t>SPRYCEL</t>
  </si>
  <si>
    <t>STRENSIQ</t>
  </si>
  <si>
    <t>TADALAFIL</t>
  </si>
  <si>
    <t>TALTZ</t>
  </si>
  <si>
    <t>Immunomodulators</t>
  </si>
  <si>
    <t>TECHNIVIE</t>
  </si>
  <si>
    <t>UROXATRAL</t>
  </si>
  <si>
    <t>VIBERZI</t>
  </si>
  <si>
    <t>Anti-Diarrheal Agents</t>
  </si>
  <si>
    <t>VIEKIRA</t>
  </si>
  <si>
    <t>VRAYLAR</t>
  </si>
  <si>
    <t>6th Generation/Atypical</t>
  </si>
  <si>
    <t>XTANDI</t>
  </si>
  <si>
    <t>XYNTHA</t>
  </si>
  <si>
    <t>ZEPATIER</t>
  </si>
  <si>
    <t>ZOFRAN</t>
  </si>
  <si>
    <t>Emetogenic Therapy Adjuncts</t>
  </si>
  <si>
    <t>ZONEGRAN</t>
  </si>
  <si>
    <t>Sodium Channel Agents</t>
  </si>
  <si>
    <t>ZYFLO</t>
  </si>
  <si>
    <t>Antileukotrienes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</si>
</sst>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0" fontId="6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8" fontId="4" fillId="5" borderId="1" xfId="4" applyNumberFormat="1" applyFont="1" applyFill="1" applyBorder="1" applyProtection="1"/>
    <xf numFmtId="49" fontId="3" fillId="0" borderId="11" xfId="1" applyNumberFormat="1" applyFont="1" applyBorder="1" applyAlignment="1" applyProtection="1">
      <alignment horizontal="right" vertical="center"/>
      <protection locked="0"/>
    </xf>
    <xf numFmtId="0" fontId="3" fillId="0" borderId="8" xfId="1" applyNumberFormat="1" applyFont="1" applyBorder="1" applyAlignment="1" applyProtection="1">
      <alignment horizontal="left" vertical="center"/>
      <protection locked="0"/>
    </xf>
    <xf numFmtId="49" fontId="3" fillId="0" borderId="8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26"/>
  <sheetViews>
    <sheetView view="pageLayout" zoomScale="85" zoomScaleNormal="100" zoomScaleSheetLayoutView="100" zoomScalePageLayoutView="85" workbookViewId="0">
      <selection activeCell="C9" sqref="C9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7"/>
      <c r="C1" s="97"/>
    </row>
    <row r="2" spans="1:3" ht="16.5" customHeight="1" x14ac:dyDescent="0.25">
      <c r="A2" s="98" t="s">
        <v>67</v>
      </c>
      <c r="B2" s="98"/>
      <c r="C2" s="98"/>
    </row>
    <row r="3" spans="1:3" ht="16.5" customHeight="1" x14ac:dyDescent="0.25">
      <c r="A3" s="97" t="s">
        <v>66</v>
      </c>
      <c r="B3" s="97"/>
      <c r="C3" s="97"/>
    </row>
    <row r="4" spans="1:3" ht="16.5" customHeight="1" thickBot="1" x14ac:dyDescent="0.25"/>
    <row r="5" spans="1:3" ht="15.6" x14ac:dyDescent="0.35">
      <c r="A5" s="48"/>
      <c r="B5" s="49"/>
      <c r="C5" s="50"/>
    </row>
    <row r="6" spans="1:3" ht="15.6" x14ac:dyDescent="0.35">
      <c r="A6" s="51" t="s">
        <v>1</v>
      </c>
      <c r="B6" s="52" t="s">
        <v>2</v>
      </c>
      <c r="C6" s="94">
        <v>2019</v>
      </c>
    </row>
    <row r="7" spans="1:3" ht="15.6" x14ac:dyDescent="0.35">
      <c r="A7" s="51" t="s">
        <v>3</v>
      </c>
      <c r="B7" s="52" t="s">
        <v>10</v>
      </c>
      <c r="C7" s="53">
        <v>79413</v>
      </c>
    </row>
    <row r="8" spans="1:3" ht="15.6" x14ac:dyDescent="0.35">
      <c r="A8" s="51" t="s">
        <v>4</v>
      </c>
      <c r="B8" s="52" t="s">
        <v>5</v>
      </c>
      <c r="C8" s="95" t="s">
        <v>79</v>
      </c>
    </row>
    <row r="9" spans="1:3" ht="15.95" thickBot="1" x14ac:dyDescent="0.4">
      <c r="A9" s="54" t="s">
        <v>6</v>
      </c>
      <c r="B9" s="55" t="s">
        <v>7</v>
      </c>
      <c r="C9" s="93"/>
    </row>
    <row r="10" spans="1:3" x14ac:dyDescent="0.2">
      <c r="A10" s="17" t="s">
        <v>19</v>
      </c>
    </row>
    <row r="13" spans="1:3" ht="15.75" x14ac:dyDescent="0.25">
      <c r="A13" s="56" t="s">
        <v>17</v>
      </c>
      <c r="B13" s="57" t="s">
        <v>18</v>
      </c>
    </row>
    <row r="14" spans="1:3" ht="20.25" customHeight="1" x14ac:dyDescent="0.2">
      <c r="A14" s="17" t="s">
        <v>22</v>
      </c>
      <c r="B14" s="96" t="str">
        <f>PharmPctPrem!A4</f>
        <v>Percent of Premium Attributable to Prescription Drug Costs</v>
      </c>
      <c r="C14" s="96"/>
    </row>
    <row r="15" spans="1:3" ht="20.25" customHeight="1" x14ac:dyDescent="0.2">
      <c r="B15" s="58"/>
      <c r="C15" s="58"/>
    </row>
    <row r="16" spans="1:3" x14ac:dyDescent="0.2">
      <c r="A16" s="17" t="s">
        <v>21</v>
      </c>
      <c r="B16" s="96" t="str">
        <f>YoYTotalPlanSpnd!A4</f>
        <v>Year-Over-Year Increase, as a Percentage, in Per Member Per Month, Total Health Plan Spending</v>
      </c>
      <c r="C16" s="96"/>
    </row>
    <row r="17" spans="1:3" ht="20.25" customHeight="1" x14ac:dyDescent="0.2">
      <c r="B17" s="58"/>
      <c r="C17" s="58"/>
    </row>
    <row r="18" spans="1:3" ht="29.25" customHeight="1" x14ac:dyDescent="0.2">
      <c r="A18" s="17" t="s">
        <v>27</v>
      </c>
      <c r="B18" s="100" t="str">
        <f>YoYcompofPrem!A4</f>
        <v>Year-Over-Year Increase in Per Member Per Month Costs for Drug Prices Compared
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17" t="s">
        <v>23</v>
      </c>
      <c r="B20" s="99" t="str">
        <f>SpecTierForm!A4</f>
        <v>Specialty Tier Formulary List</v>
      </c>
      <c r="C20" s="99"/>
    </row>
    <row r="21" spans="1:3" ht="20.25" customHeight="1" x14ac:dyDescent="0.2">
      <c r="B21" s="58"/>
      <c r="C21" s="58"/>
    </row>
    <row r="22" spans="1:3" ht="20.25" customHeight="1" x14ac:dyDescent="0.2">
      <c r="A22" s="17" t="s">
        <v>24</v>
      </c>
      <c r="B22" s="96" t="str">
        <f>PharmDocOff!A4</f>
        <v>Percent of Premium Attributable To Drugs Administered in a Doctor's Office</v>
      </c>
      <c r="C22" s="96"/>
    </row>
    <row r="23" spans="1:3" ht="20.25" customHeight="1" x14ac:dyDescent="0.2">
      <c r="B23" s="58"/>
      <c r="C23" s="58"/>
    </row>
    <row r="24" spans="1:3" ht="20.25" customHeight="1" x14ac:dyDescent="0.2">
      <c r="A24" s="17" t="s">
        <v>25</v>
      </c>
      <c r="B24" s="99" t="str">
        <f>PharmBenMgr!A4</f>
        <v>Health Plan/Insurer Uses of Prescription Drug Benefit Manager</v>
      </c>
      <c r="C24" s="99"/>
    </row>
    <row r="25" spans="1:3" ht="20.25" customHeight="1" x14ac:dyDescent="0.2">
      <c r="B25" s="58"/>
      <c r="C25" s="58"/>
    </row>
    <row r="26" spans="1:3" ht="20.25" customHeight="1" x14ac:dyDescent="0.2">
      <c r="B26" s="99"/>
      <c r="C26" s="99"/>
    </row>
  </sheetData>
  <mergeCells count="10">
    <mergeCell ref="B14:C14"/>
    <mergeCell ref="A1:C1"/>
    <mergeCell ref="A2:C2"/>
    <mergeCell ref="A3:C3"/>
    <mergeCell ref="B26:C26"/>
    <mergeCell ref="B16:C16"/>
    <mergeCell ref="B18:C18"/>
    <mergeCell ref="B20:C20"/>
    <mergeCell ref="B22:C22"/>
    <mergeCell ref="B24:C24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 2nd Version
May 30, 2019&amp;C&amp;"Arial,Regular"Page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24"/>
  <sheetViews>
    <sheetView view="pageLayout" zoomScale="70" zoomScaleNormal="85" zoomScaleSheetLayoutView="85" zoomScalePageLayoutView="70" workbookViewId="0">
      <selection activeCell="B19" sqref="B19"/>
    </sheetView>
  </sheetViews>
  <sheetFormatPr defaultColWidth="50.85546875" defaultRowHeight="15" x14ac:dyDescent="0.2"/>
  <cols>
    <col min="1" max="1" width="63.140625" style="1" customWidth="1"/>
    <col min="2" max="2" width="28.7109375" style="1" customWidth="1"/>
    <col min="3" max="3" width="29.5703125" style="1" customWidth="1"/>
    <col min="4" max="16384" width="50.85546875" style="1"/>
  </cols>
  <sheetData>
    <row r="1" spans="1:3" ht="16.5" customHeight="1" x14ac:dyDescent="0.25">
      <c r="A1" s="97" t="str">
        <f>'Cover page'!A1</f>
        <v>California Department of Managed Health Care/Department of Insurance</v>
      </c>
      <c r="B1" s="97"/>
      <c r="C1" s="97"/>
    </row>
    <row r="2" spans="1:3" ht="16.5" customHeight="1" x14ac:dyDescent="0.25">
      <c r="A2" s="98" t="str">
        <f>'Cover page'!A2</f>
        <v>SB 17 - Large Group Prescription Drug Cost Reporting Form</v>
      </c>
      <c r="B2" s="98"/>
      <c r="C2" s="98"/>
    </row>
    <row r="3" spans="1:3" ht="16.5" customHeight="1" x14ac:dyDescent="0.25">
      <c r="A3" s="98" t="str">
        <f>'Cover page'!A3</f>
        <v>For policies subject to CHSC 1385.045 or CIC 10181.45</v>
      </c>
      <c r="B3" s="98"/>
      <c r="C3" s="98"/>
    </row>
    <row r="4" spans="1:3" ht="16.5" customHeight="1" x14ac:dyDescent="0.25">
      <c r="A4" s="105" t="s">
        <v>8</v>
      </c>
      <c r="B4" s="105"/>
      <c r="C4" s="105"/>
    </row>
    <row r="5" spans="1:3" ht="16.5" customHeight="1" x14ac:dyDescent="0.25">
      <c r="A5" s="105" t="s">
        <v>41</v>
      </c>
      <c r="B5" s="105"/>
      <c r="C5" s="105"/>
    </row>
    <row r="6" spans="1:3" ht="16.5" customHeight="1" x14ac:dyDescent="0.25">
      <c r="A6" s="44"/>
      <c r="B6" s="44"/>
      <c r="C6" s="44"/>
    </row>
    <row r="7" spans="1:3" ht="16.5" customHeight="1" x14ac:dyDescent="0.25">
      <c r="A7" s="73" t="str">
        <f>"Company Legal Name: "&amp;'Cover page'!C8</f>
        <v>Company Legal Name: UnitedHealthcare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1" t="s">
        <v>11</v>
      </c>
      <c r="B10" s="102"/>
      <c r="C10" s="103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57</v>
      </c>
      <c r="B12" s="76">
        <v>7.8</v>
      </c>
      <c r="C12" s="25">
        <f>B12/B19</f>
        <v>1.4719118495528257E-2</v>
      </c>
    </row>
    <row r="13" spans="1:3" ht="45.75" customHeight="1" x14ac:dyDescent="0.25">
      <c r="A13" s="12" t="s">
        <v>58</v>
      </c>
      <c r="B13" s="76">
        <v>21.47</v>
      </c>
      <c r="C13" s="25">
        <f>B13/B19</f>
        <v>4.0515317192178421E-2</v>
      </c>
    </row>
    <row r="14" spans="1:3" ht="45" customHeight="1" x14ac:dyDescent="0.25">
      <c r="A14" s="12" t="s">
        <v>59</v>
      </c>
      <c r="B14" s="76">
        <v>53.66</v>
      </c>
      <c r="C14" s="25">
        <f>B14/B19</f>
        <v>0.10125998698333927</v>
      </c>
    </row>
    <row r="15" spans="1:3" ht="45" customHeight="1" x14ac:dyDescent="0.25">
      <c r="A15" s="12" t="s">
        <v>47</v>
      </c>
      <c r="B15" s="26">
        <f>SUM(B12:B14)</f>
        <v>82.929999999999993</v>
      </c>
      <c r="C15" s="25">
        <f>B15/B19</f>
        <v>0.15649442267104594</v>
      </c>
    </row>
    <row r="16" spans="1:3" ht="45" customHeight="1" x14ac:dyDescent="0.25">
      <c r="A16" s="12" t="s">
        <v>55</v>
      </c>
      <c r="B16" s="77">
        <v>-21.42</v>
      </c>
      <c r="C16" s="25">
        <f>B16/B19</f>
        <v>-4.0420963868489146E-2</v>
      </c>
    </row>
    <row r="17" spans="1:3" ht="30" customHeight="1" x14ac:dyDescent="0.2">
      <c r="A17" s="9"/>
      <c r="B17" s="10"/>
      <c r="C17" s="61"/>
    </row>
    <row r="18" spans="1:3" ht="30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54</v>
      </c>
      <c r="B19" s="89">
        <v>529.92303869078023</v>
      </c>
      <c r="C19" s="63"/>
    </row>
    <row r="20" spans="1:3" ht="30" customHeight="1" x14ac:dyDescent="0.2"/>
    <row r="21" spans="1:3" ht="30" customHeight="1" x14ac:dyDescent="0.2"/>
    <row r="22" spans="1:3" ht="30" customHeight="1" x14ac:dyDescent="0.2">
      <c r="A22" s="104"/>
      <c r="B22" s="104"/>
      <c r="C22" s="104"/>
    </row>
    <row r="23" spans="1:3" ht="30" customHeight="1" x14ac:dyDescent="0.2">
      <c r="A23" s="104"/>
      <c r="B23" s="104"/>
      <c r="C23" s="104"/>
    </row>
    <row r="24" spans="1:3" ht="30" customHeight="1" x14ac:dyDescent="0.2"/>
  </sheetData>
  <sheetProtection algorithmName="SHA-512" hashValue="NpNW8fsbUjcw5gYA8wOjjp34X/NB4+TEydsljolDqITXGN3vEchZMltqvAsHqDMXZ75mJTNeHsRdIjtsvNPf1A==" saltValue="DwealiX6XNbTZvHaoAUubA==" spinCount="100000" sheet="1" objects="1" scenarios="1"/>
  <mergeCells count="8">
    <mergeCell ref="A10:C10"/>
    <mergeCell ref="A23:C23"/>
    <mergeCell ref="A22:C22"/>
    <mergeCell ref="A1:C1"/>
    <mergeCell ref="A3:C3"/>
    <mergeCell ref="A2:C2"/>
    <mergeCell ref="A5:C5"/>
    <mergeCell ref="A4:C4"/>
  </mergeCells>
  <printOptions horizontalCentered="1"/>
  <pageMargins left="0.7" right="0.7" top="0.75" bottom="0.75" header="0.3" footer="0.3"/>
  <pageSetup scale="78" orientation="landscape" r:id="rId1"/>
  <headerFooter>
    <oddFooter>&amp;L&amp;"Arial,Regular"&amp;12 2nd Version
May 30, 2019&amp;C&amp;"Arial,Regular"Page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24"/>
  <sheetViews>
    <sheetView view="pageLayout" topLeftCell="A10" zoomScale="85" zoomScaleNormal="100" zoomScaleSheetLayoutView="115" zoomScalePageLayoutView="85" workbookViewId="0">
      <selection activeCell="C19" sqref="C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97"/>
      <c r="C1" s="97"/>
      <c r="D1" s="97"/>
    </row>
    <row r="2" spans="1:4" ht="16.5" customHeight="1" x14ac:dyDescent="0.25">
      <c r="A2" s="98" t="str">
        <f>'Cover page'!A2:C2</f>
        <v>SB 17 - Large Group Prescription Drug Cost Reporting Form</v>
      </c>
      <c r="B2" s="98"/>
      <c r="C2" s="98"/>
      <c r="D2" s="98"/>
    </row>
    <row r="3" spans="1:4" ht="16.5" customHeight="1" x14ac:dyDescent="0.25">
      <c r="A3" s="98" t="str">
        <f>'Cover page'!A3:C3</f>
        <v>For policies subject to CHSC 1385.045 or CIC 10181.45</v>
      </c>
      <c r="B3" s="98"/>
      <c r="C3" s="98"/>
      <c r="D3" s="98"/>
    </row>
    <row r="4" spans="1:4" ht="16.5" customHeight="1" x14ac:dyDescent="0.25">
      <c r="A4" s="105" t="s">
        <v>68</v>
      </c>
      <c r="B4" s="105"/>
      <c r="C4" s="105"/>
      <c r="D4" s="105"/>
    </row>
    <row r="5" spans="1:4" ht="16.5" customHeight="1" x14ac:dyDescent="0.25">
      <c r="A5" s="105" t="s">
        <v>42</v>
      </c>
      <c r="B5" s="105"/>
      <c r="C5" s="105"/>
      <c r="D5" s="105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01" t="str">
        <f>PharmPctPrem!A10:C10</f>
        <v>Includes Plan Pharmacy, Network Pharmacy, and Mail Order Pharmacy for Outpatient Use</v>
      </c>
      <c r="B10" s="102"/>
      <c r="C10" s="102"/>
      <c r="D10" s="102"/>
    </row>
    <row r="11" spans="1:4" ht="71.2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60</v>
      </c>
      <c r="B12" s="78">
        <v>14.66</v>
      </c>
      <c r="C12" s="78">
        <v>14.84</v>
      </c>
      <c r="D12" s="25">
        <f>B12/C12-1</f>
        <v>-1.212938005390829E-2</v>
      </c>
    </row>
    <row r="13" spans="1:4" ht="54.75" customHeight="1" x14ac:dyDescent="0.25">
      <c r="A13" s="12" t="s">
        <v>61</v>
      </c>
      <c r="B13" s="78">
        <v>26.22</v>
      </c>
      <c r="C13" s="78">
        <v>25.55</v>
      </c>
      <c r="D13" s="25">
        <f>B13/C13-1</f>
        <v>2.622309197651651E-2</v>
      </c>
    </row>
    <row r="14" spans="1:4" ht="47.25" x14ac:dyDescent="0.25">
      <c r="A14" s="12" t="s">
        <v>59</v>
      </c>
      <c r="B14" s="78">
        <v>55.53</v>
      </c>
      <c r="C14" s="78">
        <v>55.87</v>
      </c>
      <c r="D14" s="25">
        <f>B14/C14-1</f>
        <v>-6.0855557544298167E-3</v>
      </c>
    </row>
    <row r="15" spans="1:4" ht="45" customHeight="1" x14ac:dyDescent="0.25">
      <c r="A15" s="12" t="s">
        <v>56</v>
      </c>
      <c r="B15" s="37">
        <f>SUM(B12:B14)</f>
        <v>96.41</v>
      </c>
      <c r="C15" s="37">
        <f>SUM(C12:C14)</f>
        <v>96.259999999999991</v>
      </c>
      <c r="D15" s="25">
        <f>B15/C15-1</f>
        <v>1.5582796592561454E-3</v>
      </c>
    </row>
    <row r="16" spans="1:4" ht="45" customHeight="1" x14ac:dyDescent="0.25">
      <c r="A16" s="12" t="s">
        <v>40</v>
      </c>
      <c r="B16" s="77">
        <v>-21.42</v>
      </c>
      <c r="C16" s="77">
        <v>-21</v>
      </c>
      <c r="D16" s="25">
        <f>B16/C16-1</f>
        <v>2.0000000000000018E-2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529.92303869078023</v>
      </c>
      <c r="C19" s="78">
        <v>522.81021400848226</v>
      </c>
      <c r="D19" s="25">
        <f>B19/C19-1</f>
        <v>1.3604984163875899E-2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6"/>
      <c r="B23" s="106"/>
      <c r="C23" s="106"/>
      <c r="D23" s="106"/>
    </row>
    <row r="24" spans="1:4" ht="30" customHeight="1" x14ac:dyDescent="0.2"/>
  </sheetData>
  <sheetProtection algorithmName="SHA-512" hashValue="ygVa7jxA09E4Hk9LM1gh+a/LOfRQgfqJfqytVHFLkYVV67aJ5XMZCvFVqzLpl+9deaHkbVXfMrACLlwG/4muvw==" saltValue="qxXrXoHiNbw05WJtg9eJJg==" spinCount="100000" sheet="1" objects="1" scenarios="1"/>
  <mergeCells count="7">
    <mergeCell ref="A23:D23"/>
    <mergeCell ref="A10:D10"/>
    <mergeCell ref="A5:D5"/>
    <mergeCell ref="A1:D1"/>
    <mergeCell ref="A2:D2"/>
    <mergeCell ref="A3:D3"/>
    <mergeCell ref="A4:D4"/>
  </mergeCells>
  <printOptions horizontalCentered="1"/>
  <pageMargins left="0.7" right="0.7" top="0.75" bottom="0.75" header="0.3" footer="0.3"/>
  <pageSetup scale="73" orientation="landscape" r:id="rId1"/>
  <headerFooter>
    <oddFooter xml:space="preserve">&amp;L&amp;"Arial,Regular"&amp;12 2nd Version
May 30, 2019&amp;C&amp;"Arial,Regular"Page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73"/>
  <sheetViews>
    <sheetView view="pageLayout" topLeftCell="A7" zoomScale="85" zoomScaleNormal="100" zoomScaleSheetLayoutView="100" zoomScalePageLayoutView="85" workbookViewId="0">
      <selection activeCell="C30" sqref="C30"/>
    </sheetView>
  </sheetViews>
  <sheetFormatPr defaultColWidth="9.140625" defaultRowHeight="15" x14ac:dyDescent="0.2"/>
  <cols>
    <col min="1" max="1" width="60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97"/>
      <c r="C1" s="97"/>
      <c r="D1" s="97"/>
    </row>
    <row r="2" spans="1:4" ht="16.5" customHeight="1" x14ac:dyDescent="0.25">
      <c r="A2" s="98" t="str">
        <f>'Cover page'!A2:C2</f>
        <v>SB 17 - Large Group Prescription Drug Cost Reporting Form</v>
      </c>
      <c r="B2" s="98"/>
      <c r="C2" s="98"/>
      <c r="D2" s="98"/>
    </row>
    <row r="3" spans="1:4" ht="16.5" customHeight="1" x14ac:dyDescent="0.25">
      <c r="A3" s="98" t="str">
        <f>'Cover page'!A3:C3</f>
        <v>For policies subject to CHSC 1385.045 or CIC 10181.45</v>
      </c>
      <c r="B3" s="98"/>
      <c r="C3" s="98"/>
      <c r="D3" s="98"/>
    </row>
    <row r="4" spans="1:4" ht="28.5" customHeight="1" x14ac:dyDescent="0.25">
      <c r="A4" s="107" t="s">
        <v>52</v>
      </c>
      <c r="B4" s="105"/>
      <c r="C4" s="105"/>
      <c r="D4" s="105"/>
    </row>
    <row r="5" spans="1:4" ht="16.5" customHeight="1" x14ac:dyDescent="0.25">
      <c r="A5" s="105" t="s">
        <v>43</v>
      </c>
      <c r="B5" s="105"/>
      <c r="C5" s="105"/>
      <c r="D5" s="105"/>
    </row>
    <row r="6" spans="1:4" ht="16.5" customHeight="1" x14ac:dyDescent="0.25"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77</v>
      </c>
    </row>
    <row r="11" spans="1:4" ht="31.5" x14ac:dyDescent="0.25">
      <c r="A11" s="12" t="s">
        <v>62</v>
      </c>
      <c r="B11" s="79">
        <v>82.94</v>
      </c>
      <c r="C11" s="79">
        <v>84.08</v>
      </c>
      <c r="D11" s="30">
        <f>B11-C11</f>
        <v>-1.1400000000000006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63</v>
      </c>
      <c r="B13" s="79">
        <v>0</v>
      </c>
      <c r="C13" s="79">
        <v>0</v>
      </c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92">
        <f>PharmPctPrem!B16</f>
        <v>-21.42</v>
      </c>
      <c r="C15" s="80">
        <v>-21</v>
      </c>
      <c r="D15" s="70">
        <f>B15-C15</f>
        <v>-0.42000000000000171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64</v>
      </c>
      <c r="B17" s="79">
        <v>360.90853485759118</v>
      </c>
      <c r="C17" s="79">
        <v>369.14264546502386</v>
      </c>
      <c r="D17" s="30">
        <f>B17-C17</f>
        <v>-8.2341106074326831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70</v>
      </c>
      <c r="B19" s="81">
        <v>19.981638603820045</v>
      </c>
      <c r="C19" s="81">
        <v>20.044822044034255</v>
      </c>
      <c r="D19" s="34">
        <f>B19-C19</f>
        <v>-6.3183440214210407E-2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18.781863534429402</v>
      </c>
      <c r="C21" s="79">
        <v>16.327728208483357</v>
      </c>
      <c r="D21" s="30">
        <f>B21-C21</f>
        <v>2.4541353259460443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12.197808233837012</v>
      </c>
      <c r="C23" s="79">
        <v>19.788155038244543</v>
      </c>
      <c r="D23" s="30">
        <f>B23-C23</f>
        <v>-7.5903468044075311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71</v>
      </c>
      <c r="B25" s="79">
        <v>31.481060106407305</v>
      </c>
      <c r="C25" s="79">
        <v>13.191090919083546</v>
      </c>
      <c r="D25" s="30">
        <f>B25-C25</f>
        <v>18.289969187323759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72</v>
      </c>
      <c r="B27" s="79">
        <v>25.052133354695286</v>
      </c>
      <c r="C27" s="79">
        <v>21.235772333612772</v>
      </c>
      <c r="D27" s="30">
        <f>B27-C27</f>
        <v>3.8163610210825141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75</v>
      </c>
      <c r="B29" s="30">
        <f>SUM(B11:B27)</f>
        <v>529.92303869078023</v>
      </c>
      <c r="C29" s="30">
        <f>SUM(C11:C27)</f>
        <v>522.81021400848226</v>
      </c>
      <c r="D29" s="30">
        <f>B29-C29</f>
        <v>7.112824682297969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2">
        <v>1319899</v>
      </c>
      <c r="C32" s="82">
        <v>2563795</v>
      </c>
    </row>
    <row r="33" spans="1:4" ht="31.5" x14ac:dyDescent="0.25">
      <c r="A33" s="12" t="s">
        <v>65</v>
      </c>
      <c r="B33" s="82">
        <v>1350309</v>
      </c>
      <c r="C33" s="82">
        <v>2701983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fcxeaJ1WQ9sYWq8K1pB4u+4GMb6jG6cl0vsynlEz4ZWzH2QVnLxPENnsLhb677P8uldcja6p6Pgqk7Eem7GfJw==" saltValue="6m2vHCdokZQiJx585Gg3GA==" spinCount="100000" sheet="1"/>
  <mergeCells count="5">
    <mergeCell ref="A3:D3"/>
    <mergeCell ref="A4:D4"/>
    <mergeCell ref="A5:D5"/>
    <mergeCell ref="A1:D1"/>
    <mergeCell ref="A2:D2"/>
  </mergeCells>
  <printOptions horizontalCentered="1"/>
  <pageMargins left="0.7" right="0.7" top="0.75" bottom="0.75" header="0.3" footer="0.3"/>
  <pageSetup scale="76" orientation="landscape" r:id="rId1"/>
  <headerFooter>
    <oddFooter>&amp;L&amp;"Arial,Regular"&amp;12 2nd Version
May 30, 2019&amp;C&amp;"Arial,Regular"Page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82"/>
  <sheetViews>
    <sheetView view="pageLayout" topLeftCell="A55" zoomScaleNormal="100" zoomScaleSheetLayoutView="83" workbookViewId="0">
      <selection activeCell="B53" sqref="B53"/>
    </sheetView>
  </sheetViews>
  <sheetFormatPr defaultColWidth="9.140625" defaultRowHeight="15" x14ac:dyDescent="0.2"/>
  <cols>
    <col min="1" max="1" width="60" style="1" customWidth="1"/>
    <col min="2" max="2" width="52.42578125" style="1" customWidth="1"/>
    <col min="3" max="16384" width="9.140625" style="1"/>
  </cols>
  <sheetData>
    <row r="1" spans="1:10" ht="15.75" x14ac:dyDescent="0.25">
      <c r="A1" s="97" t="str">
        <f>'Cover page'!A1:C1</f>
        <v>California Department of Managed Health Care/Department of Insurance</v>
      </c>
      <c r="B1" s="97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98" t="str">
        <f>'Cover page'!A2:C2</f>
        <v>SB 17 - Large Group Prescription Drug Cost Reporting Form</v>
      </c>
      <c r="B2" s="98"/>
      <c r="C2" s="15"/>
      <c r="D2" s="15"/>
      <c r="E2" s="15"/>
      <c r="F2" s="15"/>
      <c r="G2" s="15"/>
      <c r="H2" s="15"/>
      <c r="I2" s="15"/>
    </row>
    <row r="3" spans="1:10" ht="15.75" x14ac:dyDescent="0.25">
      <c r="A3" s="98" t="str">
        <f>'Cover page'!A3:C3</f>
        <v>For policies subject to CHSC 1385.045 or CIC 10181.45</v>
      </c>
      <c r="B3" s="98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05" t="s">
        <v>9</v>
      </c>
      <c r="B4" s="105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05" t="s">
        <v>44</v>
      </c>
      <c r="B5" s="105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 t="str">
        <f>"Company Legal Name: "&amp;'Cover page'!C8</f>
        <v>Company Legal Name: UnitedHealthcare Insurance Company</v>
      </c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80</v>
      </c>
      <c r="B11" s="19" t="s">
        <v>81</v>
      </c>
    </row>
    <row r="12" spans="1:10" x14ac:dyDescent="0.2">
      <c r="A12" s="19" t="s">
        <v>82</v>
      </c>
      <c r="B12" s="19" t="s">
        <v>83</v>
      </c>
    </row>
    <row r="13" spans="1:10" x14ac:dyDescent="0.2">
      <c r="A13" s="19" t="s">
        <v>84</v>
      </c>
      <c r="B13" s="19" t="s">
        <v>85</v>
      </c>
    </row>
    <row r="14" spans="1:10" x14ac:dyDescent="0.2">
      <c r="A14" s="19" t="s">
        <v>86</v>
      </c>
      <c r="B14" s="19" t="s">
        <v>87</v>
      </c>
    </row>
    <row r="15" spans="1:10" x14ac:dyDescent="0.2">
      <c r="A15" s="19" t="s">
        <v>88</v>
      </c>
      <c r="B15" s="19" t="s">
        <v>81</v>
      </c>
    </row>
    <row r="16" spans="1:10" x14ac:dyDescent="0.2">
      <c r="A16" s="19" t="s">
        <v>89</v>
      </c>
      <c r="B16" s="19" t="s">
        <v>90</v>
      </c>
    </row>
    <row r="17" spans="1:2" x14ac:dyDescent="0.2">
      <c r="A17" s="19" t="s">
        <v>91</v>
      </c>
      <c r="B17" s="19" t="s">
        <v>81</v>
      </c>
    </row>
    <row r="18" spans="1:2" x14ac:dyDescent="0.2">
      <c r="A18" s="19" t="s">
        <v>92</v>
      </c>
      <c r="B18" s="19" t="s">
        <v>93</v>
      </c>
    </row>
    <row r="19" spans="1:2" x14ac:dyDescent="0.2">
      <c r="A19" s="19" t="s">
        <v>94</v>
      </c>
      <c r="B19" s="19" t="s">
        <v>81</v>
      </c>
    </row>
    <row r="20" spans="1:2" x14ac:dyDescent="0.2">
      <c r="A20" s="19" t="s">
        <v>95</v>
      </c>
      <c r="B20" s="19" t="s">
        <v>81</v>
      </c>
    </row>
    <row r="21" spans="1:2" x14ac:dyDescent="0.2">
      <c r="A21" s="19" t="s">
        <v>96</v>
      </c>
      <c r="B21" s="19" t="s">
        <v>97</v>
      </c>
    </row>
    <row r="22" spans="1:2" x14ac:dyDescent="0.2">
      <c r="A22" s="19" t="s">
        <v>98</v>
      </c>
      <c r="B22" s="19" t="s">
        <v>99</v>
      </c>
    </row>
    <row r="23" spans="1:2" x14ac:dyDescent="0.2">
      <c r="A23" s="19" t="s">
        <v>100</v>
      </c>
      <c r="B23" s="19" t="s">
        <v>81</v>
      </c>
    </row>
    <row r="24" spans="1:2" x14ac:dyDescent="0.2">
      <c r="A24" s="19" t="s">
        <v>101</v>
      </c>
      <c r="B24" s="19" t="s">
        <v>102</v>
      </c>
    </row>
    <row r="25" spans="1:2" x14ac:dyDescent="0.2">
      <c r="A25" s="19" t="s">
        <v>103</v>
      </c>
      <c r="B25" s="19" t="s">
        <v>81</v>
      </c>
    </row>
    <row r="26" spans="1:2" x14ac:dyDescent="0.2">
      <c r="A26" s="19" t="s">
        <v>104</v>
      </c>
      <c r="B26" s="19" t="s">
        <v>105</v>
      </c>
    </row>
    <row r="27" spans="1:2" x14ac:dyDescent="0.2">
      <c r="A27" s="19" t="s">
        <v>106</v>
      </c>
      <c r="B27" s="19" t="s">
        <v>107</v>
      </c>
    </row>
    <row r="28" spans="1:2" x14ac:dyDescent="0.2">
      <c r="A28" s="19" t="s">
        <v>108</v>
      </c>
      <c r="B28" s="19" t="s">
        <v>81</v>
      </c>
    </row>
    <row r="29" spans="1:2" x14ac:dyDescent="0.2">
      <c r="A29" s="19" t="s">
        <v>109</v>
      </c>
      <c r="B29" s="19" t="s">
        <v>110</v>
      </c>
    </row>
    <row r="30" spans="1:2" x14ac:dyDescent="0.2">
      <c r="A30" s="19" t="s">
        <v>111</v>
      </c>
      <c r="B30" s="19" t="s">
        <v>112</v>
      </c>
    </row>
    <row r="31" spans="1:2" x14ac:dyDescent="0.2">
      <c r="A31" s="19" t="s">
        <v>113</v>
      </c>
      <c r="B31" s="19" t="s">
        <v>102</v>
      </c>
    </row>
    <row r="32" spans="1:2" x14ac:dyDescent="0.2">
      <c r="A32" s="19" t="s">
        <v>114</v>
      </c>
      <c r="B32" s="19" t="s">
        <v>115</v>
      </c>
    </row>
    <row r="33" spans="1:2" x14ac:dyDescent="0.2">
      <c r="A33" s="19" t="s">
        <v>116</v>
      </c>
      <c r="B33" s="19" t="s">
        <v>117</v>
      </c>
    </row>
    <row r="34" spans="1:2" x14ac:dyDescent="0.2">
      <c r="A34" s="19" t="s">
        <v>118</v>
      </c>
      <c r="B34" s="19" t="s">
        <v>119</v>
      </c>
    </row>
    <row r="35" spans="1:2" x14ac:dyDescent="0.2">
      <c r="A35" s="19" t="s">
        <v>120</v>
      </c>
      <c r="B35" s="19" t="s">
        <v>81</v>
      </c>
    </row>
    <row r="36" spans="1:2" x14ac:dyDescent="0.2">
      <c r="A36" s="19" t="s">
        <v>121</v>
      </c>
      <c r="B36" s="19" t="s">
        <v>117</v>
      </c>
    </row>
    <row r="37" spans="1:2" x14ac:dyDescent="0.2">
      <c r="A37" s="1" t="s">
        <v>122</v>
      </c>
      <c r="B37" s="1" t="s">
        <v>123</v>
      </c>
    </row>
    <row r="38" spans="1:2" x14ac:dyDescent="0.2">
      <c r="A38" s="1" t="s">
        <v>124</v>
      </c>
      <c r="B38" s="1" t="s">
        <v>81</v>
      </c>
    </row>
    <row r="39" spans="1:2" x14ac:dyDescent="0.2">
      <c r="A39" s="1" t="s">
        <v>125</v>
      </c>
      <c r="B39" s="1" t="s">
        <v>126</v>
      </c>
    </row>
    <row r="40" spans="1:2" x14ac:dyDescent="0.2">
      <c r="A40" s="1" t="s">
        <v>127</v>
      </c>
      <c r="B40" s="1" t="s">
        <v>128</v>
      </c>
    </row>
    <row r="41" spans="1:2" x14ac:dyDescent="0.2">
      <c r="A41" s="1" t="s">
        <v>129</v>
      </c>
      <c r="B41" s="1" t="s">
        <v>81</v>
      </c>
    </row>
    <row r="42" spans="1:2" x14ac:dyDescent="0.2">
      <c r="A42" s="1" t="s">
        <v>130</v>
      </c>
      <c r="B42" s="1" t="s">
        <v>81</v>
      </c>
    </row>
    <row r="43" spans="1:2" x14ac:dyDescent="0.2">
      <c r="A43" s="1" t="s">
        <v>131</v>
      </c>
      <c r="B43" s="1" t="s">
        <v>81</v>
      </c>
    </row>
    <row r="44" spans="1:2" x14ac:dyDescent="0.2">
      <c r="A44" s="1" t="s">
        <v>132</v>
      </c>
      <c r="B44" s="1" t="s">
        <v>81</v>
      </c>
    </row>
    <row r="45" spans="1:2" x14ac:dyDescent="0.2">
      <c r="A45" s="1" t="s">
        <v>133</v>
      </c>
      <c r="B45" s="1" t="s">
        <v>134</v>
      </c>
    </row>
    <row r="46" spans="1:2" x14ac:dyDescent="0.2">
      <c r="A46" s="1" t="s">
        <v>135</v>
      </c>
      <c r="B46" s="1" t="s">
        <v>81</v>
      </c>
    </row>
    <row r="47" spans="1:2" x14ac:dyDescent="0.2">
      <c r="A47" s="1" t="s">
        <v>136</v>
      </c>
      <c r="B47" s="1" t="s">
        <v>107</v>
      </c>
    </row>
    <row r="48" spans="1:2" x14ac:dyDescent="0.2">
      <c r="A48" s="1" t="s">
        <v>137</v>
      </c>
      <c r="B48" s="1" t="s">
        <v>138</v>
      </c>
    </row>
    <row r="49" spans="1:2" x14ac:dyDescent="0.2">
      <c r="A49" s="1" t="s">
        <v>139</v>
      </c>
      <c r="B49" s="1" t="s">
        <v>81</v>
      </c>
    </row>
    <row r="50" spans="1:2" x14ac:dyDescent="0.2">
      <c r="A50" s="1" t="s">
        <v>140</v>
      </c>
      <c r="B50" s="1" t="s">
        <v>141</v>
      </c>
    </row>
    <row r="51" spans="1:2" x14ac:dyDescent="0.2">
      <c r="A51" s="1" t="s">
        <v>142</v>
      </c>
      <c r="B51" s="1" t="s">
        <v>81</v>
      </c>
    </row>
    <row r="52" spans="1:2" x14ac:dyDescent="0.2">
      <c r="A52" s="1" t="s">
        <v>143</v>
      </c>
      <c r="B52" s="1" t="s">
        <v>141</v>
      </c>
    </row>
    <row r="53" spans="1:2" x14ac:dyDescent="0.2">
      <c r="A53" s="1" t="s">
        <v>144</v>
      </c>
      <c r="B53" s="1" t="s">
        <v>81</v>
      </c>
    </row>
    <row r="54" spans="1:2" x14ac:dyDescent="0.2">
      <c r="A54" s="1" t="s">
        <v>145</v>
      </c>
      <c r="B54" s="1" t="s">
        <v>146</v>
      </c>
    </row>
    <row r="55" spans="1:2" x14ac:dyDescent="0.2">
      <c r="A55" s="1" t="s">
        <v>147</v>
      </c>
      <c r="B55" s="1" t="s">
        <v>107</v>
      </c>
    </row>
    <row r="56" spans="1:2" x14ac:dyDescent="0.2">
      <c r="A56" s="1" t="s">
        <v>148</v>
      </c>
      <c r="B56" s="1" t="s">
        <v>81</v>
      </c>
    </row>
    <row r="57" spans="1:2" x14ac:dyDescent="0.2">
      <c r="A57" s="1" t="s">
        <v>149</v>
      </c>
      <c r="B57" s="1" t="s">
        <v>81</v>
      </c>
    </row>
    <row r="58" spans="1:2" x14ac:dyDescent="0.2">
      <c r="A58" s="1" t="s">
        <v>150</v>
      </c>
      <c r="B58" s="1" t="s">
        <v>81</v>
      </c>
    </row>
    <row r="59" spans="1:2" x14ac:dyDescent="0.2">
      <c r="A59" s="1" t="s">
        <v>151</v>
      </c>
      <c r="B59" s="1" t="s">
        <v>152</v>
      </c>
    </row>
    <row r="60" spans="1:2" x14ac:dyDescent="0.2">
      <c r="A60" s="1" t="s">
        <v>153</v>
      </c>
      <c r="B60" s="1" t="s">
        <v>154</v>
      </c>
    </row>
    <row r="61" spans="1:2" x14ac:dyDescent="0.2">
      <c r="A61" s="1" t="s">
        <v>155</v>
      </c>
      <c r="B61" s="1" t="s">
        <v>156</v>
      </c>
    </row>
    <row r="62" spans="1:2" x14ac:dyDescent="0.2">
      <c r="A62" s="1" t="s">
        <v>157</v>
      </c>
      <c r="B62" s="1" t="s">
        <v>158</v>
      </c>
    </row>
    <row r="63" spans="1:2" x14ac:dyDescent="0.2">
      <c r="A63" s="1" t="s">
        <v>159</v>
      </c>
      <c r="B63" s="1" t="s">
        <v>160</v>
      </c>
    </row>
    <row r="64" spans="1:2" x14ac:dyDescent="0.2">
      <c r="A64" s="1" t="s">
        <v>161</v>
      </c>
      <c r="B64" s="1" t="s">
        <v>141</v>
      </c>
    </row>
    <row r="65" spans="1:2" x14ac:dyDescent="0.2">
      <c r="A65" s="1" t="s">
        <v>162</v>
      </c>
      <c r="B65" s="1" t="s">
        <v>158</v>
      </c>
    </row>
    <row r="66" spans="1:2" x14ac:dyDescent="0.2">
      <c r="A66" s="1" t="s">
        <v>163</v>
      </c>
      <c r="B66" s="1" t="s">
        <v>164</v>
      </c>
    </row>
    <row r="67" spans="1:2" x14ac:dyDescent="0.2">
      <c r="A67" s="1" t="s">
        <v>165</v>
      </c>
      <c r="B67" s="1" t="s">
        <v>81</v>
      </c>
    </row>
    <row r="68" spans="1:2" x14ac:dyDescent="0.2">
      <c r="A68" s="1" t="s">
        <v>166</v>
      </c>
      <c r="B68" s="1" t="s">
        <v>119</v>
      </c>
    </row>
    <row r="69" spans="1:2" x14ac:dyDescent="0.2">
      <c r="A69" s="1" t="s">
        <v>167</v>
      </c>
      <c r="B69" s="1" t="s">
        <v>81</v>
      </c>
    </row>
    <row r="70" spans="1:2" x14ac:dyDescent="0.2">
      <c r="A70" s="1" t="s">
        <v>168</v>
      </c>
      <c r="B70" s="1" t="s">
        <v>83</v>
      </c>
    </row>
    <row r="71" spans="1:2" x14ac:dyDescent="0.2">
      <c r="A71" s="1" t="s">
        <v>169</v>
      </c>
      <c r="B71" s="1" t="s">
        <v>170</v>
      </c>
    </row>
    <row r="72" spans="1:2" x14ac:dyDescent="0.2">
      <c r="A72" s="1" t="s">
        <v>171</v>
      </c>
      <c r="B72" s="1" t="s">
        <v>81</v>
      </c>
    </row>
    <row r="73" spans="1:2" x14ac:dyDescent="0.2">
      <c r="A73" s="1" t="s">
        <v>172</v>
      </c>
      <c r="B73" s="1" t="s">
        <v>83</v>
      </c>
    </row>
    <row r="74" spans="1:2" x14ac:dyDescent="0.2">
      <c r="A74" s="1" t="s">
        <v>173</v>
      </c>
      <c r="B74" s="1" t="s">
        <v>174</v>
      </c>
    </row>
    <row r="75" spans="1:2" x14ac:dyDescent="0.2">
      <c r="A75" s="1" t="s">
        <v>175</v>
      </c>
      <c r="B75" s="1" t="s">
        <v>81</v>
      </c>
    </row>
    <row r="76" spans="1:2" x14ac:dyDescent="0.2">
      <c r="A76" s="1" t="s">
        <v>176</v>
      </c>
      <c r="B76" s="1" t="s">
        <v>177</v>
      </c>
    </row>
    <row r="77" spans="1:2" x14ac:dyDescent="0.2">
      <c r="A77" s="1" t="s">
        <v>178</v>
      </c>
      <c r="B77" s="1" t="s">
        <v>93</v>
      </c>
    </row>
    <row r="78" spans="1:2" x14ac:dyDescent="0.2">
      <c r="A78" s="1" t="s">
        <v>179</v>
      </c>
      <c r="B78" s="1" t="s">
        <v>81</v>
      </c>
    </row>
    <row r="79" spans="1:2" x14ac:dyDescent="0.2">
      <c r="A79" s="1" t="s">
        <v>180</v>
      </c>
      <c r="B79" s="1" t="s">
        <v>81</v>
      </c>
    </row>
    <row r="80" spans="1:2" x14ac:dyDescent="0.2">
      <c r="A80" s="1" t="s">
        <v>181</v>
      </c>
      <c r="B80" s="1" t="s">
        <v>182</v>
      </c>
    </row>
    <row r="81" spans="1:2" x14ac:dyDescent="0.2">
      <c r="A81" s="1" t="s">
        <v>183</v>
      </c>
      <c r="B81" s="1" t="s">
        <v>184</v>
      </c>
    </row>
    <row r="82" spans="1:2" x14ac:dyDescent="0.2">
      <c r="A82" s="1" t="s">
        <v>185</v>
      </c>
      <c r="B82" s="1" t="s">
        <v>186</v>
      </c>
    </row>
  </sheetData>
  <sheetProtection selectLockedCells="1"/>
  <mergeCells count="5">
    <mergeCell ref="A1:B1"/>
    <mergeCell ref="A2:B2"/>
    <mergeCell ref="A3:B3"/>
    <mergeCell ref="A4:B4"/>
    <mergeCell ref="A5:B5"/>
  </mergeCells>
  <printOptions horizontalCentered="1"/>
  <pageMargins left="0.7" right="0.7" top="0.75" bottom="0.75" header="0.3" footer="0.3"/>
  <pageSetup scale="41" orientation="landscape" r:id="rId1"/>
  <headerFooter>
    <oddFooter xml:space="preserve">&amp;L&amp;"Arial,Regular"&amp;12 2nd Version
May 30, 2019&amp;C&amp;"Arial,Regular"Page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19"/>
  <sheetViews>
    <sheetView view="pageLayout" topLeftCell="A4" zoomScaleNormal="100" zoomScaleSheetLayoutView="100" workbookViewId="0">
      <selection activeCell="B11" sqref="B11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97"/>
      <c r="C1" s="97"/>
    </row>
    <row r="2" spans="1:4" ht="16.5" customHeight="1" x14ac:dyDescent="0.25">
      <c r="A2" s="98" t="str">
        <f>'Cover page'!A2:C2</f>
        <v>SB 17 - Large Group Prescription Drug Cost Reporting Form</v>
      </c>
      <c r="B2" s="98"/>
      <c r="C2" s="98"/>
    </row>
    <row r="3" spans="1:4" ht="16.5" customHeight="1" x14ac:dyDescent="0.25">
      <c r="A3" s="98" t="str">
        <f>'Cover page'!A3:C3</f>
        <v>For policies subject to CHSC 1385.045 or CIC 10181.45</v>
      </c>
      <c r="B3" s="98"/>
      <c r="C3" s="98"/>
    </row>
    <row r="4" spans="1:4" ht="16.5" customHeight="1" x14ac:dyDescent="0.25">
      <c r="A4" s="105" t="s">
        <v>50</v>
      </c>
      <c r="B4" s="105"/>
      <c r="C4" s="105"/>
    </row>
    <row r="5" spans="1:4" ht="16.5" customHeight="1" x14ac:dyDescent="0.25">
      <c r="A5" s="105" t="s">
        <v>45</v>
      </c>
      <c r="B5" s="105"/>
      <c r="C5" s="105"/>
    </row>
    <row r="6" spans="1:4" ht="16.5" customHeight="1" x14ac:dyDescent="0.25">
      <c r="A6" s="44"/>
      <c r="B6" s="44"/>
      <c r="C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53</v>
      </c>
    </row>
    <row r="11" spans="1:4" ht="31.5" x14ac:dyDescent="0.25">
      <c r="A11" s="12" t="s">
        <v>69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YoYcompofPrem!B11+YoYcompofPrem!B17+YoYcompofPrem!B13+YoYcompofPrem!B15</f>
        <v>422.42853485759116</v>
      </c>
      <c r="C13" s="29">
        <f>B13/$B$15</f>
        <v>0.79715072570016332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529.92303869078023</v>
      </c>
      <c r="C15" s="21"/>
    </row>
    <row r="19" spans="2:2" x14ac:dyDescent="0.2">
      <c r="B19" s="22"/>
    </row>
  </sheetData>
  <sheetProtection algorithmName="SHA-512" hashValue="66NmaWH2C7eAIqpCw4MxfMxoosfCx46fPYbT9yHnxAO5JcA8jhV6NH3gTczpAFgdUFB61wa7DKxKKJFYUfHb/Q==" saltValue="ar7vIj7mEccKQMoClOmkRg==" spinCount="100000" sheet="1" objects="1" scenarios="1"/>
  <mergeCells count="5">
    <mergeCell ref="A1:C1"/>
    <mergeCell ref="A2:C2"/>
    <mergeCell ref="A3:C3"/>
    <mergeCell ref="A5:C5"/>
    <mergeCell ref="A4:C4"/>
  </mergeCells>
  <printOptions horizontalCentered="1"/>
  <pageMargins left="0.7" right="0.7" top="0.75" bottom="0.75" header="0.3" footer="0.3"/>
  <pageSetup orientation="landscape" r:id="rId1"/>
  <headerFooter>
    <oddFooter xml:space="preserve">&amp;L&amp;"Arial,Regular"&amp;12 2nd Version
May 30, 2019&amp;C&amp;"Arial,Regular"Page 6
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E118"/>
  <sheetViews>
    <sheetView showGridLines="0" tabSelected="1" view="pageLayout" topLeftCell="A10" zoomScale="85" zoomScaleNormal="100" zoomScaleSheetLayoutView="70" zoomScalePageLayoutView="85" workbookViewId="0">
      <selection activeCell="A19" sqref="A19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98" t="str">
        <f>'Cover page'!A2:C2</f>
        <v>SB 17 - Large Group Prescription Drug Cost Reporting Form</v>
      </c>
      <c r="B2" s="98"/>
      <c r="C2" s="98"/>
      <c r="D2" s="98"/>
      <c r="E2" s="98"/>
    </row>
    <row r="3" spans="1:5" ht="15.75" x14ac:dyDescent="0.25">
      <c r="A3" s="98" t="str">
        <f>'Cover page'!A3:C3</f>
        <v>For policies subject to CHSC 1385.045 or CIC 10181.45</v>
      </c>
      <c r="B3" s="98"/>
      <c r="C3" s="98"/>
      <c r="D3" s="98"/>
      <c r="E3" s="98"/>
    </row>
    <row r="4" spans="1:5" ht="15.75" x14ac:dyDescent="0.25">
      <c r="A4" s="105" t="s">
        <v>20</v>
      </c>
      <c r="B4" s="105"/>
      <c r="C4" s="105"/>
      <c r="D4" s="105"/>
      <c r="E4" s="105"/>
    </row>
    <row r="5" spans="1:5" ht="15.75" x14ac:dyDescent="0.25">
      <c r="A5" s="105" t="s">
        <v>46</v>
      </c>
      <c r="B5" s="105"/>
      <c r="C5" s="105"/>
      <c r="D5" s="105"/>
      <c r="E5" s="105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4" t="str">
        <f>"Company Legal Name: "&amp;'Cover page'!C8</f>
        <v>Company Legal Name: UnitedHealthcare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6.75" customHeight="1" x14ac:dyDescent="0.25">
      <c r="A9" s="2"/>
      <c r="D9" s="7"/>
      <c r="E9" s="7"/>
    </row>
    <row r="10" spans="1:5" ht="44.25" customHeight="1" x14ac:dyDescent="0.25">
      <c r="A10" s="113" t="s">
        <v>35</v>
      </c>
      <c r="B10" s="114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15" t="s">
        <v>28</v>
      </c>
      <c r="B12" s="116"/>
      <c r="C12" s="87"/>
    </row>
    <row r="13" spans="1:5" ht="8.25" customHeight="1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15.75" x14ac:dyDescent="0.2">
      <c r="A16" s="111" t="s">
        <v>31</v>
      </c>
      <c r="B16" s="108" t="s">
        <v>38</v>
      </c>
      <c r="C16" s="108"/>
      <c r="D16" s="109"/>
      <c r="E16" s="110"/>
    </row>
    <row r="17" spans="1:5" ht="15.75" x14ac:dyDescent="0.2">
      <c r="A17" s="112"/>
      <c r="B17" s="47" t="s">
        <v>29</v>
      </c>
      <c r="C17" s="84" t="s">
        <v>73</v>
      </c>
      <c r="D17" s="47" t="s">
        <v>74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4" t="s">
        <v>32</v>
      </c>
      <c r="D18" s="47" t="s">
        <v>32</v>
      </c>
      <c r="E18" s="66" t="s">
        <v>32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3" spans="1:5" ht="15.75" x14ac:dyDescent="0.25">
      <c r="A23"/>
      <c r="B23"/>
      <c r="C23"/>
      <c r="D23"/>
      <c r="E23"/>
    </row>
    <row r="24" spans="1:5" ht="16.5" customHeight="1" x14ac:dyDescent="0.25">
      <c r="A24"/>
      <c r="B24"/>
      <c r="C24"/>
      <c r="D24"/>
      <c r="E24"/>
    </row>
    <row r="25" spans="1:5" ht="16.5" customHeight="1" x14ac:dyDescent="0.25">
      <c r="A25"/>
      <c r="B25"/>
      <c r="C25"/>
      <c r="D25"/>
      <c r="E25"/>
    </row>
    <row r="26" spans="1:5" ht="16.5" customHeight="1" x14ac:dyDescent="0.25">
      <c r="A26"/>
      <c r="B26"/>
      <c r="C26"/>
      <c r="D26"/>
      <c r="E26"/>
    </row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mergeCells count="9">
    <mergeCell ref="B16:E16"/>
    <mergeCell ref="A16:A17"/>
    <mergeCell ref="A10:B10"/>
    <mergeCell ref="A12:B12"/>
    <mergeCell ref="A1:E1"/>
    <mergeCell ref="A2:E2"/>
    <mergeCell ref="A3:E3"/>
    <mergeCell ref="A4:E4"/>
    <mergeCell ref="A5:E5"/>
  </mergeCells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 xml:space="preserve">&amp;L&amp;"Arial,Regular"&amp;12 2nd Version
May 30, 2019&amp;C&amp;"Arial,Regular"Page 7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D29" sqref="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Sheet1</vt:lpstr>
      <vt:lpstr>PharmBenMgr!Print_Area</vt:lpstr>
      <vt:lpstr>PharmPctPrem!Print_Area</vt:lpstr>
      <vt:lpstr>YoYcompofPrem!Print_Area</vt:lpstr>
      <vt:lpstr>PharmBenMgr!Print_Titles</vt:lpstr>
    </vt:vector>
  </TitlesOfParts>
  <Company>Department of Managed Health 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Shi</dc:creator>
  <cp:lastModifiedBy>Ritcher, Adam J</cp:lastModifiedBy>
  <cp:lastPrinted>2018-06-12T20:38:31Z</cp:lastPrinted>
  <dcterms:created xsi:type="dcterms:W3CDTF">2018-01-11T22:45:54Z</dcterms:created>
  <dcterms:modified xsi:type="dcterms:W3CDTF">2019-10-01T20:05:14Z</dcterms:modified>
</cp:coreProperties>
</file>