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6E182156-A98A-4D4E-9B47-B555F534FF52}" xr6:coauthVersionLast="47" xr6:coauthVersionMax="47" xr10:uidLastSave="{00000000-0000-0000-0000-000000000000}"/>
  <bookViews>
    <workbookView xWindow="-110" yWindow="-110" windowWidth="19420" windowHeight="10420" tabRatio="613" activeTab="1" xr2:uid="{00000000-000D-0000-FFFF-FFFF00000000}"/>
  </bookViews>
  <sheets>
    <sheet name="Index" sheetId="17" r:id="rId1"/>
    <sheet name="General_Info" sheetId="2" r:id="rId2"/>
    <sheet name="(1) Premium" sheetId="20" r:id="rId3"/>
    <sheet name="(2a) Cost Sharing" sheetId="23" r:id="rId4"/>
    <sheet name="(2b) Cost Sharing" sheetId="24" r:id="rId5"/>
    <sheet name="(3) Benefit" sheetId="19" r:id="rId6"/>
    <sheet name="(4) Benefit Design " sheetId="16" r:id="rId7"/>
    <sheet name="(5a) Enrollment" sheetId="22" r:id="rId8"/>
    <sheet name="(5b) Enrollment" sheetId="26" r:id="rId9"/>
    <sheet name="(5c) Enrollment" sheetId="28" r:id="rId10"/>
    <sheet name="(6) Trend" sheetId="13" r:id="rId11"/>
    <sheet name="(7) CA Aggregate Form" sheetId="27" r:id="rId12"/>
    <sheet name="Explanation" sheetId="10" r:id="rId13"/>
    <sheet name="Glossary" sheetId="9" r:id="rId14"/>
  </sheets>
  <externalReferences>
    <externalReference r:id="rId15"/>
  </externalReferences>
  <definedNames>
    <definedName name="Code_1275" localSheetId="2">General_Info!#REF!</definedName>
    <definedName name="Code_1275" localSheetId="3">General_Info!#REF!</definedName>
    <definedName name="Code_1275" localSheetId="4">General_Info!#REF!</definedName>
    <definedName name="Code_1275" localSheetId="5">#REF!</definedName>
    <definedName name="Code_1275" localSheetId="7">General_Info!#REF!</definedName>
    <definedName name="Code_1275" localSheetId="8">General_Info!#REF!</definedName>
    <definedName name="Code_1275">General_Info!#REF!</definedName>
    <definedName name="id_list">'[1]Health Plan_ID'!$A$3:$DH$794</definedName>
    <definedName name="_xlnm.Print_Area" localSheetId="10">'(6) Trend'!$A$1:$G$32</definedName>
    <definedName name="_xlnm.Print_Area" localSheetId="12">Explanation!$A$1:$E$14</definedName>
    <definedName name="_xlnm.Print_Area" localSheetId="1">General_Info!$A$1:$C$17</definedName>
    <definedName name="_xlnm.Print_Area" localSheetId="0">Index!$A$1:$D$20</definedName>
    <definedName name="_xlnm.Print_Titles" localSheetId="2">'(1) Premium'!$1:$2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28" l="1"/>
  <c r="K1" i="28" l="1"/>
  <c r="Q13" i="22" l="1"/>
  <c r="Q13" i="28" s="1"/>
  <c r="P13" i="22"/>
  <c r="P13" i="28" s="1"/>
  <c r="O13" i="22"/>
  <c r="O13" i="28" s="1"/>
  <c r="N13" i="22"/>
  <c r="N13" i="28" s="1"/>
  <c r="M13" i="22"/>
  <c r="M13" i="28" s="1"/>
  <c r="L13" i="22"/>
  <c r="L13" i="28" s="1"/>
  <c r="Q12" i="22"/>
  <c r="Q12" i="28" s="1"/>
  <c r="P12" i="22"/>
  <c r="P12" i="28" s="1"/>
  <c r="O12" i="22"/>
  <c r="O12" i="28" s="1"/>
  <c r="N12" i="22"/>
  <c r="N12" i="28" s="1"/>
  <c r="M12" i="22"/>
  <c r="M12" i="28" s="1"/>
  <c r="L12" i="22"/>
  <c r="L12" i="28" s="1"/>
  <c r="Q11" i="22"/>
  <c r="Q11" i="28" s="1"/>
  <c r="P11" i="22"/>
  <c r="P11" i="28" s="1"/>
  <c r="O11" i="22"/>
  <c r="O11" i="28" s="1"/>
  <c r="N11" i="22"/>
  <c r="N11" i="28" s="1"/>
  <c r="M11" i="22"/>
  <c r="M11" i="28" s="1"/>
  <c r="L11" i="22"/>
  <c r="L11" i="28" s="1"/>
  <c r="Q10" i="22"/>
  <c r="Q10" i="28" s="1"/>
  <c r="P10" i="22"/>
  <c r="P10" i="28" s="1"/>
  <c r="O10" i="22"/>
  <c r="O10" i="28" s="1"/>
  <c r="N10" i="22"/>
  <c r="N10" i="28" s="1"/>
  <c r="M10" i="22"/>
  <c r="M10" i="28" s="1"/>
  <c r="L10" i="22"/>
  <c r="L10" i="28" s="1"/>
  <c r="Q9" i="22"/>
  <c r="Q9" i="28" s="1"/>
  <c r="P9" i="22"/>
  <c r="P9" i="28" s="1"/>
  <c r="O9" i="22"/>
  <c r="O9" i="28" s="1"/>
  <c r="N9" i="22"/>
  <c r="N9" i="28" s="1"/>
  <c r="M9" i="22"/>
  <c r="M9" i="28" s="1"/>
  <c r="L9" i="22"/>
  <c r="L9" i="28" s="1"/>
  <c r="Q8" i="22"/>
  <c r="Q8" i="28" s="1"/>
  <c r="P8" i="22"/>
  <c r="P8" i="28" s="1"/>
  <c r="O8" i="22"/>
  <c r="O8" i="28" s="1"/>
  <c r="N8" i="22"/>
  <c r="N8" i="28" s="1"/>
  <c r="M8" i="22"/>
  <c r="M8" i="28" s="1"/>
  <c r="L8" i="22"/>
  <c r="L8" i="28" s="1"/>
  <c r="H13" i="22"/>
  <c r="H13" i="28" s="1"/>
  <c r="G13" i="22"/>
  <c r="G13" i="28" s="1"/>
  <c r="F13" i="22"/>
  <c r="F13" i="28" s="1"/>
  <c r="E13" i="22"/>
  <c r="E13" i="28" s="1"/>
  <c r="D13" i="22"/>
  <c r="D13" i="28" s="1"/>
  <c r="C13" i="22"/>
  <c r="C13" i="28" s="1"/>
  <c r="H12" i="22"/>
  <c r="H12" i="28" s="1"/>
  <c r="G12" i="22"/>
  <c r="G12" i="28" s="1"/>
  <c r="F12" i="22"/>
  <c r="F12" i="28" s="1"/>
  <c r="E12" i="22"/>
  <c r="E12" i="28" s="1"/>
  <c r="D12" i="22"/>
  <c r="D12" i="28" s="1"/>
  <c r="C12" i="22"/>
  <c r="C12" i="28" s="1"/>
  <c r="H11" i="22"/>
  <c r="H11" i="28" s="1"/>
  <c r="G11" i="22"/>
  <c r="G11" i="28" s="1"/>
  <c r="F11" i="22"/>
  <c r="F11" i="28" s="1"/>
  <c r="E11" i="22"/>
  <c r="E11" i="28" s="1"/>
  <c r="D11" i="22"/>
  <c r="D11" i="28" s="1"/>
  <c r="C11" i="22"/>
  <c r="C11" i="28" s="1"/>
  <c r="H10" i="22"/>
  <c r="H10" i="28" s="1"/>
  <c r="G10" i="22"/>
  <c r="G10" i="28" s="1"/>
  <c r="F10" i="22"/>
  <c r="F10" i="28" s="1"/>
  <c r="E10" i="22"/>
  <c r="E10" i="28" s="1"/>
  <c r="D10" i="22"/>
  <c r="D10" i="28" s="1"/>
  <c r="C10" i="22"/>
  <c r="C10" i="28" s="1"/>
  <c r="G9" i="22"/>
  <c r="G9" i="28" s="1"/>
  <c r="F9" i="22"/>
  <c r="F9" i="28" s="1"/>
  <c r="E9" i="22"/>
  <c r="E9" i="28" s="1"/>
  <c r="D9" i="22"/>
  <c r="D9" i="28" s="1"/>
  <c r="C9" i="22"/>
  <c r="C9" i="28" s="1"/>
  <c r="H9" i="22"/>
  <c r="H9" i="28" s="1"/>
  <c r="H8" i="22"/>
  <c r="H8" i="28" s="1"/>
  <c r="G8" i="22"/>
  <c r="G8" i="28" s="1"/>
  <c r="F8" i="22"/>
  <c r="F8" i="28" s="1"/>
  <c r="E8" i="22"/>
  <c r="E8" i="28" s="1"/>
  <c r="D8" i="22"/>
  <c r="D8" i="28" s="1"/>
  <c r="C8" i="22"/>
  <c r="C8" i="28" s="1"/>
  <c r="R11" i="28" l="1"/>
  <c r="R12" i="28"/>
  <c r="R13" i="28"/>
  <c r="I13" i="28"/>
  <c r="I12" i="28"/>
  <c r="I11" i="28"/>
  <c r="I10" i="28"/>
  <c r="O14" i="28"/>
  <c r="R10" i="28"/>
  <c r="Q14" i="28"/>
  <c r="P14" i="28"/>
  <c r="N14" i="28"/>
  <c r="M14" i="28"/>
  <c r="R9" i="28"/>
  <c r="H14" i="28"/>
  <c r="G14" i="28"/>
  <c r="F14" i="28"/>
  <c r="E14" i="28"/>
  <c r="D14" i="28"/>
  <c r="I9" i="28"/>
  <c r="L14" i="28"/>
  <c r="R8" i="28"/>
  <c r="C14" i="28"/>
  <c r="I8" i="28"/>
  <c r="I10" i="22"/>
  <c r="R14" i="28" l="1"/>
  <c r="T11" i="28" s="1"/>
  <c r="S14" i="28"/>
  <c r="J14" i="28"/>
  <c r="I14" i="28"/>
  <c r="K13" i="28" s="1"/>
  <c r="I8" i="22"/>
  <c r="I12" i="22"/>
  <c r="I13" i="22"/>
  <c r="I9" i="22"/>
  <c r="I11" i="22"/>
  <c r="C21" i="13"/>
  <c r="C6" i="13"/>
  <c r="T13" i="28" l="1"/>
  <c r="T12" i="28"/>
  <c r="T8" i="28"/>
  <c r="K11" i="28"/>
  <c r="K12" i="28"/>
  <c r="K9" i="28"/>
  <c r="T9" i="28"/>
  <c r="T10" i="28"/>
  <c r="K8" i="28"/>
  <c r="G18" i="23"/>
  <c r="K35" i="22"/>
  <c r="K34" i="22"/>
  <c r="K33" i="22"/>
  <c r="K32" i="22"/>
  <c r="K31" i="22"/>
  <c r="K31" i="26" s="1"/>
  <c r="K30" i="22"/>
  <c r="D13" i="27"/>
  <c r="D18" i="27"/>
  <c r="D17" i="27"/>
  <c r="D16" i="27"/>
  <c r="D15" i="27"/>
  <c r="D14" i="27"/>
  <c r="E19" i="27"/>
  <c r="C8" i="27" s="1"/>
  <c r="C19" i="27"/>
  <c r="C7" i="27" s="1"/>
  <c r="C6" i="27"/>
  <c r="A7" i="27"/>
  <c r="K32" i="26"/>
  <c r="K35" i="26"/>
  <c r="J26" i="20"/>
  <c r="G41" i="20"/>
  <c r="E9" i="20"/>
  <c r="E10" i="20"/>
  <c r="E11" i="20"/>
  <c r="E12" i="20"/>
  <c r="E13" i="20"/>
  <c r="S20" i="26"/>
  <c r="T20" i="26"/>
  <c r="S21" i="26"/>
  <c r="T21" i="26"/>
  <c r="S22" i="26"/>
  <c r="T22" i="26"/>
  <c r="S23" i="26"/>
  <c r="T23" i="26"/>
  <c r="S24" i="26"/>
  <c r="T24" i="26"/>
  <c r="T19" i="26"/>
  <c r="S19" i="26"/>
  <c r="S25" i="26" s="1"/>
  <c r="S9" i="26"/>
  <c r="T9" i="26"/>
  <c r="S10" i="26"/>
  <c r="T10" i="26"/>
  <c r="S11" i="26"/>
  <c r="T11" i="26"/>
  <c r="S12" i="26"/>
  <c r="T12" i="26"/>
  <c r="S13" i="26"/>
  <c r="T13" i="26"/>
  <c r="T8" i="26"/>
  <c r="S8" i="26"/>
  <c r="J9" i="26"/>
  <c r="K9" i="26"/>
  <c r="J10" i="26"/>
  <c r="K10" i="26"/>
  <c r="J11" i="26"/>
  <c r="K11" i="26"/>
  <c r="J12" i="26"/>
  <c r="K12" i="26"/>
  <c r="J13" i="26"/>
  <c r="K13" i="26"/>
  <c r="K8" i="26"/>
  <c r="J8" i="26"/>
  <c r="R20" i="26"/>
  <c r="R21" i="26"/>
  <c r="R22" i="26"/>
  <c r="R23" i="26"/>
  <c r="R24" i="26"/>
  <c r="R19" i="26"/>
  <c r="H35" i="26"/>
  <c r="D35" i="26"/>
  <c r="H34" i="26"/>
  <c r="D34" i="26"/>
  <c r="H33" i="26"/>
  <c r="D33" i="26"/>
  <c r="H32" i="26"/>
  <c r="D32" i="26"/>
  <c r="H31" i="26"/>
  <c r="D31" i="26"/>
  <c r="H30" i="26"/>
  <c r="D30" i="26"/>
  <c r="G35" i="26"/>
  <c r="F35" i="26"/>
  <c r="E35" i="26"/>
  <c r="G34" i="26"/>
  <c r="F34" i="26"/>
  <c r="C34" i="26"/>
  <c r="G33" i="26"/>
  <c r="F33" i="26"/>
  <c r="E33" i="26"/>
  <c r="G32" i="26"/>
  <c r="F32" i="26"/>
  <c r="C32" i="26"/>
  <c r="G31" i="26"/>
  <c r="F31" i="26"/>
  <c r="E31" i="26"/>
  <c r="F30" i="26"/>
  <c r="K1" i="26"/>
  <c r="R10" i="22"/>
  <c r="R8" i="22"/>
  <c r="R9" i="22"/>
  <c r="R31" i="22" s="1"/>
  <c r="C30" i="26"/>
  <c r="G30" i="26"/>
  <c r="C31" i="26"/>
  <c r="C33" i="26"/>
  <c r="C35" i="26"/>
  <c r="E30" i="26"/>
  <c r="E32" i="26"/>
  <c r="E34" i="26"/>
  <c r="H35" i="22"/>
  <c r="H33" i="22"/>
  <c r="H32" i="22"/>
  <c r="F14" i="22"/>
  <c r="I12" i="26"/>
  <c r="I11" i="26"/>
  <c r="F40" i="23"/>
  <c r="F41" i="23"/>
  <c r="F42" i="23"/>
  <c r="F43" i="23"/>
  <c r="F44" i="23"/>
  <c r="F45" i="23"/>
  <c r="J11" i="20"/>
  <c r="J9" i="20"/>
  <c r="J31" i="22"/>
  <c r="J31" i="26" s="1"/>
  <c r="J32" i="22"/>
  <c r="J32" i="26" s="1"/>
  <c r="J33" i="22"/>
  <c r="J33" i="26" s="1"/>
  <c r="J34" i="22"/>
  <c r="J34" i="26" s="1"/>
  <c r="J35" i="22"/>
  <c r="J35" i="26" s="1"/>
  <c r="J30" i="22"/>
  <c r="J30" i="26" s="1"/>
  <c r="J24" i="20"/>
  <c r="K35" i="20" s="1"/>
  <c r="J25" i="20"/>
  <c r="J27" i="20"/>
  <c r="J28" i="20"/>
  <c r="J29" i="20"/>
  <c r="J30" i="20"/>
  <c r="J31" i="20"/>
  <c r="J32" i="20"/>
  <c r="J33" i="20"/>
  <c r="J34" i="20"/>
  <c r="J23" i="20"/>
  <c r="J35" i="20" s="1"/>
  <c r="G45" i="20"/>
  <c r="J67" i="23"/>
  <c r="G68" i="24"/>
  <c r="H68" i="24"/>
  <c r="I67" i="24" s="1"/>
  <c r="D68" i="24"/>
  <c r="E67" i="24" s="1"/>
  <c r="C68" i="24"/>
  <c r="G57" i="24"/>
  <c r="H57" i="24"/>
  <c r="I56" i="24" s="1"/>
  <c r="D57" i="24"/>
  <c r="E56" i="24" s="1"/>
  <c r="C57" i="24"/>
  <c r="G46" i="24"/>
  <c r="H46" i="24"/>
  <c r="I45" i="24" s="1"/>
  <c r="D46" i="24"/>
  <c r="E45" i="24" s="1"/>
  <c r="C46" i="24"/>
  <c r="G35" i="24"/>
  <c r="H35" i="24"/>
  <c r="I34" i="24" s="1"/>
  <c r="D35" i="24"/>
  <c r="E34" i="24" s="1"/>
  <c r="C35" i="24"/>
  <c r="H24" i="24"/>
  <c r="I23" i="24" s="1"/>
  <c r="G24" i="24"/>
  <c r="C24" i="24"/>
  <c r="D24" i="24"/>
  <c r="E23" i="24" s="1"/>
  <c r="H13" i="24"/>
  <c r="I12" i="24" s="1"/>
  <c r="G13" i="24"/>
  <c r="D13" i="24"/>
  <c r="E12" i="24" s="1"/>
  <c r="C13" i="24"/>
  <c r="H31" i="22"/>
  <c r="H34" i="22"/>
  <c r="H30" i="22"/>
  <c r="Q14" i="22"/>
  <c r="R11" i="22"/>
  <c r="R33" i="22" s="1"/>
  <c r="R12" i="22"/>
  <c r="R12" i="26" s="1"/>
  <c r="R13" i="22"/>
  <c r="R35" i="22" s="1"/>
  <c r="I13" i="26"/>
  <c r="I10" i="26"/>
  <c r="I8" i="26"/>
  <c r="F35" i="22"/>
  <c r="F34" i="22"/>
  <c r="F33" i="22"/>
  <c r="F32" i="22"/>
  <c r="F31" i="22"/>
  <c r="F30" i="22"/>
  <c r="O14" i="22"/>
  <c r="I35" i="20"/>
  <c r="H35" i="20"/>
  <c r="A9" i="17"/>
  <c r="A10" i="17"/>
  <c r="K80" i="20"/>
  <c r="J80" i="20"/>
  <c r="G80" i="20"/>
  <c r="F80" i="20"/>
  <c r="D80" i="20"/>
  <c r="C80" i="20"/>
  <c r="K79" i="20"/>
  <c r="J79" i="20"/>
  <c r="G79" i="20"/>
  <c r="H79" i="20" s="1"/>
  <c r="F79" i="20"/>
  <c r="D79" i="20"/>
  <c r="C79" i="20"/>
  <c r="E79" i="20" s="1"/>
  <c r="K78" i="20"/>
  <c r="J78" i="20"/>
  <c r="G78" i="20"/>
  <c r="F78" i="20"/>
  <c r="D78" i="20"/>
  <c r="C78" i="20"/>
  <c r="K77" i="20"/>
  <c r="J77" i="20"/>
  <c r="G77" i="20"/>
  <c r="H77" i="20" s="1"/>
  <c r="F77" i="20"/>
  <c r="D77" i="20"/>
  <c r="C77" i="20"/>
  <c r="K76" i="20"/>
  <c r="J76" i="20"/>
  <c r="G76" i="20"/>
  <c r="F76" i="20"/>
  <c r="D76" i="20"/>
  <c r="C76" i="20"/>
  <c r="K75" i="20"/>
  <c r="J75" i="20"/>
  <c r="G75" i="20"/>
  <c r="H75" i="20" s="1"/>
  <c r="F75" i="20"/>
  <c r="D75" i="20"/>
  <c r="C75" i="20"/>
  <c r="K71" i="20"/>
  <c r="J71" i="20"/>
  <c r="O70" i="20"/>
  <c r="L70" i="20"/>
  <c r="O69" i="20"/>
  <c r="L69" i="20"/>
  <c r="O68" i="20"/>
  <c r="L68" i="20"/>
  <c r="O67" i="20"/>
  <c r="L67" i="20"/>
  <c r="O66" i="20"/>
  <c r="L66" i="20"/>
  <c r="O65" i="20"/>
  <c r="L65" i="20"/>
  <c r="M71" i="20" s="1"/>
  <c r="K61" i="20"/>
  <c r="J61" i="20"/>
  <c r="D61" i="20"/>
  <c r="C61" i="20"/>
  <c r="O60" i="20"/>
  <c r="L60" i="20"/>
  <c r="H60" i="20"/>
  <c r="E60" i="20"/>
  <c r="O59" i="20"/>
  <c r="L59" i="20"/>
  <c r="L79" i="20" s="1"/>
  <c r="M79" i="20" s="1"/>
  <c r="H59" i="20"/>
  <c r="E59" i="20"/>
  <c r="O58" i="20"/>
  <c r="L58" i="20"/>
  <c r="L78" i="20" s="1"/>
  <c r="N78" i="20" s="1"/>
  <c r="H58" i="20"/>
  <c r="E58" i="20"/>
  <c r="O57" i="20"/>
  <c r="L57" i="20"/>
  <c r="H57" i="20"/>
  <c r="E57" i="20"/>
  <c r="O56" i="20"/>
  <c r="L56" i="20"/>
  <c r="L76" i="20" s="1"/>
  <c r="M76" i="20" s="1"/>
  <c r="H56" i="20"/>
  <c r="E56" i="20"/>
  <c r="O55" i="20"/>
  <c r="L55" i="20"/>
  <c r="N61" i="20" s="1"/>
  <c r="H55" i="20"/>
  <c r="E55" i="20"/>
  <c r="G61" i="20" s="1"/>
  <c r="M61" i="20"/>
  <c r="L35" i="20"/>
  <c r="T25" i="22"/>
  <c r="C17" i="2" s="1"/>
  <c r="F1" i="24"/>
  <c r="G23" i="13"/>
  <c r="G24" i="13"/>
  <c r="G25" i="13"/>
  <c r="G26" i="13"/>
  <c r="G27" i="13"/>
  <c r="G28" i="13"/>
  <c r="G29" i="13"/>
  <c r="G30" i="13"/>
  <c r="G31" i="13"/>
  <c r="G22" i="13"/>
  <c r="G8" i="13"/>
  <c r="G9" i="13"/>
  <c r="G10" i="13"/>
  <c r="G11" i="13"/>
  <c r="G12" i="13"/>
  <c r="G13" i="13"/>
  <c r="G14" i="13"/>
  <c r="G15" i="13"/>
  <c r="G16" i="13"/>
  <c r="G7" i="13"/>
  <c r="I40" i="24"/>
  <c r="I44" i="24"/>
  <c r="I18" i="24"/>
  <c r="E22" i="24"/>
  <c r="R35" i="23"/>
  <c r="Q35" i="23"/>
  <c r="P35" i="23"/>
  <c r="O35" i="23"/>
  <c r="K35" i="23"/>
  <c r="J35" i="23"/>
  <c r="I35" i="23"/>
  <c r="H35" i="23"/>
  <c r="F35" i="23"/>
  <c r="E35" i="23"/>
  <c r="D35" i="23"/>
  <c r="C35" i="23"/>
  <c r="S34" i="23"/>
  <c r="L34" i="23"/>
  <c r="G34" i="23"/>
  <c r="S33" i="23"/>
  <c r="L33" i="23"/>
  <c r="G33" i="23"/>
  <c r="S32" i="23"/>
  <c r="L32" i="23"/>
  <c r="L35" i="23" s="1"/>
  <c r="G32" i="23"/>
  <c r="S31" i="23"/>
  <c r="L31" i="23"/>
  <c r="G31" i="23"/>
  <c r="S30" i="23"/>
  <c r="L30" i="23"/>
  <c r="G30" i="23"/>
  <c r="S29" i="23"/>
  <c r="L29" i="23"/>
  <c r="G29" i="23"/>
  <c r="G35" i="23"/>
  <c r="Q57" i="23"/>
  <c r="P57" i="23"/>
  <c r="O57" i="23"/>
  <c r="I57" i="23"/>
  <c r="H57" i="23"/>
  <c r="G57" i="23"/>
  <c r="E57" i="23"/>
  <c r="D57" i="23"/>
  <c r="C57" i="23"/>
  <c r="R56" i="23"/>
  <c r="J56" i="23"/>
  <c r="F56" i="23"/>
  <c r="R55" i="23"/>
  <c r="J55" i="23"/>
  <c r="F55" i="23"/>
  <c r="R54" i="23"/>
  <c r="J54" i="23"/>
  <c r="F54" i="23"/>
  <c r="R53" i="23"/>
  <c r="J53" i="23"/>
  <c r="F53" i="23"/>
  <c r="R52" i="23"/>
  <c r="J52" i="23"/>
  <c r="F52" i="23"/>
  <c r="R51" i="23"/>
  <c r="J51" i="23"/>
  <c r="J57" i="23" s="1"/>
  <c r="F51" i="23"/>
  <c r="F57" i="23"/>
  <c r="C35" i="22"/>
  <c r="D35" i="22"/>
  <c r="E35" i="22"/>
  <c r="G35" i="22"/>
  <c r="P14" i="22"/>
  <c r="N14" i="22"/>
  <c r="M14" i="22"/>
  <c r="L14" i="22"/>
  <c r="G14" i="22"/>
  <c r="E14" i="22"/>
  <c r="D14" i="22"/>
  <c r="C14" i="22"/>
  <c r="S12" i="23"/>
  <c r="S23" i="23"/>
  <c r="S24" i="23" s="1"/>
  <c r="R45" i="23"/>
  <c r="R67" i="23"/>
  <c r="Q68" i="23"/>
  <c r="P68" i="23"/>
  <c r="O68" i="23"/>
  <c r="Q46" i="23"/>
  <c r="P46" i="23"/>
  <c r="O46" i="23"/>
  <c r="R24" i="23"/>
  <c r="Q24" i="23"/>
  <c r="P24" i="23"/>
  <c r="O24" i="23"/>
  <c r="R13" i="23"/>
  <c r="Q13" i="23"/>
  <c r="P13" i="23"/>
  <c r="O13" i="23"/>
  <c r="I68" i="23"/>
  <c r="H68" i="23"/>
  <c r="G68" i="23"/>
  <c r="E68" i="23"/>
  <c r="D68" i="23"/>
  <c r="C68" i="23"/>
  <c r="I46" i="23"/>
  <c r="H46" i="23"/>
  <c r="G46" i="23"/>
  <c r="E46" i="23"/>
  <c r="D46" i="23"/>
  <c r="C46" i="23"/>
  <c r="J45" i="23"/>
  <c r="K24" i="23"/>
  <c r="J24" i="23"/>
  <c r="I24" i="23"/>
  <c r="H24" i="23"/>
  <c r="F24" i="23"/>
  <c r="E24" i="23"/>
  <c r="D24" i="23"/>
  <c r="C24" i="23"/>
  <c r="L23" i="23"/>
  <c r="G23" i="23"/>
  <c r="G12" i="23"/>
  <c r="L12" i="23"/>
  <c r="K13" i="23"/>
  <c r="J13" i="23"/>
  <c r="I13" i="23"/>
  <c r="H13" i="23"/>
  <c r="F13" i="23"/>
  <c r="E13" i="23"/>
  <c r="D13" i="23"/>
  <c r="C13" i="23"/>
  <c r="F67" i="23"/>
  <c r="D1" i="13"/>
  <c r="K1" i="22"/>
  <c r="G1" i="16"/>
  <c r="F1" i="19"/>
  <c r="J1" i="23"/>
  <c r="G1" i="20"/>
  <c r="F32" i="13"/>
  <c r="D32" i="13"/>
  <c r="F17" i="13"/>
  <c r="D17" i="13"/>
  <c r="G50" i="20"/>
  <c r="F50" i="20"/>
  <c r="G49" i="20"/>
  <c r="F49" i="20"/>
  <c r="G48" i="20"/>
  <c r="F48" i="20"/>
  <c r="G47" i="20"/>
  <c r="F47" i="20"/>
  <c r="G46" i="20"/>
  <c r="F46" i="20"/>
  <c r="F45" i="20"/>
  <c r="G44" i="20"/>
  <c r="F44" i="20"/>
  <c r="G43" i="20"/>
  <c r="F43" i="20"/>
  <c r="G42" i="20"/>
  <c r="F42" i="20"/>
  <c r="F41" i="20"/>
  <c r="G40" i="20"/>
  <c r="F40" i="20"/>
  <c r="G39" i="20"/>
  <c r="F39" i="20"/>
  <c r="J18" i="20"/>
  <c r="J17" i="20"/>
  <c r="J16" i="20"/>
  <c r="J15" i="20"/>
  <c r="J14" i="20"/>
  <c r="J13" i="20"/>
  <c r="J12" i="20"/>
  <c r="J10" i="20"/>
  <c r="J19" i="20" s="1"/>
  <c r="J8" i="20"/>
  <c r="L19" i="20" s="1"/>
  <c r="J7" i="20"/>
  <c r="E18" i="20"/>
  <c r="E17" i="20"/>
  <c r="E16" i="20"/>
  <c r="E15" i="20"/>
  <c r="E14" i="20"/>
  <c r="E8" i="20"/>
  <c r="E7" i="20"/>
  <c r="G19" i="20" s="1"/>
  <c r="K19" i="20"/>
  <c r="R66" i="23"/>
  <c r="R65" i="23"/>
  <c r="R64" i="23"/>
  <c r="R63" i="23"/>
  <c r="R62" i="23"/>
  <c r="R44" i="23"/>
  <c r="R43" i="23"/>
  <c r="R42" i="23"/>
  <c r="R41" i="23"/>
  <c r="R40" i="23"/>
  <c r="S22" i="23"/>
  <c r="S21" i="23"/>
  <c r="S20" i="23"/>
  <c r="S19" i="23"/>
  <c r="S18" i="23"/>
  <c r="S11" i="23"/>
  <c r="S10" i="23"/>
  <c r="S9" i="23"/>
  <c r="S8" i="23"/>
  <c r="S7" i="23"/>
  <c r="J66" i="23"/>
  <c r="F66" i="23"/>
  <c r="J65" i="23"/>
  <c r="F65" i="23"/>
  <c r="J64" i="23"/>
  <c r="F64" i="23"/>
  <c r="J63" i="23"/>
  <c r="F63" i="23"/>
  <c r="J62" i="23"/>
  <c r="J68" i="23" s="1"/>
  <c r="F62" i="23"/>
  <c r="F68" i="23" s="1"/>
  <c r="J44" i="23"/>
  <c r="J43" i="23"/>
  <c r="J42" i="23"/>
  <c r="J41" i="23"/>
  <c r="J46" i="23" s="1"/>
  <c r="J40" i="23"/>
  <c r="L22" i="23"/>
  <c r="G22" i="23"/>
  <c r="L21" i="23"/>
  <c r="G21" i="23"/>
  <c r="L20" i="23"/>
  <c r="G20" i="23"/>
  <c r="G24" i="23" s="1"/>
  <c r="L19" i="23"/>
  <c r="G19" i="23"/>
  <c r="L18" i="23"/>
  <c r="L11" i="23"/>
  <c r="L10" i="23"/>
  <c r="L9" i="23"/>
  <c r="L8" i="23"/>
  <c r="L7" i="23"/>
  <c r="L13" i="23" s="1"/>
  <c r="G8" i="23"/>
  <c r="G9" i="23"/>
  <c r="G10" i="23"/>
  <c r="G11" i="23"/>
  <c r="G13" i="23" s="1"/>
  <c r="G7" i="23"/>
  <c r="C32" i="13"/>
  <c r="C17" i="13"/>
  <c r="C40" i="20"/>
  <c r="E40" i="20" s="1"/>
  <c r="D40" i="20"/>
  <c r="C41" i="20"/>
  <c r="D41" i="20"/>
  <c r="C42" i="20"/>
  <c r="D42" i="20"/>
  <c r="C43" i="20"/>
  <c r="D43" i="20"/>
  <c r="C44" i="20"/>
  <c r="D44" i="20"/>
  <c r="E44" i="20" s="1"/>
  <c r="C45" i="20"/>
  <c r="D45" i="20"/>
  <c r="C46" i="20"/>
  <c r="D46" i="20"/>
  <c r="E46" i="20" s="1"/>
  <c r="C47" i="20"/>
  <c r="D47" i="20"/>
  <c r="C48" i="20"/>
  <c r="E48" i="20" s="1"/>
  <c r="D48" i="20"/>
  <c r="C49" i="20"/>
  <c r="D49" i="20"/>
  <c r="C50" i="20"/>
  <c r="D50" i="20"/>
  <c r="D39" i="20"/>
  <c r="C39" i="20"/>
  <c r="C31" i="22"/>
  <c r="D31" i="22"/>
  <c r="E31" i="22"/>
  <c r="G31" i="22"/>
  <c r="C32" i="22"/>
  <c r="D32" i="22"/>
  <c r="E32" i="22"/>
  <c r="G32" i="22"/>
  <c r="C33" i="22"/>
  <c r="D33" i="22"/>
  <c r="E33" i="22"/>
  <c r="G33" i="22"/>
  <c r="C34" i="22"/>
  <c r="D34" i="22"/>
  <c r="E34" i="22"/>
  <c r="G34" i="22"/>
  <c r="E30" i="22"/>
  <c r="G30" i="22"/>
  <c r="D30" i="22"/>
  <c r="C30" i="22"/>
  <c r="F46" i="23"/>
  <c r="R46" i="23"/>
  <c r="L24" i="23"/>
  <c r="S25" i="22"/>
  <c r="R25" i="22"/>
  <c r="E50" i="20"/>
  <c r="E42" i="20"/>
  <c r="E49" i="20"/>
  <c r="E47" i="20"/>
  <c r="E43" i="20"/>
  <c r="D51" i="20"/>
  <c r="E39" i="20"/>
  <c r="H40" i="20"/>
  <c r="H51" i="20" s="1"/>
  <c r="I40" i="20"/>
  <c r="J40" i="20" s="1"/>
  <c r="H41" i="20"/>
  <c r="I41" i="20"/>
  <c r="H42" i="20"/>
  <c r="I42" i="20"/>
  <c r="J42" i="20" s="1"/>
  <c r="H43" i="20"/>
  <c r="I43" i="20"/>
  <c r="H44" i="20"/>
  <c r="J44" i="20" s="1"/>
  <c r="I44" i="20"/>
  <c r="H45" i="20"/>
  <c r="I45" i="20"/>
  <c r="H46" i="20"/>
  <c r="I46" i="20"/>
  <c r="H47" i="20"/>
  <c r="I47" i="20"/>
  <c r="J47" i="20" s="1"/>
  <c r="H48" i="20"/>
  <c r="I48" i="20"/>
  <c r="J48" i="20" s="1"/>
  <c r="H49" i="20"/>
  <c r="I49" i="20"/>
  <c r="H50" i="20"/>
  <c r="I50" i="20"/>
  <c r="J50" i="20" s="1"/>
  <c r="I39" i="20"/>
  <c r="I51" i="20" s="1"/>
  <c r="H39" i="20"/>
  <c r="I19" i="20"/>
  <c r="H19" i="20"/>
  <c r="J49" i="20"/>
  <c r="K49" i="20" s="1"/>
  <c r="J45" i="20"/>
  <c r="K45" i="20" s="1"/>
  <c r="J43" i="20"/>
  <c r="L43" i="20"/>
  <c r="L49" i="20"/>
  <c r="J46" i="20"/>
  <c r="K46" i="20" s="1"/>
  <c r="J41" i="20"/>
  <c r="K43" i="20"/>
  <c r="K41" i="20"/>
  <c r="L41" i="20"/>
  <c r="L46" i="20"/>
  <c r="A11" i="17"/>
  <c r="A12" i="17" s="1"/>
  <c r="A13" i="17" s="1"/>
  <c r="A14" i="17" s="1"/>
  <c r="A15" i="17" s="1"/>
  <c r="A16" i="17" s="1"/>
  <c r="A17" i="17" s="1"/>
  <c r="A18" i="17" s="1"/>
  <c r="A19" i="17" s="1"/>
  <c r="A20" i="17" s="1"/>
  <c r="D19" i="20"/>
  <c r="C19" i="20"/>
  <c r="A8" i="2"/>
  <c r="A9" i="2"/>
  <c r="A10" i="2" s="1"/>
  <c r="A11" i="2" s="1"/>
  <c r="A12" i="2" s="1"/>
  <c r="A13" i="2" s="1"/>
  <c r="A14" i="2" s="1"/>
  <c r="A15" i="2" s="1"/>
  <c r="A16" i="2" s="1"/>
  <c r="A17" i="2" s="1"/>
  <c r="R68" i="23" l="1"/>
  <c r="R57" i="23"/>
  <c r="S35" i="23"/>
  <c r="S13" i="23"/>
  <c r="L80" i="20"/>
  <c r="J39" i="20"/>
  <c r="L39" i="20" s="1"/>
  <c r="R34" i="26"/>
  <c r="I54" i="24"/>
  <c r="E55" i="24"/>
  <c r="E54" i="24"/>
  <c r="I43" i="24"/>
  <c r="I42" i="24"/>
  <c r="I32" i="24"/>
  <c r="I29" i="24"/>
  <c r="E18" i="24"/>
  <c r="E19" i="24"/>
  <c r="I10" i="24"/>
  <c r="I41" i="24"/>
  <c r="I46" i="24" s="1"/>
  <c r="I53" i="24"/>
  <c r="I52" i="24"/>
  <c r="I64" i="24"/>
  <c r="I62" i="24"/>
  <c r="T14" i="28"/>
  <c r="I66" i="24"/>
  <c r="I68" i="24" s="1"/>
  <c r="I63" i="24"/>
  <c r="I65" i="24"/>
  <c r="E65" i="24"/>
  <c r="E64" i="24"/>
  <c r="E52" i="24"/>
  <c r="K14" i="28"/>
  <c r="E51" i="24"/>
  <c r="E53" i="24"/>
  <c r="E43" i="24"/>
  <c r="E42" i="24"/>
  <c r="E31" i="24"/>
  <c r="E32" i="24"/>
  <c r="E30" i="24"/>
  <c r="E29" i="24"/>
  <c r="E35" i="24" s="1"/>
  <c r="E33" i="24"/>
  <c r="I21" i="24"/>
  <c r="I20" i="24"/>
  <c r="I22" i="24"/>
  <c r="I19" i="24"/>
  <c r="R9" i="26"/>
  <c r="E21" i="24"/>
  <c r="E20" i="24"/>
  <c r="E24" i="24" s="1"/>
  <c r="I9" i="24"/>
  <c r="I7" i="24"/>
  <c r="I11" i="24"/>
  <c r="I8" i="24"/>
  <c r="E8" i="24"/>
  <c r="E11" i="24"/>
  <c r="E10" i="24"/>
  <c r="E9" i="24"/>
  <c r="E7" i="24"/>
  <c r="L75" i="20"/>
  <c r="L61" i="20"/>
  <c r="H76" i="20"/>
  <c r="H78" i="20"/>
  <c r="H80" i="20"/>
  <c r="F61" i="20"/>
  <c r="E75" i="20"/>
  <c r="T25" i="26"/>
  <c r="G36" i="22"/>
  <c r="R13" i="26"/>
  <c r="R35" i="26" s="1"/>
  <c r="S35" i="26" s="1"/>
  <c r="R25" i="26"/>
  <c r="R11" i="26"/>
  <c r="R33" i="26" s="1"/>
  <c r="T33" i="26" s="1"/>
  <c r="D36" i="22"/>
  <c r="I35" i="22"/>
  <c r="F18" i="27" s="1"/>
  <c r="F36" i="22"/>
  <c r="E36" i="22"/>
  <c r="I34" i="22"/>
  <c r="I33" i="22"/>
  <c r="F16" i="27" s="1"/>
  <c r="I32" i="22"/>
  <c r="I31" i="22"/>
  <c r="I31" i="26" s="1"/>
  <c r="C36" i="22"/>
  <c r="K30" i="26"/>
  <c r="K33" i="26"/>
  <c r="K34" i="26"/>
  <c r="D19" i="27"/>
  <c r="G32" i="13"/>
  <c r="E32" i="13" s="1"/>
  <c r="G17" i="13"/>
  <c r="E17" i="13" s="1"/>
  <c r="L71" i="20"/>
  <c r="L77" i="20"/>
  <c r="E77" i="20"/>
  <c r="E80" i="20"/>
  <c r="E76" i="20"/>
  <c r="O61" i="20"/>
  <c r="N76" i="20"/>
  <c r="O76" i="20" s="1"/>
  <c r="O71" i="20"/>
  <c r="M78" i="20"/>
  <c r="O78" i="20" s="1"/>
  <c r="J81" i="20"/>
  <c r="E78" i="20"/>
  <c r="G51" i="20"/>
  <c r="F51" i="20"/>
  <c r="E51" i="20"/>
  <c r="K50" i="20"/>
  <c r="L50" i="20"/>
  <c r="K42" i="20"/>
  <c r="L42" i="20"/>
  <c r="T31" i="22"/>
  <c r="S31" i="22"/>
  <c r="N75" i="20"/>
  <c r="O75" i="20" s="1"/>
  <c r="L81" i="20"/>
  <c r="M75" i="20"/>
  <c r="T34" i="26"/>
  <c r="S34" i="26"/>
  <c r="I34" i="26"/>
  <c r="K48" i="20"/>
  <c r="L48" i="20"/>
  <c r="J51" i="20"/>
  <c r="L40" i="20"/>
  <c r="L51" i="20" s="1"/>
  <c r="K40" i="20"/>
  <c r="N80" i="20"/>
  <c r="M80" i="20"/>
  <c r="T35" i="22"/>
  <c r="S35" i="22"/>
  <c r="H36" i="22"/>
  <c r="R10" i="26"/>
  <c r="R32" i="26" s="1"/>
  <c r="R32" i="22"/>
  <c r="L44" i="20"/>
  <c r="K44" i="20"/>
  <c r="K47" i="20"/>
  <c r="L47" i="20"/>
  <c r="N77" i="20"/>
  <c r="M77" i="20"/>
  <c r="T33" i="22"/>
  <c r="S33" i="22"/>
  <c r="I9" i="26"/>
  <c r="I14" i="26" s="1"/>
  <c r="K14" i="22"/>
  <c r="C15" i="2" s="1"/>
  <c r="J14" i="22"/>
  <c r="I14" i="22"/>
  <c r="R8" i="26"/>
  <c r="R14" i="22"/>
  <c r="R30" i="22"/>
  <c r="T14" i="22"/>
  <c r="C16" i="2" s="1"/>
  <c r="S14" i="22"/>
  <c r="K39" i="20"/>
  <c r="C51" i="20"/>
  <c r="I30" i="22"/>
  <c r="F19" i="20"/>
  <c r="I33" i="24"/>
  <c r="E40" i="24"/>
  <c r="E44" i="24"/>
  <c r="I55" i="24"/>
  <c r="E62" i="24"/>
  <c r="E66" i="24"/>
  <c r="N79" i="20"/>
  <c r="O79" i="20" s="1"/>
  <c r="H61" i="20"/>
  <c r="C81" i="20"/>
  <c r="K81" i="20"/>
  <c r="R34" i="22"/>
  <c r="E19" i="20"/>
  <c r="I31" i="24"/>
  <c r="I30" i="24"/>
  <c r="E41" i="24"/>
  <c r="I51" i="24"/>
  <c r="I57" i="24" s="1"/>
  <c r="E63" i="24"/>
  <c r="D81" i="20"/>
  <c r="H14" i="22"/>
  <c r="L45" i="20"/>
  <c r="N71" i="20"/>
  <c r="E61" i="20"/>
  <c r="R31" i="26"/>
  <c r="I24" i="24" l="1"/>
  <c r="G18" i="27"/>
  <c r="E68" i="24"/>
  <c r="E57" i="24"/>
  <c r="E46" i="24"/>
  <c r="I35" i="24"/>
  <c r="I13" i="24"/>
  <c r="E13" i="24"/>
  <c r="S33" i="26"/>
  <c r="T35" i="26"/>
  <c r="F17" i="27"/>
  <c r="F14" i="27"/>
  <c r="G14" i="27"/>
  <c r="K14" i="26"/>
  <c r="G16" i="27"/>
  <c r="I35" i="26"/>
  <c r="I33" i="26"/>
  <c r="J14" i="26"/>
  <c r="I32" i="26"/>
  <c r="O80" i="20"/>
  <c r="O81" i="20" s="1"/>
  <c r="O77" i="20"/>
  <c r="H81" i="20"/>
  <c r="G81" i="20"/>
  <c r="F81" i="20"/>
  <c r="M81" i="20"/>
  <c r="T30" i="22"/>
  <c r="G13" i="27" s="1"/>
  <c r="R36" i="22"/>
  <c r="S30" i="22"/>
  <c r="T32" i="22"/>
  <c r="G15" i="27" s="1"/>
  <c r="S32" i="22"/>
  <c r="F15" i="27"/>
  <c r="R30" i="26"/>
  <c r="R14" i="26"/>
  <c r="T14" i="26"/>
  <c r="S14" i="26"/>
  <c r="T32" i="26"/>
  <c r="S32" i="26"/>
  <c r="N81" i="20"/>
  <c r="K51" i="20"/>
  <c r="T31" i="26"/>
  <c r="S31" i="26"/>
  <c r="E81" i="20"/>
  <c r="T34" i="22"/>
  <c r="G17" i="27" s="1"/>
  <c r="S34" i="22"/>
  <c r="K36" i="22"/>
  <c r="I36" i="22"/>
  <c r="I30" i="26"/>
  <c r="F13" i="27"/>
  <c r="J36" i="22"/>
  <c r="G19" i="27" l="1"/>
  <c r="C10" i="27" s="1"/>
  <c r="C14" i="2" s="1"/>
  <c r="S36" i="22"/>
  <c r="F19" i="27"/>
  <c r="C9" i="27" s="1"/>
  <c r="T36" i="22"/>
  <c r="R36" i="26"/>
  <c r="S30" i="26"/>
  <c r="S36" i="26" s="1"/>
  <c r="T30" i="26"/>
  <c r="T36" i="26" s="1"/>
  <c r="K36" i="26"/>
  <c r="I36" i="26"/>
  <c r="J36" i="26"/>
</calcChain>
</file>

<file path=xl/sharedStrings.xml><?xml version="1.0" encoding="utf-8"?>
<sst xmlns="http://schemas.openxmlformats.org/spreadsheetml/2006/main" count="1093" uniqueCount="265">
  <si>
    <t>HMO</t>
  </si>
  <si>
    <t>PPO</t>
  </si>
  <si>
    <t>EPO</t>
  </si>
  <si>
    <t>HDHP</t>
  </si>
  <si>
    <t>POS</t>
  </si>
  <si>
    <t>Hospital Inpatient</t>
  </si>
  <si>
    <t>Hospital Outpatient</t>
  </si>
  <si>
    <t>Prescription Drugs</t>
  </si>
  <si>
    <t>Laboratory (Other than inpatient)</t>
  </si>
  <si>
    <t>Radiology (Other than Inpatient)</t>
  </si>
  <si>
    <t>Capitation (Professional)</t>
  </si>
  <si>
    <t>Capitation (Institutional)</t>
  </si>
  <si>
    <t>Capitation (Others)</t>
  </si>
  <si>
    <t>Others (Describe)</t>
  </si>
  <si>
    <t>Overall</t>
  </si>
  <si>
    <t>Use of Services</t>
  </si>
  <si>
    <t>Fees and Risk</t>
  </si>
  <si>
    <t>Benefit Category</t>
  </si>
  <si>
    <t>Allowed Trend (Current Year)/(Current Year-1)</t>
  </si>
  <si>
    <t>Month Rate Change Effective</t>
  </si>
  <si>
    <t>January</t>
  </si>
  <si>
    <t>March</t>
  </si>
  <si>
    <t>April</t>
  </si>
  <si>
    <t>May</t>
  </si>
  <si>
    <t xml:space="preserve">June </t>
  </si>
  <si>
    <t>July</t>
  </si>
  <si>
    <t>August</t>
  </si>
  <si>
    <t>October</t>
  </si>
  <si>
    <t>November</t>
  </si>
  <si>
    <t>December</t>
  </si>
  <si>
    <t>September</t>
  </si>
  <si>
    <t>Section Number</t>
  </si>
  <si>
    <t>Explanation</t>
  </si>
  <si>
    <t>Section VI: Information Regarding Reporting</t>
  </si>
  <si>
    <t>Term:</t>
  </si>
  <si>
    <t>Actuarial Basis</t>
  </si>
  <si>
    <t>Actuarial value</t>
  </si>
  <si>
    <t>Number of Enrollees/Covered Lives</t>
  </si>
  <si>
    <t>Product type</t>
  </si>
  <si>
    <t>Projected Trend</t>
  </si>
  <si>
    <t>Additional Files</t>
  </si>
  <si>
    <t>Projected Trend (Current Year +1)/(Current Year)</t>
  </si>
  <si>
    <t>Non-grandfathered Plans</t>
  </si>
  <si>
    <t>California Department of Managed Health Care/Department of Insurance</t>
  </si>
  <si>
    <t>Small Group and Individual Rate Review</t>
  </si>
  <si>
    <t>DMHC Health Plan ID/CDI NAIC No.</t>
  </si>
  <si>
    <t>SERFF Tracking Number:</t>
  </si>
  <si>
    <t>Not-for-profit</t>
  </si>
  <si>
    <t>Tab Name</t>
  </si>
  <si>
    <t>Product Types</t>
  </si>
  <si>
    <t>Grandfathered Plans</t>
  </si>
  <si>
    <t>Ambulatory Patient Services</t>
  </si>
  <si>
    <t>Emergency Services</t>
  </si>
  <si>
    <t>Hospitalization</t>
  </si>
  <si>
    <t>Mental Health and Substance use disorder/behavioral Health Treatment</t>
  </si>
  <si>
    <t>Maternity and Newborn care</t>
  </si>
  <si>
    <t>Rehabilitative and Habilitative Services/devices</t>
  </si>
  <si>
    <t>Laboratory Services</t>
  </si>
  <si>
    <t>Pediatric Services, including Oral and Vision Care</t>
  </si>
  <si>
    <t>Plan Types</t>
  </si>
  <si>
    <t>$1500+</t>
  </si>
  <si>
    <t>$100+</t>
  </si>
  <si>
    <t>$7500+</t>
  </si>
  <si>
    <t>Submission Date</t>
  </si>
  <si>
    <t>Index</t>
  </si>
  <si>
    <t>The report summarizes rate activity for the 12 month ending reporting year</t>
  </si>
  <si>
    <t>Item Names:</t>
  </si>
  <si>
    <t xml:space="preserve">(3) Benefit </t>
  </si>
  <si>
    <t>(4) Benefit Design</t>
  </si>
  <si>
    <t>(6) Trend</t>
  </si>
  <si>
    <t>Specific Regulation</t>
  </si>
  <si>
    <t>General_Info</t>
  </si>
  <si>
    <t>Not Available</t>
  </si>
  <si>
    <t>Benefit Design</t>
  </si>
  <si>
    <t>Nonstandard benefit design</t>
  </si>
  <si>
    <t>Standard Benefit Design</t>
  </si>
  <si>
    <t>Member Months
(summed over 12 months)</t>
  </si>
  <si>
    <t>Platinum</t>
  </si>
  <si>
    <t>Gold</t>
  </si>
  <si>
    <t>Silver</t>
  </si>
  <si>
    <t>Bronze</t>
  </si>
  <si>
    <t>Essential Health Benefit</t>
  </si>
  <si>
    <t>February</t>
  </si>
  <si>
    <t>Rehabilitative and Facilitative Services/devices</t>
  </si>
  <si>
    <t>Preventive and Wellness Services and Chronic Disease Management</t>
  </si>
  <si>
    <t>Physician/Other Professional Services</t>
  </si>
  <si>
    <t>Current Year</t>
  </si>
  <si>
    <t>$500 to $1,499.99</t>
  </si>
  <si>
    <t>No</t>
  </si>
  <si>
    <t>Monthly Rate Change Effective</t>
  </si>
  <si>
    <t>Grandfathered  Plans</t>
  </si>
  <si>
    <t>0.01%-9.99%</t>
  </si>
  <si>
    <t>10%-19.99%</t>
  </si>
  <si>
    <t>$0.01 to $499.99</t>
  </si>
  <si>
    <t>$0-$49.99</t>
  </si>
  <si>
    <t>$50-$99.99</t>
  </si>
  <si>
    <t>$0-$4999.99</t>
  </si>
  <si>
    <t>$5000-$7499.99</t>
  </si>
  <si>
    <t>All Plans Combined</t>
  </si>
  <si>
    <t>(1) Premium</t>
  </si>
  <si>
    <t>Health Plan/Insurer Name</t>
  </si>
  <si>
    <t>Overall Trend by PMPM</t>
  </si>
  <si>
    <t>Start of the form</t>
  </si>
  <si>
    <t>Summary of Enrollment by Deductibles</t>
  </si>
  <si>
    <t>Summary of Enrollment by Coinsurance</t>
  </si>
  <si>
    <t>Health Plan/Insurers Name</t>
  </si>
  <si>
    <t>Rate Activity 12-month Ending Date</t>
  </si>
  <si>
    <t>Summary of Number and Percentage of Rate Changes in Reporting Year by Effective Month</t>
  </si>
  <si>
    <t>Summary of Enrollment by Copayments</t>
  </si>
  <si>
    <t>Summary of Enrollment by Individual Maximum Out-of-Pocket Limit</t>
  </si>
  <si>
    <t xml:space="preserve">Tab (1). Premium
</t>
  </si>
  <si>
    <t>Tab (3). Benefit</t>
  </si>
  <si>
    <t>Tab (4). Benefit Design</t>
  </si>
  <si>
    <t>Average Premium PMPM after Renewal</t>
  </si>
  <si>
    <t xml:space="preserve">Market Types Category:  </t>
  </si>
  <si>
    <t xml:space="preserve">Price Inflation </t>
  </si>
  <si>
    <t xml:space="preserve">Tab (6). Trend
</t>
  </si>
  <si>
    <t>Weighted Average Rate Change</t>
  </si>
  <si>
    <t>OTHER</t>
  </si>
  <si>
    <t>High Deductible Plan</t>
  </si>
  <si>
    <t>Grandfathered Plan</t>
  </si>
  <si>
    <t>Cost sharing</t>
  </si>
  <si>
    <t>Individual</t>
  </si>
  <si>
    <t>Individual Plans</t>
  </si>
  <si>
    <t>Individual Market</t>
  </si>
  <si>
    <t>The share of costs covered by enrollee's insurance that enrollee pay out of your own pocket. This term generally includes deductibles, coinsurance, and copayments, or similar charges, but it doesn't include premiums, balance billing amounts for non-network providers, or the cost of non-covered services. Cost sharing in Medicaid and CHIP also includes premiums.</t>
  </si>
  <si>
    <t xml:space="preserve">Methodology used to determine the rating factors and the purpose of the factors.
  </t>
  </si>
  <si>
    <t>The cost sharing for covered benefits.</t>
  </si>
  <si>
    <t>It is the equivalent of one covered life for which the health plan company has premium revenue in one month. The total annual number of member months is calculated by summing the twelve end-of-month totals of covered lives for the reported year, for each product category. Report the member months as this sum of twelve end-of-month totals for the calendar year.</t>
  </si>
  <si>
    <t>The number of employees, including dependents enrolled (i.e., members or covered lives) during the 12-month reporting period; reasonable approximations are allowed when actual information is not available.</t>
  </si>
  <si>
    <t>Benefit design other than the standard benefit design.</t>
  </si>
  <si>
    <t xml:space="preserve">Standardized products approved by the executive board of the California Health Benefit Exchange pursuant to subdivision (c) of Section 100504 of the Government Code.  </t>
  </si>
  <si>
    <t xml:space="preserve">Number of Enrollees/Covered Lives </t>
  </si>
  <si>
    <t>Summary of Trend Factors in Individual Business</t>
  </si>
  <si>
    <t xml:space="preserve">Weighted average annual rate change for individual business </t>
  </si>
  <si>
    <t xml:space="preserve">Pricing trends for calendar year CY+1 over calendar year CY and for calendar year CY over calendar year CY-1 used in pricing health coverage (after normalization for demographic changes) premium effective during the reporting period (CY = current year). </t>
  </si>
  <si>
    <t>Reporting Period</t>
  </si>
  <si>
    <t xml:space="preserve">It is the calendar year during which the filing is due. </t>
  </si>
  <si>
    <t>Plan with the Most Enrollment</t>
  </si>
  <si>
    <t>Most enrolled health plan at the time of filing.</t>
  </si>
  <si>
    <t xml:space="preserve">Non-grandfathered Plan with Most Enrollment </t>
  </si>
  <si>
    <t xml:space="preserve">Non-grandfathered  Plan with Most Enrollment </t>
  </si>
  <si>
    <t xml:space="preserve">Grandfathered Plan with Most Enrollment </t>
  </si>
  <si>
    <t>Deductibles (Medical +Rx Combined) between zero and High</t>
  </si>
  <si>
    <t>0.01%-19.99%</t>
  </si>
  <si>
    <t>20%-39.99%</t>
  </si>
  <si>
    <t>40%+</t>
  </si>
  <si>
    <t>Copayment for Primary Doctor Visits and Specialist Visits (Composite)</t>
  </si>
  <si>
    <t>Coinsurance Percentage (Hospital Inpatient)</t>
  </si>
  <si>
    <t>Individual Out Of Pocket Maximum (Medical + Rx Combined In-network Only)</t>
  </si>
  <si>
    <t>The term “high deductible health plan” means a health plan— (I) which has an annual deductible which is not less than— (I) $1,000 for self-only coverage, and (II) twice the dollar amount in sub clause (I) for family coverage, and (ii) the sum of the annual deductible and the other annual out-of-pocket expenses required to be paid under the plan (other than for premiums) for covered benefits does not exceed— (I) $5,000 for self-only coverage, and (II) twice the dollar amount in sub clause (I) for family coverage.</t>
  </si>
  <si>
    <t>Product</t>
  </si>
  <si>
    <t>PMPM</t>
  </si>
  <si>
    <t>Per member per month</t>
  </si>
  <si>
    <t>Has the meaning set forth in Section 1251 of PPACA (as defined in Health and Safety Code section 1357.500 (r)).</t>
  </si>
  <si>
    <t>Means a health plan that is not a grandfathered health plan.</t>
  </si>
  <si>
    <t>Means product type.</t>
  </si>
  <si>
    <t>Glossary</t>
  </si>
  <si>
    <t>The aggregate rate information submission form shall include the following items:</t>
  </si>
  <si>
    <t>Section 1385.043 of the Health and Safety Code</t>
  </si>
  <si>
    <t>Section 10181.46 of the Insurance Code</t>
  </si>
  <si>
    <t xml:space="preserve">Means Health Maintenance Organization HMO), Preferred Provider Organization (PPO), Point of Service (POS), Exclusive Provider Organization (EPO), and High Deductible Health Plan (HDHP). </t>
  </si>
  <si>
    <t>Options</t>
  </si>
  <si>
    <t>Before Normalization for Demographic, Plan Mix, or Other Changes</t>
  </si>
  <si>
    <t>After Normalization for Demographic, Plan Mix, or Other Changes</t>
  </si>
  <si>
    <t>Total Number of Enrollees/Covered Lives</t>
  </si>
  <si>
    <t>Calendar year (i.e., reporting year) that a health plan or health insurer files the AB2118 Form with the California Department of Managed Health Care and California Department of Insurance.</t>
  </si>
  <si>
    <t>Please Specify If Allowed Trend Is Before or After Normalization for Demographic, Plan mix or Other Changes</t>
  </si>
  <si>
    <t>Please Specify If Projected Trend Is Before or After Normalization for Demographic, Plan Mix or Other Changes</t>
  </si>
  <si>
    <t>Average Premium Weighted By Enrollment</t>
  </si>
  <si>
    <t>Number of Enrollees/Covered Lives Affected by Rate Change (Renewal Only)</t>
  </si>
  <si>
    <t>Number of Enrollees/Covered Lives Offered Renewal During Month Without A Rate Change (Renewal Only)</t>
  </si>
  <si>
    <t>Number of Enrollees/Covered Lives (Renewal Only)</t>
  </si>
  <si>
    <t>Average Premium PMPM After renewal (Renewal only)</t>
  </si>
  <si>
    <t>Weighted Average Rate Change (Renewal Only)</t>
  </si>
  <si>
    <t>Number of Plans</t>
  </si>
  <si>
    <t>Total</t>
  </si>
  <si>
    <t>Distribution of Covered Lives</t>
  </si>
  <si>
    <t>Silver Variant</t>
  </si>
  <si>
    <t>Metal Tiers</t>
  </si>
  <si>
    <t>(2a) Cost Sharing</t>
  </si>
  <si>
    <t>Summary of Enrollment by Metal Tiers</t>
  </si>
  <si>
    <t>(2b) Cost Sharing</t>
  </si>
  <si>
    <t>Summary of Enrollment by Metal Tiers and Premium</t>
  </si>
  <si>
    <t>Non-grandfathered Essential Health Benefit vs. Grandfathered Basic Health Benefits for Plans with Most Enrollments</t>
  </si>
  <si>
    <t>Weighted Average Rate Change and Number of Enrollees Subject to Rate Change</t>
  </si>
  <si>
    <t>Number of Enrollees/Covered Lives On (Renewal Only)</t>
  </si>
  <si>
    <t>Number of Enrollees/Covered Lives for New Business</t>
  </si>
  <si>
    <t>Average Premium PMPM After renewal</t>
  </si>
  <si>
    <t xml:space="preserve">Average Amount Paid/contributed by Enrollees on PMPM </t>
  </si>
  <si>
    <t>Share of Premium Paid by Enrollees</t>
  </si>
  <si>
    <t>Share of Premium Paid by Employers</t>
  </si>
  <si>
    <t>Summary of Share of Premium by Product Types</t>
  </si>
  <si>
    <t>Catastrophic</t>
  </si>
  <si>
    <t>The weighted average of the annual rate increases or decreases that were implemented (actual or a reasonable approximation when actual information is not available) weighted by the number of enrollees/covered lives.</t>
  </si>
  <si>
    <t>Individual Plans (On-Exchange)</t>
  </si>
  <si>
    <t>Individual Plans (Off-Exchange)</t>
  </si>
  <si>
    <t xml:space="preserve">Summary of Average Premium PMPM by Metal tiers </t>
  </si>
  <si>
    <t xml:space="preserve">(5b) Enrollment </t>
  </si>
  <si>
    <t xml:space="preserve">(5a) Enrollment </t>
  </si>
  <si>
    <t>Standard Benefit Design (On-Exchange Plan with Most Enrollment)</t>
  </si>
  <si>
    <t>Standard Benefit Design (Off-Exchange Plan with Most Enrollment)</t>
  </si>
  <si>
    <t>Non-standard Benefit Design (Off-Exchange Plan with Most Enrollment )</t>
  </si>
  <si>
    <t xml:space="preserve">Tab (5b). Enrollment
</t>
  </si>
  <si>
    <t xml:space="preserve">Tab (5a). Enrollment
</t>
  </si>
  <si>
    <t>Tab (2b). Cost Sharing</t>
  </si>
  <si>
    <t>Tab (2a). Cost Sharing</t>
  </si>
  <si>
    <t>Average amount per Brand Name Drug prescription that enrollees/insured pay toward total cost for a 30 day or less supply. For coinsurance, calculate the average amount paid per prescription.</t>
  </si>
  <si>
    <t xml:space="preserve">Standard Benefit Design vs. Nonstandard Benefit Design </t>
  </si>
  <si>
    <t>Individual Plans (On-Exchange</t>
  </si>
  <si>
    <t xml:space="preserve"> Use the space below for elaborations or explanations for any of the information supplied on this form, or to document any changes in methods used from</t>
  </si>
  <si>
    <r>
      <t xml:space="preserve"> prior years' data.  You can use the </t>
    </r>
    <r>
      <rPr>
        <b/>
        <sz val="12"/>
        <color indexed="30"/>
        <rFont val="Arial"/>
        <family val="2"/>
      </rPr>
      <t>hyperlinks</t>
    </r>
    <r>
      <rPr>
        <b/>
        <sz val="12"/>
        <color indexed="62"/>
        <rFont val="Arial"/>
        <family val="2"/>
      </rPr>
      <t xml:space="preserve"> </t>
    </r>
    <r>
      <rPr>
        <b/>
        <sz val="12"/>
        <color indexed="8"/>
        <rFont val="Arial"/>
        <family val="2"/>
      </rPr>
      <t>below to return to specific sections in the form.</t>
    </r>
  </si>
  <si>
    <t>Average Cost Sharing for Brand Name Drugs</t>
  </si>
  <si>
    <t>Please document any explanation in the explanation tab.</t>
  </si>
  <si>
    <t>Non-Grandfathered plan</t>
  </si>
  <si>
    <t>20%+</t>
  </si>
  <si>
    <t>Non-Standard Benefit Design (Off-Exchange Plan with Most Enrollment)</t>
  </si>
  <si>
    <t>For the individual market, the average premium shall be weighted by the number of individual enrollees in the plan's individual market during the 12-month period.</t>
  </si>
  <si>
    <t>Amount Paid/contributed by Enrollees PMPM</t>
  </si>
  <si>
    <t>Percentage of total filings</t>
  </si>
  <si>
    <t xml:space="preserve">Number of covered lives affected </t>
  </si>
  <si>
    <t>Product Type</t>
  </si>
  <si>
    <t>Describe "Other" product types here:</t>
  </si>
  <si>
    <t>Number of subscribers</t>
  </si>
  <si>
    <t>California Annual Aggregate Rate Data Report Form</t>
  </si>
  <si>
    <t>California Annual Aggregate Rate Data Report</t>
  </si>
  <si>
    <t>(7) CA Aggregate Form</t>
  </si>
  <si>
    <t xml:space="preserve">H&amp;S Code 1385.043 &amp; CIC 10181.46 </t>
  </si>
  <si>
    <t>Other</t>
  </si>
  <si>
    <t xml:space="preserve">Tab (7). CA Aggregate Form
</t>
  </si>
  <si>
    <t xml:space="preserve">This report summarizes filing activity for reporting year </t>
  </si>
  <si>
    <t>TOTAL</t>
  </si>
  <si>
    <t>Total number of individual filings submitted for rate effective during reporting year</t>
  </si>
  <si>
    <t>6A</t>
  </si>
  <si>
    <t>6B</t>
  </si>
  <si>
    <t>Additional Benefits 1 offered by the Plan (describe here)</t>
  </si>
  <si>
    <t>Additional Benefits 2 offered by the Plan (describe here)</t>
  </si>
  <si>
    <t>Additional Benefits 3 offered by the Plan (describe here)</t>
  </si>
  <si>
    <t>Additional Benefits 4 offered by the Plan (describe here)</t>
  </si>
  <si>
    <t>Additional Benefits 5 offered by the Plan (describe here)</t>
  </si>
  <si>
    <t>Additional Benefits 6 offered by the Plan (describe here)</t>
  </si>
  <si>
    <t>Additional Benefits</t>
  </si>
  <si>
    <r>
      <rPr>
        <u/>
        <sz val="12"/>
        <rFont val="Arial"/>
        <family val="2"/>
      </rPr>
      <t>Cost Containment and Quality Improvement Efforts:</t>
    </r>
    <r>
      <rPr>
        <sz val="12"/>
        <rFont val="Arial"/>
        <family val="2"/>
      </rPr>
      <t xml:space="preserve">
Describe, for each category of health plan/health insurer (individual) , Cost containment and quality improvement efforts during the reporting year covered by this report. To the extend possible, describe any significant new health care cost containment and quality improvement efforts and provide an estimate of potential savings together with an estimated cost or savings for the projection period. (please express these savings as a percentage of premium) </t>
    </r>
  </si>
  <si>
    <t xml:space="preserve">The combined average dollar copayment amount health plan/health insurer enrollee pays for both primary doctor and specialist visit. More specifically, total copayment dollar amount paid by enrollees for primary doctor and specialist visits divided by the total number of enrollees making such payments.
</t>
  </si>
  <si>
    <t>Average Percent rate change</t>
  </si>
  <si>
    <t xml:space="preserve">HMO </t>
  </si>
  <si>
    <t xml:space="preserve">Number of individual filings submitted for rate effective during the reporting year </t>
  </si>
  <si>
    <t>Description of plan design and cost sharing levels for each AV metal tier for the plan with most enrollment. [e.g. Deductible=$500; Inpatient Facility Coinsurance=20%; Office Visit Copay=$35; Maximum Out-of-Pocket =$4,000]</t>
  </si>
  <si>
    <t>Weighted average annual rate change for individual non-grandfathered on-exchange plans</t>
  </si>
  <si>
    <t>Effective Coinsurance Percentage (Specialty Drugs)</t>
  </si>
  <si>
    <t>H&amp;S Code 1385.043(c)(1) &amp; CIC 10181.46(c)(1)</t>
  </si>
  <si>
    <t>H&amp;S Code 1385.043(c)(2) &amp; CIC 10181.46(c)(2)</t>
  </si>
  <si>
    <t>H&amp;S Code 1385.043(c)(3)A &amp; CIC 10181.46(c)(3)A&amp;B</t>
  </si>
  <si>
    <t>H&amp;S Code 1385.043(c)(4) &amp; CIC 10181.46(c)(4)</t>
  </si>
  <si>
    <t>H&amp;S Code 1385.043(c)(5) &amp; CIC 10181.46(c)(5)</t>
  </si>
  <si>
    <t>H&amp;S Code 1385.043(c)(6) &amp; CIC 10181.46(c)(6)</t>
  </si>
  <si>
    <t xml:space="preserve">Weighted average annual rate change for individual non-grandfathered off-exchange plans </t>
  </si>
  <si>
    <t xml:space="preserve">Weighted average annual rate change for individual grandfathered off-exchange plans </t>
  </si>
  <si>
    <t>Plan Type:  For-profit or Not-for-profit or Nonprofit company</t>
  </si>
  <si>
    <t>2024</t>
  </si>
  <si>
    <t>The percentage of total average costs for covered benefits that a plan will cover. For example, if a plan has an actuarial value of 70%, on average, enrollee would be responsible for 30% of the costs of all covered benefits. However, enrollee could be responsible for a higher or lower percentage of the total costs of covered services for the year, depending on enrollee actual health care needs and the terms of enrollee insurance policy.</t>
  </si>
  <si>
    <t>Weighted Average Actuarial Value By Product Type</t>
  </si>
  <si>
    <t>Yes</t>
  </si>
  <si>
    <t>Trustmark Insurance Company</t>
  </si>
  <si>
    <t>TRST-134220235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</si>
</sst>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
    <numFmt numFmtId="165" formatCode="_(* #,##0_);_(* \(#,##0\);_(* &quot;-&quot;??_);_(@_)"/>
    <numFmt numFmtId="166" formatCode="0.0%"/>
  </numFmts>
  <fonts count="30" x14ac:knownFonts="1">
    <font>
      <sz val="11"/>
      <color theme="1"/>
      <name val="Calibri"/>
      <family val="2"/>
      <scheme val="minor"/>
    </font>
    <font>
      <u/>
      <sz val="10"/>
      <color indexed="12"/>
      <name val="Arial"/>
      <family val="2"/>
    </font>
    <font>
      <sz val="10"/>
      <name val="Arial"/>
      <family val="2"/>
    </font>
    <font>
      <b/>
      <sz val="12"/>
      <color indexed="8"/>
      <name val="Arial"/>
      <family val="2"/>
    </font>
    <font>
      <sz val="12"/>
      <name val="Arial"/>
      <family val="2"/>
    </font>
    <font>
      <b/>
      <sz val="12"/>
      <color indexed="60"/>
      <name val="Arial"/>
      <family val="2"/>
    </font>
    <font>
      <b/>
      <sz val="12"/>
      <name val="Arial"/>
      <family val="2"/>
    </font>
    <font>
      <sz val="12"/>
      <color indexed="8"/>
      <name val="Arial"/>
      <family val="2"/>
    </font>
    <font>
      <u/>
      <sz val="12"/>
      <color indexed="12"/>
      <name val="Arial"/>
      <family val="2"/>
    </font>
    <font>
      <b/>
      <u/>
      <sz val="12"/>
      <color indexed="12"/>
      <name val="Arial"/>
      <family val="2"/>
    </font>
    <font>
      <sz val="8"/>
      <name val="Calibri"/>
      <family val="2"/>
    </font>
    <font>
      <b/>
      <sz val="12"/>
      <color indexed="62"/>
      <name val="Arial"/>
      <family val="2"/>
    </font>
    <font>
      <b/>
      <sz val="12"/>
      <color indexed="30"/>
      <name val="Arial"/>
      <family val="2"/>
    </font>
    <font>
      <b/>
      <u/>
      <sz val="12"/>
      <name val="Arial"/>
      <family val="2"/>
    </font>
    <font>
      <u/>
      <sz val="12"/>
      <name val="Arial"/>
      <family val="2"/>
    </font>
    <font>
      <sz val="11"/>
      <color theme="1"/>
      <name val="Calibri"/>
      <family val="2"/>
      <scheme val="minor"/>
    </font>
    <font>
      <sz val="12"/>
      <color theme="1"/>
      <name val="Arial"/>
      <family val="2"/>
    </font>
    <font>
      <b/>
      <sz val="12"/>
      <color theme="1"/>
      <name val="Arial"/>
      <family val="2"/>
    </font>
    <font>
      <sz val="12"/>
      <color theme="3" tint="-0.249977111117893"/>
      <name val="Arial"/>
      <family val="2"/>
    </font>
    <font>
      <b/>
      <sz val="12"/>
      <color theme="3" tint="-0.249977111117893"/>
      <name val="Arial"/>
      <family val="2"/>
    </font>
    <font>
      <b/>
      <sz val="16"/>
      <color theme="0"/>
      <name val="Arial"/>
      <family val="2"/>
    </font>
    <font>
      <sz val="12"/>
      <color theme="0"/>
      <name val="Arial"/>
      <family val="2"/>
    </font>
    <font>
      <b/>
      <u/>
      <sz val="12"/>
      <color theme="8"/>
      <name val="Arial"/>
      <family val="2"/>
    </font>
    <font>
      <b/>
      <sz val="18"/>
      <color theme="0"/>
      <name val="Arial"/>
      <family val="2"/>
    </font>
    <font>
      <sz val="16"/>
      <color theme="0"/>
      <name val="Arial"/>
      <family val="2"/>
    </font>
    <font>
      <sz val="16"/>
      <color theme="1"/>
      <name val="Arial"/>
      <family val="2"/>
    </font>
    <font>
      <sz val="11"/>
      <name val="Calibri"/>
      <family val="2"/>
      <scheme val="minor"/>
    </font>
    <font>
      <sz val="12"/>
      <color rgb="FFFFFF00"/>
      <name val="Arial"/>
      <family val="2"/>
    </font>
    <font>
      <sz val="12"/>
      <color rgb="FF000000"/>
      <name val="Arial"/>
      <family val="2"/>
    </font>
    <font>
      <sz val="6"/>
      <color rgb="FF000000"/>
      <name val="Verdana"/>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gray0625">
        <bgColor theme="0"/>
      </patternFill>
    </fill>
    <fill>
      <patternFill patternType="solid">
        <fgColor theme="9" tint="0.39997558519241921"/>
        <bgColor indexed="64"/>
      </patternFill>
    </fill>
    <fill>
      <patternFill patternType="gray0625">
        <bgColor theme="0" tint="-4.9989318521683403E-2"/>
      </patternFill>
    </fill>
    <fill>
      <patternFill patternType="solid">
        <fgColor rgb="FF12539F"/>
        <bgColor indexed="64"/>
      </patternFill>
    </fill>
    <fill>
      <patternFill patternType="solid">
        <fgColor rgb="FFFFFF00"/>
        <bgColor indexed="64"/>
      </patternFill>
    </fill>
    <fill>
      <patternFill patternType="solid">
        <fgColor theme="0" tint="-0.249977111117893"/>
        <bgColor indexed="64"/>
      </patternFill>
    </fill>
    <fill>
      <patternFill patternType="gray0625">
        <bgColor theme="0" tint="-0.14999847407452621"/>
      </patternFill>
    </fill>
  </fills>
  <borders count="56">
    <border>
      <left/>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5" fillId="0" borderId="0" applyFont="0" applyFill="0" applyBorder="0" applyAlignment="0" applyProtection="0"/>
    <xf numFmtId="44" fontId="15" fillId="0" borderId="0" applyFont="0" applyFill="0" applyBorder="0" applyAlignment="0" applyProtection="0"/>
    <xf numFmtId="0" fontId="1" fillId="0" borderId="0" applyNumberFormat="0" applyFill="0" applyBorder="0" applyAlignment="0" applyProtection="0">
      <alignment vertical="top"/>
      <protection locked="0"/>
    </xf>
    <xf numFmtId="0" fontId="15" fillId="0" borderId="0"/>
    <xf numFmtId="0" fontId="2" fillId="0" borderId="0"/>
    <xf numFmtId="9" fontId="15" fillId="0" borderId="0" applyFont="0" applyFill="0" applyBorder="0" applyAlignment="0" applyProtection="0"/>
  </cellStyleXfs>
  <cellXfs count="340">
    <xf numFmtId="0" fontId="0" fillId="0" borderId="0" xfId="0"/>
    <xf numFmtId="0" fontId="4" fillId="4" borderId="2" xfId="5" applyFont="1" applyFill="1" applyBorder="1" applyAlignment="1" applyProtection="1">
      <alignment horizontal="right" vertical="center"/>
      <protection locked="0"/>
    </xf>
    <xf numFmtId="49" fontId="4" fillId="4" borderId="4" xfId="5" applyNumberFormat="1" applyFont="1" applyFill="1" applyBorder="1" applyAlignment="1" applyProtection="1">
      <alignment horizontal="right" vertical="center"/>
      <protection locked="0"/>
    </xf>
    <xf numFmtId="0" fontId="4" fillId="4" borderId="0" xfId="0" applyFont="1" applyFill="1" applyAlignment="1" applyProtection="1">
      <alignment horizontal="left" vertical="center"/>
      <protection locked="0"/>
    </xf>
    <xf numFmtId="0" fontId="6" fillId="5" borderId="6" xfId="4" applyFont="1" applyFill="1" applyBorder="1" applyAlignment="1" applyProtection="1">
      <alignment vertical="center"/>
      <protection locked="0"/>
    </xf>
    <xf numFmtId="0" fontId="6" fillId="5" borderId="2" xfId="4" applyFont="1" applyFill="1" applyBorder="1" applyAlignment="1" applyProtection="1">
      <alignment vertical="center"/>
      <protection locked="0"/>
    </xf>
    <xf numFmtId="0" fontId="4" fillId="4" borderId="7" xfId="0" applyFont="1" applyFill="1" applyBorder="1" applyAlignment="1" applyProtection="1">
      <alignment horizontal="left" vertical="center"/>
      <protection locked="0"/>
    </xf>
    <xf numFmtId="0" fontId="4" fillId="4" borderId="4" xfId="0" applyFont="1" applyFill="1" applyBorder="1" applyAlignment="1" applyProtection="1">
      <alignment vertical="center"/>
      <protection locked="0"/>
    </xf>
    <xf numFmtId="0" fontId="4" fillId="4" borderId="8" xfId="0" applyFont="1" applyFill="1" applyBorder="1" applyAlignment="1" applyProtection="1">
      <alignment vertical="center"/>
      <protection locked="0"/>
    </xf>
    <xf numFmtId="0" fontId="4" fillId="4" borderId="0" xfId="0" applyFont="1" applyFill="1" applyAlignment="1" applyProtection="1">
      <alignment vertical="center"/>
      <protection locked="0"/>
    </xf>
    <xf numFmtId="1" fontId="5" fillId="6" borderId="9" xfId="0" applyNumberFormat="1" applyFont="1" applyFill="1" applyBorder="1" applyAlignment="1">
      <alignment horizontal="center" vertical="center" shrinkToFit="1"/>
    </xf>
    <xf numFmtId="1" fontId="5" fillId="6" borderId="4" xfId="0" applyNumberFormat="1" applyFont="1" applyFill="1" applyBorder="1" applyAlignment="1">
      <alignment horizontal="center" vertical="center" shrinkToFit="1"/>
    </xf>
    <xf numFmtId="1" fontId="5" fillId="6" borderId="7" xfId="0" applyNumberFormat="1" applyFont="1" applyFill="1" applyBorder="1" applyAlignment="1">
      <alignment horizontal="center" vertical="center" shrinkToFit="1"/>
    </xf>
    <xf numFmtId="14" fontId="4" fillId="4" borderId="4" xfId="5" applyNumberFormat="1" applyFont="1" applyFill="1" applyBorder="1" applyAlignment="1" applyProtection="1">
      <alignment horizontal="right" vertical="center"/>
      <protection locked="0"/>
    </xf>
    <xf numFmtId="49" fontId="4" fillId="4" borderId="0" xfId="5" applyNumberFormat="1" applyFont="1" applyFill="1" applyAlignment="1" applyProtection="1">
      <alignment horizontal="right" vertical="center"/>
      <protection locked="0"/>
    </xf>
    <xf numFmtId="49" fontId="6" fillId="4" borderId="4" xfId="5" applyNumberFormat="1" applyFont="1" applyFill="1" applyBorder="1" applyAlignment="1" applyProtection="1">
      <alignment horizontal="right" vertical="center"/>
      <protection locked="0"/>
    </xf>
    <xf numFmtId="0" fontId="16" fillId="4" borderId="0" xfId="0" applyFont="1" applyFill="1" applyAlignment="1">
      <alignment vertical="center"/>
    </xf>
    <xf numFmtId="0" fontId="0" fillId="0" borderId="0" xfId="0" applyAlignment="1">
      <alignment vertical="center"/>
    </xf>
    <xf numFmtId="0" fontId="16" fillId="4" borderId="0" xfId="0" applyFont="1" applyFill="1" applyAlignment="1">
      <alignment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6" fillId="0" borderId="11" xfId="0" applyFont="1" applyBorder="1" applyAlignment="1">
      <alignment horizontal="center" vertical="center"/>
    </xf>
    <xf numFmtId="0" fontId="17" fillId="5" borderId="12" xfId="0" applyFont="1" applyFill="1" applyBorder="1" applyAlignment="1">
      <alignment horizontal="center" vertical="center"/>
    </xf>
    <xf numFmtId="165" fontId="16" fillId="5" borderId="13" xfId="1" applyNumberFormat="1" applyFont="1" applyFill="1" applyBorder="1" applyAlignment="1">
      <alignment vertical="center"/>
    </xf>
    <xf numFmtId="0" fontId="16" fillId="4" borderId="0" xfId="0" applyFont="1" applyFill="1" applyAlignment="1">
      <alignment horizontal="center" vertical="center"/>
    </xf>
    <xf numFmtId="165" fontId="16" fillId="5" borderId="7" xfId="1" applyNumberFormat="1" applyFont="1" applyFill="1" applyBorder="1" applyAlignment="1">
      <alignment vertical="center"/>
    </xf>
    <xf numFmtId="10" fontId="16" fillId="5" borderId="7" xfId="0" applyNumberFormat="1" applyFont="1" applyFill="1" applyBorder="1" applyAlignment="1">
      <alignment vertical="center"/>
    </xf>
    <xf numFmtId="0" fontId="9" fillId="0" borderId="0" xfId="3" applyFont="1" applyFill="1" applyBorder="1" applyAlignment="1" applyProtection="1">
      <alignment vertical="center" wrapText="1"/>
    </xf>
    <xf numFmtId="0" fontId="9" fillId="0" borderId="0" xfId="3" applyFont="1" applyFill="1" applyBorder="1" applyAlignment="1" applyProtection="1">
      <alignment vertical="center"/>
    </xf>
    <xf numFmtId="9" fontId="16" fillId="5" borderId="7" xfId="6" applyFont="1" applyFill="1" applyBorder="1" applyAlignment="1">
      <alignment vertical="center"/>
    </xf>
    <xf numFmtId="10" fontId="16" fillId="5" borderId="4" xfId="0" applyNumberFormat="1" applyFont="1" applyFill="1" applyBorder="1" applyAlignment="1">
      <alignment vertical="center"/>
    </xf>
    <xf numFmtId="0" fontId="17" fillId="4" borderId="11"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6" fillId="4" borderId="11" xfId="0" applyFont="1" applyFill="1" applyBorder="1" applyAlignment="1">
      <alignment horizontal="center" vertical="center"/>
    </xf>
    <xf numFmtId="9" fontId="17" fillId="4" borderId="7" xfId="0" applyNumberFormat="1"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0" borderId="11" xfId="0" applyFont="1" applyBorder="1" applyAlignment="1">
      <alignment horizontal="center" vertical="center" wrapText="1"/>
    </xf>
    <xf numFmtId="0" fontId="17" fillId="5" borderId="14" xfId="0" applyFont="1" applyFill="1" applyBorder="1" applyAlignment="1">
      <alignment horizontal="center" vertical="center" wrapText="1"/>
    </xf>
    <xf numFmtId="0" fontId="16" fillId="0" borderId="14" xfId="0" applyFont="1" applyBorder="1" applyAlignment="1">
      <alignment horizontal="center" vertical="center"/>
    </xf>
    <xf numFmtId="0" fontId="17" fillId="5" borderId="15" xfId="0" applyFont="1" applyFill="1" applyBorder="1" applyAlignment="1">
      <alignment horizontal="center" vertical="center"/>
    </xf>
    <xf numFmtId="0" fontId="17" fillId="0" borderId="11" xfId="0" applyFont="1" applyBorder="1" applyAlignment="1">
      <alignment horizontal="center" vertical="center"/>
    </xf>
    <xf numFmtId="0" fontId="17" fillId="5" borderId="12" xfId="0" applyFont="1" applyFill="1" applyBorder="1" applyAlignment="1">
      <alignment horizontal="center" vertical="center" wrapText="1"/>
    </xf>
    <xf numFmtId="0" fontId="18" fillId="4" borderId="0" xfId="0" applyFont="1" applyFill="1" applyAlignment="1">
      <alignment vertical="center"/>
    </xf>
    <xf numFmtId="0" fontId="18" fillId="0" borderId="7" xfId="0" applyFont="1" applyBorder="1" applyAlignment="1">
      <alignment horizontal="left" vertical="center" wrapText="1"/>
    </xf>
    <xf numFmtId="0" fontId="17" fillId="4" borderId="0" xfId="0" applyFont="1" applyFill="1" applyAlignment="1">
      <alignment vertical="center"/>
    </xf>
    <xf numFmtId="0" fontId="16" fillId="4" borderId="7" xfId="0" applyFont="1" applyFill="1" applyBorder="1" applyAlignment="1">
      <alignment vertical="center"/>
    </xf>
    <xf numFmtId="0" fontId="8" fillId="4" borderId="0" xfId="3" applyFont="1" applyFill="1" applyAlignment="1" applyProtection="1">
      <alignment vertical="center"/>
    </xf>
    <xf numFmtId="0" fontId="4" fillId="4" borderId="0" xfId="4" applyFont="1" applyFill="1" applyAlignment="1">
      <alignment vertical="center"/>
    </xf>
    <xf numFmtId="0" fontId="6" fillId="4" borderId="0" xfId="4" applyFont="1" applyFill="1" applyAlignment="1">
      <alignment vertical="center"/>
    </xf>
    <xf numFmtId="0" fontId="6" fillId="4" borderId="0" xfId="4" applyFont="1" applyFill="1" applyAlignment="1" applyProtection="1">
      <alignment vertical="center"/>
      <protection locked="0"/>
    </xf>
    <xf numFmtId="0" fontId="7" fillId="2" borderId="7"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16" fillId="4" borderId="16" xfId="0" applyFont="1" applyFill="1" applyBorder="1" applyAlignment="1">
      <alignment horizontal="center" vertical="center"/>
    </xf>
    <xf numFmtId="165" fontId="16" fillId="5" borderId="17" xfId="1" applyNumberFormat="1" applyFont="1" applyFill="1" applyBorder="1" applyAlignment="1">
      <alignment vertical="center"/>
    </xf>
    <xf numFmtId="0" fontId="16" fillId="4" borderId="18" xfId="0" applyFont="1" applyFill="1" applyBorder="1" applyAlignment="1">
      <alignment horizontal="center" vertical="center"/>
    </xf>
    <xf numFmtId="0" fontId="16" fillId="0" borderId="19" xfId="0" applyFont="1" applyBorder="1" applyAlignment="1">
      <alignment horizontal="center" vertical="center"/>
    </xf>
    <xf numFmtId="0" fontId="16" fillId="0" borderId="18" xfId="0" applyFont="1" applyBorder="1" applyAlignment="1">
      <alignment horizontal="center" vertical="center"/>
    </xf>
    <xf numFmtId="0" fontId="18" fillId="4" borderId="7"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17" fillId="7" borderId="10" xfId="0" applyFont="1" applyFill="1" applyBorder="1" applyAlignment="1">
      <alignment horizontal="center" vertical="center" wrapText="1"/>
    </xf>
    <xf numFmtId="0" fontId="17" fillId="7" borderId="20" xfId="0" applyFont="1" applyFill="1" applyBorder="1" applyAlignment="1">
      <alignment horizontal="center" vertical="center" wrapText="1"/>
    </xf>
    <xf numFmtId="0" fontId="8" fillId="2" borderId="11" xfId="3" applyFont="1" applyFill="1" applyBorder="1" applyAlignment="1" applyProtection="1">
      <alignment horizontal="center" vertical="center" wrapText="1"/>
    </xf>
    <xf numFmtId="0" fontId="8" fillId="4" borderId="12" xfId="3" applyFont="1" applyFill="1" applyBorder="1" applyAlignment="1" applyProtection="1">
      <alignment horizontal="center" vertical="center" wrapText="1"/>
    </xf>
    <xf numFmtId="0" fontId="17" fillId="5" borderId="21" xfId="0" applyFont="1" applyFill="1" applyBorder="1" applyAlignment="1">
      <alignment horizontal="center" vertical="center" wrapText="1"/>
    </xf>
    <xf numFmtId="49" fontId="4" fillId="4" borderId="7" xfId="5" applyNumberFormat="1" applyFont="1" applyFill="1" applyBorder="1" applyAlignment="1" applyProtection="1">
      <alignment horizontal="center" vertical="center"/>
      <protection locked="0"/>
    </xf>
    <xf numFmtId="49" fontId="4" fillId="4" borderId="13" xfId="5" applyNumberFormat="1" applyFont="1" applyFill="1" applyBorder="1" applyAlignment="1" applyProtection="1">
      <alignment horizontal="center" vertical="center"/>
      <protection locked="0"/>
    </xf>
    <xf numFmtId="49" fontId="4" fillId="4" borderId="4" xfId="5" applyNumberFormat="1" applyFont="1" applyFill="1" applyBorder="1" applyAlignment="1" applyProtection="1">
      <alignment horizontal="center" vertical="center"/>
      <protection locked="0"/>
    </xf>
    <xf numFmtId="49" fontId="4" fillId="4" borderId="8" xfId="5" applyNumberFormat="1" applyFont="1" applyFill="1" applyBorder="1" applyAlignment="1" applyProtection="1">
      <alignment horizontal="center" vertical="center"/>
      <protection locked="0"/>
    </xf>
    <xf numFmtId="9" fontId="16" fillId="5" borderId="13" xfId="6" applyFont="1" applyFill="1" applyBorder="1" applyAlignment="1">
      <alignment vertical="center"/>
    </xf>
    <xf numFmtId="0" fontId="16" fillId="5" borderId="13" xfId="0" applyFont="1" applyFill="1" applyBorder="1" applyAlignment="1">
      <alignment vertical="center"/>
    </xf>
    <xf numFmtId="0" fontId="16" fillId="5" borderId="8" xfId="0" applyFont="1" applyFill="1" applyBorder="1" applyAlignment="1">
      <alignment vertical="center"/>
    </xf>
    <xf numFmtId="165" fontId="16" fillId="5" borderId="4" xfId="1" applyNumberFormat="1" applyFont="1" applyFill="1" applyBorder="1" applyAlignment="1">
      <alignment vertical="center"/>
    </xf>
    <xf numFmtId="165" fontId="16" fillId="5" borderId="8" xfId="1" applyNumberFormat="1" applyFont="1" applyFill="1" applyBorder="1" applyAlignment="1">
      <alignment vertical="center"/>
    </xf>
    <xf numFmtId="44" fontId="16" fillId="5" borderId="13" xfId="2" applyFont="1" applyFill="1" applyBorder="1" applyAlignment="1">
      <alignment vertical="center" wrapText="1"/>
    </xf>
    <xf numFmtId="0" fontId="17" fillId="5" borderId="7" xfId="0" applyFont="1" applyFill="1" applyBorder="1" applyAlignment="1">
      <alignment horizontal="right" vertical="center" wrapText="1"/>
    </xf>
    <xf numFmtId="0" fontId="17" fillId="5" borderId="4" xfId="0" applyFont="1" applyFill="1" applyBorder="1" applyAlignment="1">
      <alignment horizontal="right" vertical="center" wrapText="1"/>
    </xf>
    <xf numFmtId="9" fontId="16" fillId="5" borderId="17" xfId="6" applyFont="1" applyFill="1" applyBorder="1" applyAlignment="1">
      <alignment vertical="center"/>
    </xf>
    <xf numFmtId="10" fontId="16" fillId="5" borderId="13" xfId="6" applyNumberFormat="1" applyFont="1" applyFill="1" applyBorder="1" applyAlignment="1">
      <alignment vertical="center"/>
    </xf>
    <xf numFmtId="10" fontId="16" fillId="5" borderId="8" xfId="0" applyNumberFormat="1" applyFont="1" applyFill="1" applyBorder="1" applyAlignment="1">
      <alignment vertical="center"/>
    </xf>
    <xf numFmtId="10" fontId="16" fillId="5" borderId="13" xfId="0" applyNumberFormat="1" applyFont="1" applyFill="1" applyBorder="1" applyAlignment="1">
      <alignment vertical="center"/>
    </xf>
    <xf numFmtId="10" fontId="16" fillId="5" borderId="4" xfId="0" applyNumberFormat="1" applyFont="1" applyFill="1" applyBorder="1" applyAlignment="1">
      <alignment horizontal="right" vertical="center" wrapText="1"/>
    </xf>
    <xf numFmtId="10" fontId="16" fillId="5" borderId="8" xfId="0" applyNumberFormat="1" applyFont="1" applyFill="1" applyBorder="1" applyAlignment="1">
      <alignment horizontal="right" vertical="center"/>
    </xf>
    <xf numFmtId="44" fontId="16" fillId="5" borderId="13" xfId="2" applyFont="1" applyFill="1" applyBorder="1" applyAlignment="1">
      <alignment vertical="center"/>
    </xf>
    <xf numFmtId="44" fontId="16" fillId="5" borderId="13" xfId="2" applyFont="1" applyFill="1" applyBorder="1" applyAlignment="1">
      <alignment horizontal="right" vertical="center"/>
    </xf>
    <xf numFmtId="44" fontId="16" fillId="5" borderId="7" xfId="1" applyNumberFormat="1" applyFont="1" applyFill="1" applyBorder="1" applyAlignment="1">
      <alignment vertical="center"/>
    </xf>
    <xf numFmtId="44" fontId="16" fillId="5" borderId="7" xfId="0" applyNumberFormat="1" applyFont="1" applyFill="1" applyBorder="1" applyAlignment="1">
      <alignment vertical="center" wrapText="1"/>
    </xf>
    <xf numFmtId="0" fontId="7" fillId="2" borderId="17" xfId="0" applyFont="1" applyFill="1" applyBorder="1" applyAlignment="1" applyProtection="1">
      <alignment horizontal="left" vertical="center" wrapText="1"/>
      <protection locked="0"/>
    </xf>
    <xf numFmtId="0" fontId="7" fillId="2" borderId="22" xfId="0" applyFont="1" applyFill="1" applyBorder="1" applyAlignment="1" applyProtection="1">
      <alignment horizontal="left" vertical="center" wrapText="1"/>
      <protection locked="0"/>
    </xf>
    <xf numFmtId="0" fontId="16" fillId="0" borderId="0" xfId="0" applyFont="1"/>
    <xf numFmtId="44" fontId="16" fillId="5" borderId="7" xfId="2" applyFont="1" applyFill="1" applyBorder="1" applyAlignment="1">
      <alignment vertical="center"/>
    </xf>
    <xf numFmtId="44" fontId="16" fillId="5" borderId="7" xfId="2" applyFont="1" applyFill="1" applyBorder="1" applyAlignment="1">
      <alignment horizontal="right" vertical="center"/>
    </xf>
    <xf numFmtId="3" fontId="4" fillId="8" borderId="23" xfId="0" applyNumberFormat="1" applyFont="1" applyFill="1" applyBorder="1" applyAlignment="1">
      <alignment horizontal="center" vertical="center" shrinkToFit="1"/>
    </xf>
    <xf numFmtId="3" fontId="4" fillId="8" borderId="24" xfId="0" applyNumberFormat="1" applyFont="1" applyFill="1" applyBorder="1" applyAlignment="1">
      <alignment horizontal="center" vertical="center" shrinkToFit="1"/>
    </xf>
    <xf numFmtId="3" fontId="4" fillId="8" borderId="25" xfId="0" applyNumberFormat="1" applyFont="1" applyFill="1" applyBorder="1" applyAlignment="1">
      <alignment horizontal="center" vertical="center" shrinkToFit="1"/>
    </xf>
    <xf numFmtId="3" fontId="4" fillId="8" borderId="26" xfId="0" applyNumberFormat="1" applyFont="1" applyFill="1" applyBorder="1" applyAlignment="1">
      <alignment horizontal="center" vertical="center" shrinkToFit="1"/>
    </xf>
    <xf numFmtId="3" fontId="4" fillId="8" borderId="0" xfId="0" applyNumberFormat="1" applyFont="1" applyFill="1" applyAlignment="1">
      <alignment horizontal="center" vertical="center" shrinkToFit="1"/>
    </xf>
    <xf numFmtId="3" fontId="4" fillId="8" borderId="27" xfId="0" applyNumberFormat="1" applyFont="1" applyFill="1" applyBorder="1" applyAlignment="1">
      <alignment horizontal="center" vertical="center" shrinkToFit="1"/>
    </xf>
    <xf numFmtId="3" fontId="4" fillId="8" borderId="28" xfId="0" applyNumberFormat="1" applyFont="1" applyFill="1" applyBorder="1" applyAlignment="1">
      <alignment horizontal="center" vertical="center" shrinkToFit="1"/>
    </xf>
    <xf numFmtId="3" fontId="4" fillId="8" borderId="29" xfId="0" applyNumberFormat="1" applyFont="1" applyFill="1" applyBorder="1" applyAlignment="1">
      <alignment horizontal="center" vertical="center" shrinkToFit="1"/>
    </xf>
    <xf numFmtId="3" fontId="4" fillId="8" borderId="30" xfId="0" applyNumberFormat="1" applyFont="1" applyFill="1" applyBorder="1" applyAlignment="1">
      <alignment horizontal="center" vertical="center" shrinkToFit="1"/>
    </xf>
    <xf numFmtId="0" fontId="16" fillId="4" borderId="9" xfId="0" applyFont="1" applyFill="1" applyBorder="1" applyAlignment="1">
      <alignment horizontal="center" vertical="center"/>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4" xfId="0" applyFont="1" applyFill="1" applyBorder="1" applyAlignment="1">
      <alignment horizontal="center" vertical="center"/>
    </xf>
    <xf numFmtId="3" fontId="4" fillId="8" borderId="33" xfId="0" applyNumberFormat="1" applyFont="1" applyFill="1" applyBorder="1" applyAlignment="1">
      <alignment horizontal="center" vertical="center" shrinkToFit="1"/>
    </xf>
    <xf numFmtId="3" fontId="4" fillId="8" borderId="34" xfId="0" applyNumberFormat="1" applyFont="1" applyFill="1" applyBorder="1" applyAlignment="1">
      <alignment horizontal="center" vertical="center" shrinkToFit="1"/>
    </xf>
    <xf numFmtId="3" fontId="4" fillId="8" borderId="5" xfId="0" applyNumberFormat="1" applyFont="1" applyFill="1" applyBorder="1" applyAlignment="1">
      <alignment horizontal="center" vertical="center" shrinkToFit="1"/>
    </xf>
    <xf numFmtId="0" fontId="20" fillId="9" borderId="0" xfId="0" applyFont="1" applyFill="1" applyAlignment="1">
      <alignment horizontal="center" vertical="center" wrapText="1"/>
    </xf>
    <xf numFmtId="0" fontId="20" fillId="9" borderId="0" xfId="0" applyFont="1" applyFill="1" applyAlignment="1">
      <alignment horizontal="center" vertical="center"/>
    </xf>
    <xf numFmtId="0" fontId="21" fillId="9" borderId="0" xfId="0" applyFont="1" applyFill="1" applyAlignment="1">
      <alignment vertical="center"/>
    </xf>
    <xf numFmtId="0" fontId="21" fillId="9" borderId="0" xfId="0" applyFont="1" applyFill="1" applyAlignment="1">
      <alignment horizontal="center" vertical="center"/>
    </xf>
    <xf numFmtId="164" fontId="17" fillId="3" borderId="21" xfId="0" applyNumberFormat="1"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35" xfId="0" applyFont="1" applyFill="1" applyBorder="1" applyAlignment="1">
      <alignment horizontal="center" vertical="center" wrapText="1"/>
    </xf>
    <xf numFmtId="0" fontId="22" fillId="0" borderId="0" xfId="3" applyFont="1" applyFill="1" applyBorder="1" applyAlignment="1" applyProtection="1">
      <alignment vertical="center" wrapText="1"/>
    </xf>
    <xf numFmtId="0" fontId="18" fillId="0" borderId="7" xfId="0" applyFont="1" applyBorder="1" applyAlignment="1">
      <alignment horizontal="left" vertical="center"/>
    </xf>
    <xf numFmtId="0" fontId="23" fillId="9" borderId="7"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7" fillId="3" borderId="37" xfId="0" applyFont="1" applyFill="1" applyBorder="1" applyAlignment="1">
      <alignment horizontal="center" vertical="center"/>
    </xf>
    <xf numFmtId="0" fontId="17" fillId="3" borderId="38" xfId="0" applyFont="1" applyFill="1" applyBorder="1" applyAlignment="1">
      <alignment horizontal="center" vertical="center" wrapText="1"/>
    </xf>
    <xf numFmtId="0" fontId="16" fillId="0" borderId="0" xfId="0" applyFont="1" applyAlignment="1">
      <alignment vertical="center"/>
    </xf>
    <xf numFmtId="0" fontId="24" fillId="9" borderId="0" xfId="0" applyFont="1" applyFill="1" applyAlignment="1">
      <alignment vertical="center"/>
    </xf>
    <xf numFmtId="0" fontId="25" fillId="0" borderId="0" xfId="0" applyFont="1" applyAlignment="1">
      <alignment vertical="center"/>
    </xf>
    <xf numFmtId="0" fontId="25" fillId="9" borderId="0" xfId="0" applyFont="1" applyFill="1" applyAlignment="1">
      <alignment vertical="center"/>
    </xf>
    <xf numFmtId="165" fontId="4" fillId="5" borderId="7" xfId="1" applyNumberFormat="1" applyFont="1" applyFill="1" applyBorder="1" applyAlignment="1">
      <alignment vertical="center"/>
    </xf>
    <xf numFmtId="0" fontId="6" fillId="7" borderId="20" xfId="0" applyFont="1" applyFill="1" applyBorder="1" applyAlignment="1">
      <alignment horizontal="center" vertical="center" wrapText="1"/>
    </xf>
    <xf numFmtId="0" fontId="4" fillId="0" borderId="0" xfId="0" applyFont="1" applyAlignment="1">
      <alignment vertical="center"/>
    </xf>
    <xf numFmtId="0" fontId="6" fillId="5" borderId="14"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4" borderId="31" xfId="0" applyFont="1" applyFill="1" applyBorder="1" applyAlignment="1">
      <alignment horizontal="center" vertical="center"/>
    </xf>
    <xf numFmtId="1" fontId="6" fillId="6" borderId="9" xfId="0" applyNumberFormat="1" applyFont="1" applyFill="1" applyBorder="1" applyAlignment="1">
      <alignment horizontal="center" vertical="center" shrinkToFit="1"/>
    </xf>
    <xf numFmtId="1" fontId="6" fillId="6" borderId="7" xfId="0" applyNumberFormat="1" applyFont="1" applyFill="1" applyBorder="1" applyAlignment="1">
      <alignment horizontal="center" vertical="center" shrinkToFit="1"/>
    </xf>
    <xf numFmtId="1" fontId="6" fillId="6" borderId="4" xfId="0" applyNumberFormat="1" applyFont="1" applyFill="1" applyBorder="1" applyAlignment="1">
      <alignment horizontal="center" vertical="center" shrinkToFit="1"/>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6" fillId="5" borderId="15" xfId="0" applyFont="1" applyFill="1" applyBorder="1" applyAlignment="1">
      <alignment horizontal="center" vertical="center"/>
    </xf>
    <xf numFmtId="165" fontId="4" fillId="5" borderId="13" xfId="1" applyNumberFormat="1" applyFont="1" applyFill="1" applyBorder="1" applyAlignment="1">
      <alignment vertical="center"/>
    </xf>
    <xf numFmtId="44" fontId="4" fillId="5" borderId="13" xfId="2" applyFont="1" applyFill="1" applyBorder="1" applyAlignment="1">
      <alignment vertical="center"/>
    </xf>
    <xf numFmtId="10" fontId="4" fillId="5" borderId="13" xfId="6" applyNumberFormat="1" applyFont="1" applyFill="1" applyBorder="1" applyAlignment="1">
      <alignment vertical="center"/>
    </xf>
    <xf numFmtId="10" fontId="4" fillId="5" borderId="8" xfId="0" applyNumberFormat="1" applyFont="1" applyFill="1" applyBorder="1" applyAlignment="1">
      <alignment vertical="center"/>
    </xf>
    <xf numFmtId="0" fontId="6" fillId="7"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18" xfId="0" applyFont="1" applyBorder="1" applyAlignment="1">
      <alignment horizontal="center" vertical="center"/>
    </xf>
    <xf numFmtId="0" fontId="6" fillId="5" borderId="12" xfId="0" applyFont="1" applyFill="1" applyBorder="1" applyAlignment="1">
      <alignment horizontal="center" vertical="center"/>
    </xf>
    <xf numFmtId="44" fontId="4" fillId="5" borderId="13" xfId="2" applyFont="1" applyFill="1" applyBorder="1" applyAlignment="1">
      <alignment horizontal="right" vertical="center"/>
    </xf>
    <xf numFmtId="44" fontId="4" fillId="5" borderId="7" xfId="0" applyNumberFormat="1" applyFont="1" applyFill="1" applyBorder="1" applyAlignment="1">
      <alignment vertical="center"/>
    </xf>
    <xf numFmtId="10" fontId="4" fillId="5" borderId="7" xfId="0" applyNumberFormat="1" applyFont="1" applyFill="1" applyBorder="1" applyAlignment="1">
      <alignment vertical="center"/>
    </xf>
    <xf numFmtId="44" fontId="4" fillId="5" borderId="7" xfId="0" applyNumberFormat="1" applyFont="1" applyFill="1" applyBorder="1" applyAlignment="1">
      <alignment vertical="center" wrapText="1"/>
    </xf>
    <xf numFmtId="10" fontId="4" fillId="5" borderId="4" xfId="0" applyNumberFormat="1" applyFont="1" applyFill="1" applyBorder="1" applyAlignment="1">
      <alignment horizontal="right" vertical="center" wrapText="1"/>
    </xf>
    <xf numFmtId="10" fontId="4" fillId="5" borderId="13" xfId="0" applyNumberFormat="1" applyFont="1" applyFill="1" applyBorder="1" applyAlignment="1">
      <alignment vertical="center"/>
    </xf>
    <xf numFmtId="10" fontId="4" fillId="5" borderId="8" xfId="0" applyNumberFormat="1" applyFont="1" applyFill="1" applyBorder="1" applyAlignment="1">
      <alignment horizontal="right" vertical="center"/>
    </xf>
    <xf numFmtId="0" fontId="25" fillId="4" borderId="0" xfId="0" applyFont="1" applyFill="1" applyAlignment="1">
      <alignment vertical="center"/>
    </xf>
    <xf numFmtId="0" fontId="17" fillId="5" borderId="39" xfId="0" applyFont="1" applyFill="1" applyBorder="1" applyAlignment="1">
      <alignment horizontal="center" vertical="center" wrapText="1"/>
    </xf>
    <xf numFmtId="0" fontId="17" fillId="5" borderId="40" xfId="0" applyFont="1" applyFill="1" applyBorder="1" applyAlignment="1">
      <alignment horizontal="center" vertical="center" wrapText="1"/>
    </xf>
    <xf numFmtId="9" fontId="4" fillId="5" borderId="7" xfId="6" applyFont="1" applyFill="1" applyBorder="1" applyAlignment="1">
      <alignment vertical="center"/>
    </xf>
    <xf numFmtId="0" fontId="4" fillId="4" borderId="0" xfId="0" applyFont="1" applyFill="1" applyAlignment="1">
      <alignment vertical="center"/>
    </xf>
    <xf numFmtId="0" fontId="26" fillId="0" borderId="0" xfId="0" applyFont="1"/>
    <xf numFmtId="165" fontId="6" fillId="5" borderId="13" xfId="1" applyNumberFormat="1" applyFont="1" applyFill="1" applyBorder="1" applyAlignment="1">
      <alignment vertical="center"/>
    </xf>
    <xf numFmtId="44" fontId="6" fillId="5" borderId="13" xfId="2" applyFont="1" applyFill="1" applyBorder="1" applyAlignment="1">
      <alignment vertical="center"/>
    </xf>
    <xf numFmtId="10" fontId="6" fillId="5" borderId="13" xfId="6" applyNumberFormat="1" applyFont="1" applyFill="1" applyBorder="1" applyAlignment="1">
      <alignment vertical="center"/>
    </xf>
    <xf numFmtId="10" fontId="6" fillId="5" borderId="8" xfId="6" applyNumberFormat="1" applyFont="1" applyFill="1" applyBorder="1" applyAlignment="1">
      <alignment vertical="center"/>
    </xf>
    <xf numFmtId="0" fontId="4" fillId="4" borderId="0" xfId="0" applyFont="1" applyFill="1" applyAlignment="1">
      <alignment horizontal="center" vertical="center"/>
    </xf>
    <xf numFmtId="0" fontId="4" fillId="4" borderId="0" xfId="0" applyFont="1" applyFill="1" applyAlignment="1">
      <alignment vertical="center" wrapText="1"/>
    </xf>
    <xf numFmtId="0" fontId="4" fillId="4" borderId="37" xfId="0" applyFont="1" applyFill="1" applyBorder="1" applyAlignment="1">
      <alignment vertical="center"/>
    </xf>
    <xf numFmtId="0" fontId="26" fillId="0" borderId="37" xfId="0" applyFont="1" applyBorder="1"/>
    <xf numFmtId="0" fontId="6" fillId="5" borderId="41" xfId="0" applyFont="1" applyFill="1" applyBorder="1" applyAlignment="1">
      <alignment horizontal="center" vertical="center" wrapText="1"/>
    </xf>
    <xf numFmtId="0" fontId="6" fillId="5" borderId="42" xfId="0" applyFont="1" applyFill="1" applyBorder="1" applyAlignment="1">
      <alignment horizontal="center" vertical="center" wrapText="1"/>
    </xf>
    <xf numFmtId="44" fontId="4" fillId="5" borderId="7" xfId="2" applyFont="1" applyFill="1" applyBorder="1" applyAlignment="1">
      <alignment vertical="center"/>
    </xf>
    <xf numFmtId="44" fontId="4" fillId="5" borderId="7" xfId="1" applyNumberFormat="1" applyFont="1" applyFill="1" applyBorder="1" applyAlignment="1">
      <alignment vertical="center"/>
    </xf>
    <xf numFmtId="44" fontId="6" fillId="5" borderId="13" xfId="1" applyNumberFormat="1" applyFont="1" applyFill="1" applyBorder="1" applyAlignment="1">
      <alignment vertical="center"/>
    </xf>
    <xf numFmtId="3" fontId="4" fillId="5" borderId="7" xfId="1" applyNumberFormat="1" applyFont="1" applyFill="1" applyBorder="1" applyAlignment="1">
      <alignment vertical="center"/>
    </xf>
    <xf numFmtId="10" fontId="4" fillId="5" borderId="7" xfId="6" applyNumberFormat="1" applyFont="1" applyFill="1" applyBorder="1" applyAlignment="1">
      <alignment vertical="center"/>
    </xf>
    <xf numFmtId="3" fontId="6" fillId="5" borderId="13" xfId="0" applyNumberFormat="1" applyFont="1" applyFill="1" applyBorder="1" applyAlignment="1">
      <alignment vertical="center"/>
    </xf>
    <xf numFmtId="3" fontId="6" fillId="5" borderId="13" xfId="1" applyNumberFormat="1" applyFont="1" applyFill="1" applyBorder="1" applyAlignment="1">
      <alignment vertical="center"/>
    </xf>
    <xf numFmtId="1" fontId="6" fillId="6" borderId="13" xfId="0" applyNumberFormat="1" applyFont="1" applyFill="1" applyBorder="1" applyAlignment="1">
      <alignment horizontal="center" vertical="center" shrinkToFit="1"/>
    </xf>
    <xf numFmtId="3" fontId="6" fillId="5" borderId="5" xfId="0" applyNumberFormat="1" applyFont="1" applyFill="1" applyBorder="1" applyAlignment="1">
      <alignment vertical="center"/>
    </xf>
    <xf numFmtId="9" fontId="6" fillId="5" borderId="13" xfId="6" applyFont="1" applyFill="1" applyBorder="1" applyAlignment="1">
      <alignment vertical="center"/>
    </xf>
    <xf numFmtId="1" fontId="6" fillId="6" borderId="8" xfId="0" applyNumberFormat="1" applyFont="1" applyFill="1" applyBorder="1" applyAlignment="1">
      <alignment horizontal="center" vertical="center" shrinkToFit="1"/>
    </xf>
    <xf numFmtId="0" fontId="6" fillId="10" borderId="43" xfId="0" applyFont="1" applyFill="1" applyBorder="1" applyAlignment="1">
      <alignment horizontal="center" vertical="center"/>
    </xf>
    <xf numFmtId="0" fontId="6" fillId="10" borderId="44"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45" xfId="0" applyFont="1" applyFill="1" applyBorder="1" applyAlignment="1">
      <alignment horizontal="center" vertical="center"/>
    </xf>
    <xf numFmtId="0" fontId="17" fillId="10" borderId="43" xfId="0" applyFont="1" applyFill="1" applyBorder="1" applyAlignment="1">
      <alignment horizontal="center" vertical="center"/>
    </xf>
    <xf numFmtId="0" fontId="17" fillId="10" borderId="44" xfId="0" applyFont="1" applyFill="1" applyBorder="1" applyAlignment="1">
      <alignment horizontal="center" vertical="center"/>
    </xf>
    <xf numFmtId="0" fontId="17" fillId="10" borderId="1" xfId="0" applyFont="1" applyFill="1" applyBorder="1" applyAlignment="1">
      <alignment horizontal="center" vertical="center"/>
    </xf>
    <xf numFmtId="0" fontId="17" fillId="10" borderId="45" xfId="0" applyFont="1" applyFill="1" applyBorder="1" applyAlignment="1">
      <alignment horizontal="center" vertical="center"/>
    </xf>
    <xf numFmtId="0" fontId="17" fillId="10" borderId="44" xfId="0" applyFont="1" applyFill="1" applyBorder="1" applyAlignment="1">
      <alignment horizontal="left" vertical="center"/>
    </xf>
    <xf numFmtId="0" fontId="17" fillId="10" borderId="6"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7" fillId="10" borderId="46" xfId="0" applyFont="1" applyFill="1" applyBorder="1" applyAlignment="1">
      <alignment horizontal="left" vertical="center"/>
    </xf>
    <xf numFmtId="0" fontId="27" fillId="10" borderId="0" xfId="0" applyFont="1" applyFill="1" applyAlignment="1">
      <alignment vertical="center"/>
    </xf>
    <xf numFmtId="0" fontId="17" fillId="10" borderId="47" xfId="0" applyFont="1" applyFill="1" applyBorder="1" applyAlignment="1">
      <alignment horizontal="center" vertical="center" wrapText="1"/>
    </xf>
    <xf numFmtId="0" fontId="16" fillId="0" borderId="7" xfId="0" applyFont="1" applyBorder="1" applyAlignment="1" applyProtection="1">
      <alignment horizontal="center" vertical="center"/>
      <protection locked="0"/>
    </xf>
    <xf numFmtId="37" fontId="16" fillId="4" borderId="7" xfId="1" applyNumberFormat="1" applyFont="1" applyFill="1" applyBorder="1" applyAlignment="1" applyProtection="1">
      <alignment vertical="center"/>
      <protection locked="0"/>
    </xf>
    <xf numFmtId="44" fontId="16" fillId="4" borderId="17" xfId="2" applyFont="1" applyFill="1" applyBorder="1" applyAlignment="1" applyProtection="1">
      <alignment vertical="center"/>
      <protection locked="0"/>
    </xf>
    <xf numFmtId="10" fontId="16" fillId="4" borderId="22" xfId="6" applyNumberFormat="1" applyFont="1" applyFill="1" applyBorder="1" applyAlignment="1" applyProtection="1">
      <alignment vertical="center"/>
      <protection locked="0"/>
    </xf>
    <xf numFmtId="37" fontId="16" fillId="4" borderId="13" xfId="1" applyNumberFormat="1" applyFont="1" applyFill="1" applyBorder="1" applyAlignment="1" applyProtection="1">
      <alignment vertical="center"/>
      <protection locked="0"/>
    </xf>
    <xf numFmtId="44" fontId="16" fillId="4" borderId="13" xfId="2" applyFont="1" applyFill="1" applyBorder="1" applyAlignment="1" applyProtection="1">
      <alignment vertical="center"/>
      <protection locked="0"/>
    </xf>
    <xf numFmtId="10" fontId="16" fillId="4" borderId="8" xfId="6" applyNumberFormat="1" applyFont="1" applyFill="1" applyBorder="1" applyAlignment="1" applyProtection="1">
      <alignment vertical="center"/>
      <protection locked="0"/>
    </xf>
    <xf numFmtId="165" fontId="16" fillId="4" borderId="7" xfId="1" applyNumberFormat="1" applyFont="1" applyFill="1" applyBorder="1" applyAlignment="1" applyProtection="1">
      <alignment vertical="center"/>
      <protection locked="0"/>
    </xf>
    <xf numFmtId="44" fontId="16" fillId="4" borderId="7" xfId="2" applyFont="1" applyFill="1" applyBorder="1" applyAlignment="1" applyProtection="1">
      <alignment vertical="center"/>
      <protection locked="0"/>
    </xf>
    <xf numFmtId="10" fontId="16" fillId="4" borderId="4" xfId="6" applyNumberFormat="1" applyFont="1" applyFill="1" applyBorder="1" applyAlignment="1" applyProtection="1">
      <alignment vertical="center"/>
      <protection locked="0"/>
    </xf>
    <xf numFmtId="0" fontId="13" fillId="4" borderId="0" xfId="4" applyFont="1" applyFill="1" applyAlignment="1">
      <alignment vertical="center"/>
    </xf>
    <xf numFmtId="0" fontId="16" fillId="4" borderId="48" xfId="0" applyFont="1" applyFill="1" applyBorder="1" applyAlignment="1">
      <alignment vertical="center"/>
    </xf>
    <xf numFmtId="0" fontId="17" fillId="5" borderId="20" xfId="0" applyFont="1" applyFill="1" applyBorder="1" applyAlignment="1">
      <alignment horizontal="center" vertical="center"/>
    </xf>
    <xf numFmtId="0" fontId="8" fillId="4" borderId="14" xfId="3" applyFont="1" applyFill="1" applyBorder="1" applyAlignment="1" applyProtection="1">
      <alignment horizontal="center" vertical="center"/>
    </xf>
    <xf numFmtId="0" fontId="8" fillId="4" borderId="19" xfId="3" applyFont="1" applyFill="1" applyBorder="1" applyAlignment="1" applyProtection="1">
      <alignment horizontal="center" vertical="center"/>
    </xf>
    <xf numFmtId="0" fontId="8" fillId="4" borderId="15" xfId="3" applyFont="1" applyFill="1" applyBorder="1" applyAlignment="1" applyProtection="1">
      <alignment horizontal="center" vertical="center"/>
    </xf>
    <xf numFmtId="0" fontId="17" fillId="5" borderId="10" xfId="0" applyFont="1" applyFill="1" applyBorder="1" applyAlignment="1">
      <alignment vertical="center"/>
    </xf>
    <xf numFmtId="0" fontId="16" fillId="4" borderId="11" xfId="0" applyFont="1" applyFill="1" applyBorder="1" applyAlignment="1">
      <alignment vertical="center" wrapText="1"/>
    </xf>
    <xf numFmtId="0" fontId="16" fillId="4" borderId="11" xfId="0" applyFont="1" applyFill="1" applyBorder="1" applyAlignment="1">
      <alignment vertical="center"/>
    </xf>
    <xf numFmtId="0" fontId="16" fillId="4" borderId="18" xfId="0" applyFont="1" applyFill="1" applyBorder="1" applyAlignment="1">
      <alignment vertical="center"/>
    </xf>
    <xf numFmtId="0" fontId="16" fillId="4" borderId="49" xfId="0" applyFont="1" applyFill="1" applyBorder="1" applyAlignment="1">
      <alignment vertical="center" wrapText="1"/>
    </xf>
    <xf numFmtId="0" fontId="4" fillId="4" borderId="13" xfId="0" applyFont="1" applyFill="1" applyBorder="1" applyAlignment="1" applyProtection="1">
      <alignment horizontal="left" vertical="center"/>
      <protection locked="0"/>
    </xf>
    <xf numFmtId="0" fontId="16" fillId="5" borderId="18" xfId="0" applyFont="1" applyFill="1" applyBorder="1" applyAlignment="1">
      <alignment horizontal="center" vertical="center" wrapText="1"/>
    </xf>
    <xf numFmtId="0" fontId="16" fillId="0" borderId="17" xfId="0" applyFont="1" applyBorder="1" applyAlignment="1" applyProtection="1">
      <alignment horizontal="center" vertical="center"/>
      <protection locked="0"/>
    </xf>
    <xf numFmtId="49" fontId="4" fillId="4" borderId="22" xfId="5" applyNumberFormat="1" applyFont="1" applyFill="1" applyBorder="1" applyAlignment="1" applyProtection="1">
      <alignment horizontal="center" vertical="center"/>
      <protection locked="0"/>
    </xf>
    <xf numFmtId="49" fontId="4" fillId="4" borderId="6" xfId="5" applyNumberFormat="1" applyFont="1" applyFill="1" applyBorder="1" applyAlignment="1" applyProtection="1">
      <alignment horizontal="center" vertical="center"/>
      <protection locked="0"/>
    </xf>
    <xf numFmtId="49" fontId="4" fillId="4" borderId="2" xfId="5" applyNumberFormat="1" applyFont="1" applyFill="1" applyBorder="1" applyAlignment="1" applyProtection="1">
      <alignment horizontal="center" vertical="center"/>
      <protection locked="0"/>
    </xf>
    <xf numFmtId="0" fontId="19" fillId="0" borderId="7" xfId="0" applyFont="1" applyBorder="1" applyAlignment="1">
      <alignment horizontal="left" vertical="center" wrapText="1"/>
    </xf>
    <xf numFmtId="0" fontId="4" fillId="4" borderId="7" xfId="5" applyFont="1" applyFill="1" applyBorder="1" applyAlignment="1">
      <alignment vertical="center" wrapText="1"/>
    </xf>
    <xf numFmtId="0" fontId="4" fillId="4" borderId="7" xfId="4" applyFont="1" applyFill="1" applyBorder="1" applyAlignment="1">
      <alignment horizontal="left" vertical="center" wrapText="1"/>
    </xf>
    <xf numFmtId="0" fontId="4" fillId="4" borderId="6" xfId="5" applyFont="1" applyFill="1" applyBorder="1" applyAlignment="1">
      <alignment vertical="center"/>
    </xf>
    <xf numFmtId="0" fontId="4" fillId="4" borderId="13" xfId="4" applyFont="1" applyFill="1" applyBorder="1" applyAlignment="1">
      <alignment horizontal="left" vertical="center" wrapText="1"/>
    </xf>
    <xf numFmtId="0" fontId="4" fillId="4" borderId="11" xfId="0" applyFont="1" applyFill="1" applyBorder="1" applyAlignment="1" applyProtection="1">
      <alignment horizontal="left" vertical="center"/>
      <protection locked="0"/>
    </xf>
    <xf numFmtId="0" fontId="4" fillId="4" borderId="12" xfId="0" applyFont="1" applyFill="1" applyBorder="1" applyAlignment="1" applyProtection="1">
      <alignment horizontal="left" vertical="center"/>
      <protection locked="0"/>
    </xf>
    <xf numFmtId="49" fontId="4" fillId="11" borderId="2" xfId="4" applyNumberFormat="1" applyFont="1" applyFill="1" applyBorder="1" applyAlignment="1">
      <alignment horizontal="right" vertical="center"/>
    </xf>
    <xf numFmtId="165" fontId="4" fillId="4" borderId="7" xfId="1" applyNumberFormat="1" applyFont="1" applyFill="1" applyBorder="1" applyAlignment="1" applyProtection="1">
      <alignment vertical="center"/>
      <protection locked="0"/>
    </xf>
    <xf numFmtId="3" fontId="4" fillId="0" borderId="7" xfId="0" applyNumberFormat="1" applyFont="1" applyBorder="1" applyAlignment="1" applyProtection="1">
      <alignment vertical="center"/>
      <protection locked="0"/>
    </xf>
    <xf numFmtId="44" fontId="4" fillId="0" borderId="7" xfId="2" applyFont="1" applyBorder="1" applyAlignment="1" applyProtection="1">
      <alignment vertical="center"/>
      <protection locked="0"/>
    </xf>
    <xf numFmtId="10" fontId="4" fillId="0" borderId="7" xfId="0" applyNumberFormat="1" applyFont="1" applyBorder="1" applyAlignment="1" applyProtection="1">
      <alignment vertical="center"/>
      <protection locked="0"/>
    </xf>
    <xf numFmtId="10" fontId="4" fillId="0" borderId="4" xfId="0" applyNumberFormat="1" applyFont="1" applyBorder="1" applyAlignment="1" applyProtection="1">
      <alignment vertical="center"/>
      <protection locked="0"/>
    </xf>
    <xf numFmtId="0" fontId="4" fillId="0" borderId="7" xfId="0" applyFont="1" applyBorder="1" applyAlignment="1" applyProtection="1">
      <alignment vertical="center"/>
      <protection locked="0"/>
    </xf>
    <xf numFmtId="3" fontId="16" fillId="0" borderId="7" xfId="0" applyNumberFormat="1" applyFont="1" applyBorder="1" applyAlignment="1" applyProtection="1">
      <alignment vertical="center"/>
      <protection locked="0"/>
    </xf>
    <xf numFmtId="3" fontId="16" fillId="0" borderId="17" xfId="0" applyNumberFormat="1" applyFont="1" applyBorder="1" applyAlignment="1" applyProtection="1">
      <alignment vertical="center"/>
      <protection locked="0"/>
    </xf>
    <xf numFmtId="165" fontId="16" fillId="0" borderId="7" xfId="1" applyNumberFormat="1" applyFont="1" applyBorder="1" applyAlignment="1" applyProtection="1">
      <alignment vertical="center"/>
      <protection locked="0"/>
    </xf>
    <xf numFmtId="10" fontId="16" fillId="0" borderId="7" xfId="0" applyNumberFormat="1" applyFont="1" applyBorder="1" applyAlignment="1" applyProtection="1">
      <alignment vertical="center"/>
      <protection locked="0"/>
    </xf>
    <xf numFmtId="10" fontId="16" fillId="0" borderId="17" xfId="0" applyNumberFormat="1" applyFont="1" applyBorder="1" applyAlignment="1" applyProtection="1">
      <alignment vertical="center"/>
      <protection locked="0"/>
    </xf>
    <xf numFmtId="10" fontId="16" fillId="0" borderId="4" xfId="0" applyNumberFormat="1" applyFont="1" applyBorder="1" applyAlignment="1" applyProtection="1">
      <alignment vertical="center"/>
      <protection locked="0"/>
    </xf>
    <xf numFmtId="10" fontId="16" fillId="0" borderId="22" xfId="0" applyNumberFormat="1" applyFont="1" applyBorder="1" applyAlignment="1" applyProtection="1">
      <alignment vertical="center"/>
      <protection locked="0"/>
    </xf>
    <xf numFmtId="10" fontId="4" fillId="0" borderId="17" xfId="0" applyNumberFormat="1" applyFont="1" applyBorder="1" applyAlignment="1" applyProtection="1">
      <alignment vertical="center"/>
      <protection locked="0"/>
    </xf>
    <xf numFmtId="44" fontId="4" fillId="0" borderId="17" xfId="2" applyFont="1" applyBorder="1" applyAlignment="1" applyProtection="1">
      <alignment vertical="center"/>
      <protection locked="0"/>
    </xf>
    <xf numFmtId="10" fontId="4" fillId="0" borderId="22" xfId="0" applyNumberFormat="1" applyFont="1" applyBorder="1" applyAlignment="1" applyProtection="1">
      <alignment vertical="center"/>
      <protection locked="0"/>
    </xf>
    <xf numFmtId="37" fontId="4" fillId="0" borderId="7" xfId="2" applyNumberFormat="1" applyFont="1" applyBorder="1" applyAlignment="1" applyProtection="1">
      <alignment vertical="center"/>
      <protection locked="0"/>
    </xf>
    <xf numFmtId="44" fontId="4" fillId="0" borderId="7" xfId="2" applyFont="1" applyBorder="1" applyAlignment="1" applyProtection="1">
      <alignment horizontal="right" vertical="center"/>
      <protection locked="0"/>
    </xf>
    <xf numFmtId="37" fontId="4" fillId="0" borderId="17" xfId="2" applyNumberFormat="1" applyFont="1" applyBorder="1" applyAlignment="1" applyProtection="1">
      <alignment vertical="center"/>
      <protection locked="0"/>
    </xf>
    <xf numFmtId="44" fontId="4" fillId="0" borderId="17" xfId="2" applyFont="1" applyBorder="1" applyAlignment="1" applyProtection="1">
      <alignment horizontal="right" vertical="center"/>
      <protection locked="0"/>
    </xf>
    <xf numFmtId="44" fontId="16" fillId="4" borderId="7" xfId="1" applyNumberFormat="1" applyFont="1" applyFill="1" applyBorder="1" applyAlignment="1" applyProtection="1">
      <alignment vertical="center"/>
      <protection locked="0"/>
    </xf>
    <xf numFmtId="44" fontId="16" fillId="4" borderId="17" xfId="1" applyNumberFormat="1" applyFont="1" applyFill="1" applyBorder="1" applyAlignment="1" applyProtection="1">
      <alignment vertical="center"/>
      <protection locked="0"/>
    </xf>
    <xf numFmtId="44" fontId="16" fillId="0" borderId="7" xfId="2" applyFont="1" applyBorder="1" applyAlignment="1" applyProtection="1">
      <alignment vertical="center" wrapText="1"/>
      <protection locked="0"/>
    </xf>
    <xf numFmtId="0" fontId="17" fillId="10" borderId="10" xfId="0" applyFont="1" applyFill="1" applyBorder="1" applyAlignment="1">
      <alignment horizontal="center" vertical="center" wrapText="1"/>
    </xf>
    <xf numFmtId="0" fontId="17" fillId="10" borderId="11" xfId="0" applyFont="1" applyFill="1" applyBorder="1" applyAlignment="1">
      <alignment horizontal="center" vertical="center" wrapText="1"/>
    </xf>
    <xf numFmtId="0" fontId="17" fillId="10" borderId="21" xfId="0" applyFont="1" applyFill="1" applyBorder="1" applyAlignment="1">
      <alignment horizontal="center" vertical="center" wrapText="1"/>
    </xf>
    <xf numFmtId="0" fontId="4" fillId="0" borderId="10" xfId="5" quotePrefix="1" applyFont="1" applyBorder="1" applyAlignment="1">
      <alignment horizontal="center" vertical="center"/>
    </xf>
    <xf numFmtId="0" fontId="4" fillId="0" borderId="11" xfId="5" quotePrefix="1" applyFont="1" applyBorder="1" applyAlignment="1">
      <alignment horizontal="center" vertical="center"/>
    </xf>
    <xf numFmtId="0" fontId="4" fillId="0" borderId="12" xfId="5" quotePrefix="1" applyFont="1" applyBorder="1" applyAlignment="1">
      <alignment horizontal="center" vertical="center"/>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165" fontId="4" fillId="11" borderId="4" xfId="5" applyNumberFormat="1" applyFont="1" applyFill="1" applyBorder="1" applyAlignment="1">
      <alignment horizontal="right" vertical="center"/>
    </xf>
    <xf numFmtId="10" fontId="4" fillId="11" borderId="8" xfId="6" applyNumberFormat="1" applyFont="1" applyFill="1" applyBorder="1" applyAlignment="1" applyProtection="1">
      <alignment horizontal="right" vertical="center"/>
    </xf>
    <xf numFmtId="0" fontId="6" fillId="11" borderId="10" xfId="0" quotePrefix="1" applyFont="1" applyFill="1" applyBorder="1" applyAlignment="1" applyProtection="1">
      <alignment horizontal="center" vertical="center"/>
      <protection locked="0"/>
    </xf>
    <xf numFmtId="0" fontId="6" fillId="11" borderId="6" xfId="0" applyFont="1" applyFill="1" applyBorder="1" applyAlignment="1" applyProtection="1">
      <alignment horizontal="left" vertical="center"/>
      <protection locked="0"/>
    </xf>
    <xf numFmtId="0" fontId="6" fillId="11" borderId="6" xfId="0" applyFont="1" applyFill="1" applyBorder="1" applyAlignment="1" applyProtection="1">
      <alignment horizontal="right" wrapText="1"/>
      <protection locked="0"/>
    </xf>
    <xf numFmtId="0" fontId="6" fillId="11" borderId="6" xfId="0" applyFont="1" applyFill="1" applyBorder="1" applyAlignment="1" applyProtection="1">
      <alignment horizontal="right" vertical="center" wrapText="1"/>
      <protection locked="0"/>
    </xf>
    <xf numFmtId="0" fontId="6" fillId="11" borderId="6" xfId="4" applyFont="1" applyFill="1" applyBorder="1" applyAlignment="1">
      <alignment horizontal="right" vertical="center" wrapText="1"/>
    </xf>
    <xf numFmtId="0" fontId="6" fillId="11" borderId="2" xfId="4" applyFont="1" applyFill="1" applyBorder="1" applyAlignment="1">
      <alignment horizontal="right" vertical="center" wrapText="1"/>
    </xf>
    <xf numFmtId="0" fontId="4" fillId="4" borderId="50" xfId="5" quotePrefix="1" applyFont="1" applyFill="1" applyBorder="1" applyAlignment="1">
      <alignment horizontal="center" vertical="center"/>
    </xf>
    <xf numFmtId="43" fontId="16" fillId="4" borderId="0" xfId="1" applyFont="1" applyFill="1" applyBorder="1" applyAlignment="1" applyProtection="1">
      <alignment vertical="center"/>
    </xf>
    <xf numFmtId="44" fontId="16" fillId="4" borderId="0" xfId="2" applyFont="1" applyFill="1" applyBorder="1" applyAlignment="1" applyProtection="1">
      <alignment vertical="center"/>
    </xf>
    <xf numFmtId="10" fontId="16" fillId="4" borderId="0" xfId="6" applyNumberFormat="1" applyFont="1" applyFill="1" applyBorder="1" applyAlignment="1" applyProtection="1">
      <alignment vertical="center"/>
    </xf>
    <xf numFmtId="0" fontId="28" fillId="0" borderId="10"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49" xfId="0" applyFont="1" applyBorder="1" applyAlignment="1" applyProtection="1">
      <alignment horizontal="center" vertical="center" wrapText="1"/>
      <protection locked="0"/>
    </xf>
    <xf numFmtId="0" fontId="16" fillId="4" borderId="11"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65" fontId="26" fillId="0" borderId="0" xfId="0" applyNumberFormat="1" applyFont="1"/>
    <xf numFmtId="44" fontId="26" fillId="0" borderId="0" xfId="0" applyNumberFormat="1" applyFont="1"/>
    <xf numFmtId="44" fontId="6" fillId="5" borderId="7" xfId="2" applyFont="1" applyFill="1" applyBorder="1" applyAlignment="1">
      <alignment vertical="center"/>
    </xf>
    <xf numFmtId="37" fontId="6" fillId="5" borderId="13" xfId="1" applyNumberFormat="1" applyFont="1" applyFill="1" applyBorder="1" applyAlignment="1">
      <alignment vertical="center"/>
    </xf>
    <xf numFmtId="10" fontId="16" fillId="5" borderId="8" xfId="6" applyNumberFormat="1" applyFont="1" applyFill="1" applyBorder="1" applyAlignment="1">
      <alignment vertical="center"/>
    </xf>
    <xf numFmtId="10" fontId="4" fillId="5" borderId="4" xfId="6" applyNumberFormat="1" applyFont="1" applyFill="1" applyBorder="1" applyAlignment="1">
      <alignment vertical="center"/>
    </xf>
    <xf numFmtId="10" fontId="4" fillId="5" borderId="8" xfId="6" applyNumberFormat="1" applyFont="1" applyFill="1" applyBorder="1" applyAlignment="1">
      <alignment vertical="center"/>
    </xf>
    <xf numFmtId="49" fontId="6" fillId="0" borderId="9" xfId="5" applyNumberFormat="1" applyFont="1" applyBorder="1" applyAlignment="1" applyProtection="1">
      <alignment horizontal="left" vertical="center"/>
      <protection locked="0"/>
    </xf>
    <xf numFmtId="49" fontId="6" fillId="0" borderId="31" xfId="5" applyNumberFormat="1" applyFont="1" applyBorder="1" applyAlignment="1" applyProtection="1">
      <alignment horizontal="left" vertical="center"/>
      <protection locked="0"/>
    </xf>
    <xf numFmtId="49" fontId="6" fillId="0" borderId="32" xfId="5" applyNumberFormat="1" applyFont="1" applyBorder="1" applyAlignment="1" applyProtection="1">
      <alignment horizontal="left" vertical="center"/>
      <protection locked="0"/>
    </xf>
    <xf numFmtId="0" fontId="4" fillId="4" borderId="4" xfId="4" applyFont="1" applyFill="1" applyBorder="1" applyAlignment="1" applyProtection="1">
      <alignment vertical="center"/>
      <protection locked="0"/>
    </xf>
    <xf numFmtId="0" fontId="4" fillId="4" borderId="10" xfId="5" quotePrefix="1" applyFont="1" applyFill="1" applyBorder="1" applyAlignment="1">
      <alignment horizontal="center" vertical="center"/>
    </xf>
    <xf numFmtId="0" fontId="4" fillId="4" borderId="1" xfId="5" applyFont="1" applyFill="1" applyBorder="1" applyAlignment="1">
      <alignment vertical="center"/>
    </xf>
    <xf numFmtId="0" fontId="4" fillId="4" borderId="11" xfId="5" quotePrefix="1" applyFont="1" applyFill="1" applyBorder="1" applyAlignment="1">
      <alignment horizontal="center" vertical="center"/>
    </xf>
    <xf numFmtId="0" fontId="4" fillId="4" borderId="3" xfId="5" applyFont="1" applyFill="1" applyBorder="1" applyAlignment="1">
      <alignment vertical="center"/>
    </xf>
    <xf numFmtId="0" fontId="4" fillId="4" borderId="3" xfId="5" applyFont="1" applyFill="1" applyBorder="1" applyAlignment="1">
      <alignment vertical="center" wrapText="1"/>
    </xf>
    <xf numFmtId="0" fontId="4" fillId="4" borderId="0" xfId="0" applyFont="1" applyFill="1" applyAlignment="1">
      <alignment horizontal="left" vertical="center"/>
    </xf>
    <xf numFmtId="0" fontId="4" fillId="4" borderId="12" xfId="5" quotePrefix="1" applyFont="1" applyFill="1" applyBorder="1" applyAlignment="1">
      <alignment horizontal="center" vertical="center"/>
    </xf>
    <xf numFmtId="0" fontId="4" fillId="4" borderId="5" xfId="5" applyFont="1" applyFill="1" applyBorder="1" applyAlignment="1">
      <alignment vertical="center" wrapText="1"/>
    </xf>
    <xf numFmtId="166" fontId="16" fillId="4" borderId="0" xfId="6" applyNumberFormat="1" applyFont="1" applyFill="1" applyAlignment="1">
      <alignment vertical="center"/>
    </xf>
    <xf numFmtId="1" fontId="6" fillId="12" borderId="9" xfId="0" applyNumberFormat="1" applyFont="1" applyFill="1" applyBorder="1" applyAlignment="1">
      <alignment horizontal="center" vertical="center" shrinkToFit="1"/>
    </xf>
    <xf numFmtId="1" fontId="6" fillId="12" borderId="4" xfId="0" applyNumberFormat="1" applyFont="1" applyFill="1" applyBorder="1" applyAlignment="1">
      <alignment horizontal="center" vertical="center" shrinkToFit="1"/>
    </xf>
    <xf numFmtId="166" fontId="4" fillId="4" borderId="7" xfId="6" applyNumberFormat="1" applyFont="1" applyFill="1" applyBorder="1" applyAlignment="1" applyProtection="1">
      <alignment vertical="center"/>
      <protection locked="0"/>
    </xf>
    <xf numFmtId="0" fontId="0" fillId="4" borderId="0" xfId="0" applyFill="1" applyAlignment="1">
      <alignment vertical="center"/>
    </xf>
    <xf numFmtId="0" fontId="9" fillId="4" borderId="0" xfId="3" applyFont="1" applyFill="1" applyBorder="1" applyAlignment="1" applyProtection="1">
      <alignment vertical="center"/>
    </xf>
    <xf numFmtId="0" fontId="9" fillId="4" borderId="0" xfId="3" applyFont="1" applyFill="1" applyBorder="1" applyAlignment="1" applyProtection="1">
      <alignment vertical="center" wrapText="1"/>
    </xf>
    <xf numFmtId="10" fontId="4" fillId="5" borderId="4" xfId="6" applyNumberFormat="1" applyFont="1" applyFill="1" applyBorder="1" applyAlignment="1" applyProtection="1">
      <alignment horizontal="right" vertical="center"/>
    </xf>
    <xf numFmtId="10" fontId="4" fillId="5" borderId="4" xfId="6" quotePrefix="1" applyNumberFormat="1" applyFont="1" applyFill="1" applyBorder="1" applyAlignment="1" applyProtection="1">
      <alignment horizontal="right" vertical="center"/>
    </xf>
    <xf numFmtId="10" fontId="4" fillId="5" borderId="8" xfId="6" applyNumberFormat="1" applyFont="1" applyFill="1" applyBorder="1" applyAlignment="1" applyProtection="1">
      <alignment horizontal="right" vertical="center"/>
    </xf>
    <xf numFmtId="165" fontId="4" fillId="5" borderId="7" xfId="1" applyNumberFormat="1" applyFont="1" applyFill="1" applyBorder="1" applyAlignment="1" applyProtection="1">
      <alignment vertical="center"/>
    </xf>
    <xf numFmtId="165" fontId="4" fillId="5" borderId="13" xfId="1" applyNumberFormat="1" applyFont="1" applyFill="1" applyBorder="1" applyAlignment="1" applyProtection="1">
      <alignment vertical="center"/>
    </xf>
    <xf numFmtId="166" fontId="4" fillId="5" borderId="7" xfId="6" applyNumberFormat="1" applyFont="1" applyFill="1" applyBorder="1" applyAlignment="1" applyProtection="1">
      <alignment vertical="center"/>
    </xf>
    <xf numFmtId="10" fontId="4" fillId="5" borderId="13" xfId="6" applyNumberFormat="1" applyFont="1" applyFill="1" applyBorder="1" applyAlignment="1" applyProtection="1">
      <alignment vertical="center"/>
    </xf>
    <xf numFmtId="166" fontId="4" fillId="5" borderId="13" xfId="6" applyNumberFormat="1" applyFont="1" applyFill="1" applyBorder="1" applyAlignment="1" applyProtection="1">
      <alignment vertical="center"/>
    </xf>
    <xf numFmtId="10" fontId="4" fillId="5" borderId="4" xfId="0" applyNumberFormat="1" applyFont="1" applyFill="1" applyBorder="1" applyAlignment="1">
      <alignment vertical="center"/>
    </xf>
    <xf numFmtId="0" fontId="17" fillId="4" borderId="39"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4" fillId="4" borderId="36" xfId="4" applyFont="1" applyFill="1" applyBorder="1" applyAlignment="1" applyProtection="1">
      <alignment horizontal="center" vertical="center"/>
      <protection locked="0"/>
    </xf>
    <xf numFmtId="0" fontId="4" fillId="4" borderId="37" xfId="4" applyFont="1" applyFill="1" applyBorder="1" applyAlignment="1" applyProtection="1">
      <alignment horizontal="center" vertical="center"/>
      <protection locked="0"/>
    </xf>
    <xf numFmtId="0" fontId="4" fillId="4" borderId="38" xfId="4" applyFont="1" applyFill="1" applyBorder="1" applyAlignment="1" applyProtection="1">
      <alignment horizontal="center" vertical="center"/>
      <protection locked="0"/>
    </xf>
    <xf numFmtId="0" fontId="4" fillId="4" borderId="46" xfId="4" applyFont="1" applyFill="1" applyBorder="1" applyAlignment="1" applyProtection="1">
      <alignment horizontal="center" vertical="center"/>
      <protection locked="0"/>
    </xf>
    <xf numFmtId="0" fontId="4" fillId="4" borderId="0" xfId="4" applyFont="1" applyFill="1" applyAlignment="1" applyProtection="1">
      <alignment horizontal="center" vertical="center"/>
      <protection locked="0"/>
    </xf>
    <xf numFmtId="0" fontId="4" fillId="4" borderId="47" xfId="4" applyFont="1" applyFill="1" applyBorder="1" applyAlignment="1" applyProtection="1">
      <alignment horizontal="center" vertical="center"/>
      <protection locked="0"/>
    </xf>
    <xf numFmtId="0" fontId="4" fillId="4" borderId="52" xfId="4" applyFont="1" applyFill="1" applyBorder="1" applyAlignment="1" applyProtection="1">
      <alignment horizontal="center" vertical="center"/>
      <protection locked="0"/>
    </xf>
    <xf numFmtId="0" fontId="4" fillId="4" borderId="29" xfId="4" applyFont="1" applyFill="1" applyBorder="1" applyAlignment="1" applyProtection="1">
      <alignment horizontal="center" vertical="center"/>
      <protection locked="0"/>
    </xf>
    <xf numFmtId="0" fontId="4" fillId="4" borderId="53" xfId="4" applyFont="1" applyFill="1" applyBorder="1" applyAlignment="1" applyProtection="1">
      <alignment horizontal="center" vertical="center"/>
      <protection locked="0"/>
    </xf>
    <xf numFmtId="0" fontId="4" fillId="4" borderId="54" xfId="5" applyFont="1" applyFill="1" applyBorder="1" applyAlignment="1">
      <alignment horizontal="center" vertical="center" wrapText="1"/>
    </xf>
    <xf numFmtId="0" fontId="4" fillId="4" borderId="55" xfId="5" applyFont="1" applyFill="1" applyBorder="1" applyAlignment="1">
      <alignment horizontal="center" vertical="center" wrapText="1"/>
    </xf>
    <xf numFmtId="0" fontId="4" fillId="4" borderId="54" xfId="5" applyFont="1" applyFill="1" applyBorder="1" applyAlignment="1">
      <alignment horizontal="center" vertical="center"/>
    </xf>
    <xf numFmtId="0" fontId="4" fillId="4" borderId="55" xfId="5" applyFont="1" applyFill="1" applyBorder="1" applyAlignment="1">
      <alignment horizontal="center" vertical="center"/>
    </xf>
    <xf numFmtId="49" fontId="29" fillId="4" borderId="4" xfId="5" applyNumberFormat="1" applyFont="1" applyFill="1" applyBorder="1" applyAlignment="1" applyProtection="1">
      <alignment horizontal="right" vertical="center"/>
      <protection locked="0"/>
    </xf>
  </cellXfs>
  <cellStyles count="7">
    <cellStyle name="Comma" xfId="1" builtinId="3"/>
    <cellStyle name="Currency" xfId="2" builtinId="4"/>
    <cellStyle name="Hyperlink" xfId="3" builtinId="8"/>
    <cellStyle name="Normal" xfId="0" builtinId="0"/>
    <cellStyle name="Normal 2" xfId="4" xr:uid="{00000000-0005-0000-0000-000004000000}"/>
    <cellStyle name="Normal_cover 10'01" xfId="5" xr:uid="{00000000-0005-0000-0000-000005000000}"/>
    <cellStyle name="Percent" xfId="6" builtinId="5"/>
  </cellStyles>
  <dxfs count="4">
    <dxf>
      <fill>
        <patternFill>
          <bgColor rgb="FFFFFF99"/>
        </patternFill>
      </fill>
      <border>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ill>
        <patternFill>
          <bgColor rgb="FFFFFF99"/>
        </patternFill>
      </fill>
      <border>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kanyavong\AppData\Local\Microsoft\Windows\INetCache\Content.Outlook\Q22GINGV\MN%20health%20plan%20services%20reporting%20require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og check"/>
      <sheetName val="load_script"/>
      <sheetName val="Tip Sheet"/>
      <sheetName val="Company Information"/>
      <sheetName val="Demog (2)"/>
      <sheetName val="Enrollment"/>
      <sheetName val="Revenue"/>
      <sheetName val="Expenses"/>
      <sheetName val="Indirect Expenses"/>
      <sheetName val="ACA Expenses"/>
      <sheetName val="Explanations"/>
      <sheetName val="Audit Check"/>
      <sheetName val="Definitions"/>
      <sheetName val="Health Plan_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A3">
            <v>11192</v>
          </cell>
          <cell r="B3" t="str">
            <v>21st Century Advantage Insurance Company</v>
          </cell>
          <cell r="J3" t="str">
            <v>3 Beaver Valley Road</v>
          </cell>
          <cell r="L3" t="str">
            <v>WILMINGTON</v>
          </cell>
          <cell r="N3" t="str">
            <v>DE</v>
          </cell>
          <cell r="O3" t="str">
            <v>19803</v>
          </cell>
          <cell r="Q3">
            <v>6169568476</v>
          </cell>
          <cell r="R3">
            <v>6169563567</v>
          </cell>
          <cell r="S3" t="str">
            <v>Glenn A.</v>
          </cell>
          <cell r="T3" t="str">
            <v>Pfeil</v>
          </cell>
          <cell r="U3" t="str">
            <v>President</v>
          </cell>
          <cell r="V3" t="str">
            <v>gretchen.barnes@farmersinsurance.com</v>
          </cell>
          <cell r="X3" t="str">
            <v>Irma</v>
          </cell>
          <cell r="Y3" t="str">
            <v>Aguirre</v>
          </cell>
          <cell r="Z3" t="str">
            <v>Intermediate Accountant</v>
          </cell>
          <cell r="AA3" t="str">
            <v>21st Century Advantage Insurance Company</v>
          </cell>
          <cell r="AB3">
            <v>6169564013</v>
          </cell>
          <cell r="AC3">
            <v>64013</v>
          </cell>
          <cell r="AD3">
            <v>6169563567</v>
          </cell>
          <cell r="AE3" t="str">
            <v>irma.aguirre@farmersinsurance.com</v>
          </cell>
          <cell r="AF3" t="str">
            <v>6300 Old 60th Street</v>
          </cell>
          <cell r="AG3" t="str">
            <v>Location 1415</v>
          </cell>
          <cell r="AH3" t="str">
            <v>CALEDONIA</v>
          </cell>
          <cell r="AJ3" t="str">
            <v>MI</v>
          </cell>
          <cell r="AK3" t="str">
            <v>49316</v>
          </cell>
          <cell r="CF3" t="str">
            <v>www.21st.com</v>
          </cell>
          <cell r="CN3">
            <v>1062</v>
          </cell>
          <cell r="CO3">
            <v>802</v>
          </cell>
          <cell r="CS3" t="str">
            <v>12/31/2019</v>
          </cell>
          <cell r="CT3">
            <v>12</v>
          </cell>
          <cell r="CW3">
            <v>25232</v>
          </cell>
          <cell r="CX3" t="str">
            <v>0069</v>
          </cell>
          <cell r="DD3" t="str">
            <v>Gretchen</v>
          </cell>
          <cell r="DE3" t="str">
            <v>Barnes</v>
          </cell>
          <cell r="DF3" t="str">
            <v>Director</v>
          </cell>
          <cell r="DG3" t="str">
            <v>gretchen.barnes@farmersinsurance.com</v>
          </cell>
          <cell r="DH3">
            <v>6169568476</v>
          </cell>
        </row>
        <row r="4">
          <cell r="A4">
            <v>10004</v>
          </cell>
          <cell r="B4" t="str">
            <v>21st Century Centennial Insurance Company</v>
          </cell>
          <cell r="J4" t="str">
            <v>3 Beaver Valley Road</v>
          </cell>
          <cell r="L4" t="str">
            <v>WILMINGTON</v>
          </cell>
          <cell r="N4" t="str">
            <v>DE</v>
          </cell>
          <cell r="O4" t="str">
            <v>19803</v>
          </cell>
          <cell r="Q4">
            <v>6169564146</v>
          </cell>
          <cell r="R4">
            <v>6169563567</v>
          </cell>
          <cell r="S4" t="str">
            <v>Anthony James</v>
          </cell>
          <cell r="T4" t="str">
            <v>DeSantis</v>
          </cell>
          <cell r="U4" t="str">
            <v>President &amp; CEO</v>
          </cell>
          <cell r="V4" t="str">
            <v>michael.przywuski@21st.com</v>
          </cell>
          <cell r="W4" t="str">
            <v>Glenn Alan Pfeil</v>
          </cell>
          <cell r="X4" t="str">
            <v>Michael</v>
          </cell>
          <cell r="Y4" t="str">
            <v>Przywuski</v>
          </cell>
          <cell r="Z4" t="str">
            <v>Accounting Analyst</v>
          </cell>
          <cell r="AA4" t="str">
            <v>21st Century Premier Insurance Company</v>
          </cell>
          <cell r="AB4">
            <v>6169564146</v>
          </cell>
          <cell r="AD4">
            <v>6469563567</v>
          </cell>
          <cell r="AE4" t="str">
            <v>michael.przywuski@21st.com</v>
          </cell>
          <cell r="AF4" t="str">
            <v>6300 Old 60th Street Location</v>
          </cell>
          <cell r="AG4" t="str">
            <v>Location 1415</v>
          </cell>
          <cell r="AH4" t="str">
            <v>CALEDONIA</v>
          </cell>
          <cell r="AJ4" t="str">
            <v>MI</v>
          </cell>
          <cell r="AK4" t="str">
            <v>49316</v>
          </cell>
          <cell r="CF4" t="str">
            <v>www.21st.com</v>
          </cell>
          <cell r="CN4">
            <v>821</v>
          </cell>
          <cell r="CO4">
            <v>660</v>
          </cell>
          <cell r="CS4" t="str">
            <v>12/31/2019</v>
          </cell>
          <cell r="CT4">
            <v>12</v>
          </cell>
          <cell r="CW4">
            <v>34789</v>
          </cell>
          <cell r="CX4" t="str">
            <v>0212</v>
          </cell>
        </row>
        <row r="5">
          <cell r="A5">
            <v>11194</v>
          </cell>
          <cell r="B5" t="str">
            <v>21st Century North America Insurance Company</v>
          </cell>
          <cell r="J5" t="str">
            <v>3 Beaver Valley Road</v>
          </cell>
          <cell r="L5" t="str">
            <v>WILMINTON</v>
          </cell>
          <cell r="N5" t="str">
            <v>DE</v>
          </cell>
          <cell r="O5" t="str">
            <v>19803</v>
          </cell>
          <cell r="Q5">
            <v>6169568476</v>
          </cell>
          <cell r="R5">
            <v>6169563567</v>
          </cell>
          <cell r="S5" t="str">
            <v>Glenn A.</v>
          </cell>
          <cell r="T5" t="str">
            <v>Pfeil</v>
          </cell>
          <cell r="U5" t="str">
            <v>President</v>
          </cell>
          <cell r="V5" t="str">
            <v>gretchen.barnes@farmersinsurance.com</v>
          </cell>
          <cell r="X5" t="str">
            <v>Irma</v>
          </cell>
          <cell r="Y5" t="str">
            <v>Aguirre</v>
          </cell>
          <cell r="Z5" t="str">
            <v>Intermediate Accountant</v>
          </cell>
          <cell r="AA5" t="str">
            <v>21st Century Advantage Insurance Company</v>
          </cell>
          <cell r="AB5">
            <v>6169564013</v>
          </cell>
          <cell r="AC5">
            <v>64013</v>
          </cell>
          <cell r="AD5">
            <v>6169563567</v>
          </cell>
          <cell r="AE5" t="str">
            <v>irma.aguirre@farmersinsurance.com</v>
          </cell>
          <cell r="AF5" t="str">
            <v>6300 Old 60th Street</v>
          </cell>
          <cell r="AG5" t="str">
            <v>Location 1415</v>
          </cell>
          <cell r="AH5" t="str">
            <v>CALEDONIA</v>
          </cell>
          <cell r="AJ5" t="str">
            <v>MI</v>
          </cell>
          <cell r="AK5" t="str">
            <v>49316</v>
          </cell>
          <cell r="CF5" t="str">
            <v>www.21st.com</v>
          </cell>
          <cell r="CN5">
            <v>1063</v>
          </cell>
          <cell r="CO5">
            <v>802</v>
          </cell>
          <cell r="CS5" t="str">
            <v>12/31/2019</v>
          </cell>
          <cell r="CT5">
            <v>12</v>
          </cell>
          <cell r="CW5">
            <v>32220</v>
          </cell>
          <cell r="CX5" t="str">
            <v>0069</v>
          </cell>
          <cell r="DD5" t="str">
            <v>Gretchen</v>
          </cell>
          <cell r="DE5" t="str">
            <v>Barnes</v>
          </cell>
          <cell r="DF5" t="str">
            <v>Director</v>
          </cell>
          <cell r="DG5" t="str">
            <v>gretchen.barnes@farmersinsurance.com</v>
          </cell>
          <cell r="DH5">
            <v>6169568476</v>
          </cell>
        </row>
        <row r="6">
          <cell r="A6">
            <v>10005</v>
          </cell>
          <cell r="B6" t="str">
            <v>21st Century Premier Insurance Company</v>
          </cell>
          <cell r="J6" t="str">
            <v>3 Beaver Valley Road</v>
          </cell>
          <cell r="L6" t="str">
            <v>WILMINGTON</v>
          </cell>
          <cell r="N6" t="str">
            <v>DE</v>
          </cell>
          <cell r="O6" t="str">
            <v>19803</v>
          </cell>
          <cell r="Q6">
            <v>6169564146</v>
          </cell>
          <cell r="R6">
            <v>6169653567</v>
          </cell>
          <cell r="S6" t="str">
            <v>Anthony James</v>
          </cell>
          <cell r="T6" t="str">
            <v>DeSantis</v>
          </cell>
          <cell r="U6" t="str">
            <v>President &amp; CEO</v>
          </cell>
          <cell r="V6" t="str">
            <v>michael.przywuski@21st.com</v>
          </cell>
          <cell r="W6" t="str">
            <v>Glenn Alan Pfeil</v>
          </cell>
          <cell r="X6" t="str">
            <v>Michael</v>
          </cell>
          <cell r="Y6" t="str">
            <v>Przywuski</v>
          </cell>
          <cell r="Z6" t="str">
            <v>Accounting Analyst</v>
          </cell>
          <cell r="AA6" t="str">
            <v>21st Century Premier Insurance Company</v>
          </cell>
          <cell r="AB6">
            <v>6169564146</v>
          </cell>
          <cell r="AD6">
            <v>6469563567</v>
          </cell>
          <cell r="AE6" t="str">
            <v>michael.przywuski@21st.com</v>
          </cell>
          <cell r="AF6" t="str">
            <v>6300 Old 60th Street Location</v>
          </cell>
          <cell r="AG6" t="str">
            <v>Location 1415</v>
          </cell>
          <cell r="AH6" t="str">
            <v>CALEDONIA</v>
          </cell>
          <cell r="AJ6" t="str">
            <v>MI</v>
          </cell>
          <cell r="AK6" t="str">
            <v>49316</v>
          </cell>
          <cell r="CF6" t="str">
            <v>www.21st.com</v>
          </cell>
          <cell r="CN6">
            <v>822</v>
          </cell>
          <cell r="CO6">
            <v>660</v>
          </cell>
          <cell r="CS6" t="str">
            <v>12/31/2019</v>
          </cell>
          <cell r="CT6">
            <v>12</v>
          </cell>
          <cell r="CW6">
            <v>20796</v>
          </cell>
          <cell r="CX6" t="str">
            <v>0212</v>
          </cell>
        </row>
        <row r="7">
          <cell r="A7">
            <v>11200</v>
          </cell>
          <cell r="B7" t="str">
            <v>4 Ever Life Insurance Company</v>
          </cell>
          <cell r="J7" t="str">
            <v>2 Mid America Plaza</v>
          </cell>
          <cell r="K7" t="str">
            <v>Suite 200</v>
          </cell>
          <cell r="L7" t="str">
            <v>OAKBROOK TERRACE</v>
          </cell>
          <cell r="M7" t="str">
            <v>DU PAGE</v>
          </cell>
          <cell r="N7" t="str">
            <v>IL</v>
          </cell>
          <cell r="O7" t="str">
            <v>60181</v>
          </cell>
          <cell r="Q7">
            <v>6304727710</v>
          </cell>
          <cell r="R7">
            <v>6304727822</v>
          </cell>
          <cell r="S7" t="str">
            <v>H.F.</v>
          </cell>
          <cell r="T7" t="str">
            <v>Beacham III</v>
          </cell>
          <cell r="U7" t="str">
            <v>CEO, Chairman &amp; President</v>
          </cell>
          <cell r="V7" t="str">
            <v>sbeacham@bcsf.com</v>
          </cell>
          <cell r="W7" t="str">
            <v>Susan Pickar</v>
          </cell>
          <cell r="X7" t="str">
            <v>Danielle</v>
          </cell>
          <cell r="Y7" t="str">
            <v>Walters</v>
          </cell>
          <cell r="Z7" t="str">
            <v>Staff Accountant</v>
          </cell>
          <cell r="AA7" t="str">
            <v>4 Ever Life Insurance Company</v>
          </cell>
          <cell r="AB7">
            <v>6304727780</v>
          </cell>
          <cell r="AD7">
            <v>6304727837</v>
          </cell>
          <cell r="AE7" t="str">
            <v>dwalters@bcsf.com</v>
          </cell>
          <cell r="AF7" t="str">
            <v>2 Mid America Plaza</v>
          </cell>
          <cell r="AG7" t="str">
            <v>Suite 200</v>
          </cell>
          <cell r="AH7" t="str">
            <v>OAKBROOK TERRACE</v>
          </cell>
          <cell r="AI7" t="str">
            <v>DU PAGE</v>
          </cell>
          <cell r="AJ7" t="str">
            <v>IL</v>
          </cell>
          <cell r="AK7" t="str">
            <v>60181</v>
          </cell>
          <cell r="AM7" t="str">
            <v>Cecelia</v>
          </cell>
          <cell r="AN7" t="str">
            <v>Riding</v>
          </cell>
          <cell r="AO7" t="str">
            <v>Supervisor, Premium Tax</v>
          </cell>
          <cell r="AP7" t="str">
            <v>4 Ever Life Insurance Company</v>
          </cell>
          <cell r="AQ7">
            <v>6304727812</v>
          </cell>
          <cell r="AS7">
            <v>6304727837</v>
          </cell>
          <cell r="AT7" t="str">
            <v>criding@bcsf.com</v>
          </cell>
          <cell r="AU7" t="str">
            <v>2 Mid America Plaza</v>
          </cell>
          <cell r="AV7" t="str">
            <v>Suite 200</v>
          </cell>
          <cell r="AW7" t="str">
            <v>OAKBROOK TERRACE</v>
          </cell>
          <cell r="AX7" t="str">
            <v>DU PAGE</v>
          </cell>
          <cell r="AY7" t="str">
            <v>IL</v>
          </cell>
          <cell r="AZ7" t="str">
            <v>60181</v>
          </cell>
          <cell r="CF7" t="str">
            <v>www.4everlife.com</v>
          </cell>
          <cell r="CN7">
            <v>1067</v>
          </cell>
          <cell r="CO7">
            <v>806</v>
          </cell>
          <cell r="CP7">
            <v>752</v>
          </cell>
          <cell r="CS7" t="str">
            <v>12/31/2019</v>
          </cell>
          <cell r="CT7">
            <v>12</v>
          </cell>
          <cell r="CW7">
            <v>80985</v>
          </cell>
          <cell r="CX7" t="str">
            <v>0023</v>
          </cell>
          <cell r="DD7" t="str">
            <v>Maria</v>
          </cell>
          <cell r="DE7" t="str">
            <v>Ramirez</v>
          </cell>
          <cell r="DF7" t="str">
            <v>Manager, Financial Reporting</v>
          </cell>
          <cell r="DG7" t="str">
            <v/>
          </cell>
          <cell r="DH7">
            <v>6304727747</v>
          </cell>
        </row>
        <row r="8">
          <cell r="A8">
            <v>11218</v>
          </cell>
          <cell r="B8" t="str">
            <v>5 Star Life Insurance Company</v>
          </cell>
          <cell r="J8" t="str">
            <v>909 North Washington Street</v>
          </cell>
          <cell r="L8" t="str">
            <v>ALEXANDRIA</v>
          </cell>
          <cell r="N8" t="str">
            <v>VA</v>
          </cell>
          <cell r="O8" t="str">
            <v>22314</v>
          </cell>
          <cell r="Q8">
            <v>7037065975</v>
          </cell>
          <cell r="R8">
            <v>7035482610</v>
          </cell>
          <cell r="S8" t="str">
            <v>Mark E.</v>
          </cell>
          <cell r="T8" t="str">
            <v>Singleton</v>
          </cell>
          <cell r="U8" t="str">
            <v>President</v>
          </cell>
          <cell r="V8" t="str">
            <v>msingleton@afba.com</v>
          </cell>
          <cell r="W8" t="str">
            <v>Kimberley E. Wooding</v>
          </cell>
          <cell r="X8" t="str">
            <v>Michael E.</v>
          </cell>
          <cell r="Y8" t="str">
            <v>Houchins</v>
          </cell>
          <cell r="Z8" t="str">
            <v>VP Finance</v>
          </cell>
          <cell r="AA8" t="str">
            <v>5 Star Life Insurance Company</v>
          </cell>
          <cell r="AB8">
            <v>7037065942</v>
          </cell>
          <cell r="AD8">
            <v>7035482610</v>
          </cell>
          <cell r="AE8" t="str">
            <v>mhouchins@afba.com</v>
          </cell>
          <cell r="AF8" t="str">
            <v>909 North Washington Street</v>
          </cell>
          <cell r="AH8" t="str">
            <v>ALEXANDRIA</v>
          </cell>
          <cell r="AJ8" t="str">
            <v>VA</v>
          </cell>
          <cell r="AK8" t="str">
            <v>22314</v>
          </cell>
          <cell r="CF8" t="str">
            <v>www.5starlifeinsurance.com</v>
          </cell>
          <cell r="CN8">
            <v>1071</v>
          </cell>
          <cell r="CO8">
            <v>1656</v>
          </cell>
          <cell r="CS8" t="str">
            <v>12/31/2019</v>
          </cell>
          <cell r="CT8">
            <v>12</v>
          </cell>
          <cell r="CW8">
            <v>77879</v>
          </cell>
          <cell r="DD8" t="str">
            <v>Kimberly E.</v>
          </cell>
          <cell r="DE8" t="str">
            <v>Wooding</v>
          </cell>
          <cell r="DF8" t="str">
            <v>Executive VP and CFO</v>
          </cell>
          <cell r="DG8" t="str">
            <v>kwooding@afba.com</v>
          </cell>
          <cell r="DH8">
            <v>7032995794</v>
          </cell>
        </row>
        <row r="9">
          <cell r="A9">
            <v>11219</v>
          </cell>
          <cell r="B9" t="str">
            <v>AAA Life Insurance Company</v>
          </cell>
          <cell r="J9" t="str">
            <v>17900 North Laurel Park Drive</v>
          </cell>
          <cell r="L9" t="str">
            <v>LIVONIA</v>
          </cell>
          <cell r="N9" t="str">
            <v>MI</v>
          </cell>
          <cell r="O9" t="str">
            <v>48152</v>
          </cell>
          <cell r="P9" t="str">
            <v>3985</v>
          </cell>
          <cell r="Q9">
            <v>7348056291</v>
          </cell>
          <cell r="R9">
            <v>7348056284</v>
          </cell>
          <cell r="S9" t="str">
            <v>John W.</v>
          </cell>
          <cell r="T9" t="str">
            <v>DuBose III</v>
          </cell>
          <cell r="U9" t="str">
            <v>President/CEO</v>
          </cell>
          <cell r="V9" t="str">
            <v>premiumtax@aaalife.com</v>
          </cell>
          <cell r="W9" t="str">
            <v>Christopher W. Lane</v>
          </cell>
          <cell r="X9" t="str">
            <v>Sue</v>
          </cell>
          <cell r="Y9" t="str">
            <v>Largent</v>
          </cell>
          <cell r="Z9" t="str">
            <v>Tax Specialist</v>
          </cell>
          <cell r="AA9" t="str">
            <v>AAA Life Insurance Company</v>
          </cell>
          <cell r="AB9">
            <v>7348056291</v>
          </cell>
          <cell r="AD9">
            <v>7348056284</v>
          </cell>
          <cell r="AE9" t="str">
            <v>slargent@aaalife.com</v>
          </cell>
          <cell r="AF9" t="str">
            <v>17900 North Laurel Park Drive</v>
          </cell>
          <cell r="AH9" t="str">
            <v>LIVONIA</v>
          </cell>
          <cell r="AJ9" t="str">
            <v>MI</v>
          </cell>
          <cell r="AK9" t="str">
            <v>48152</v>
          </cell>
          <cell r="AL9" t="str">
            <v>3985</v>
          </cell>
          <cell r="CF9" t="str">
            <v>www.aaalife.com</v>
          </cell>
          <cell r="CN9">
            <v>1072</v>
          </cell>
          <cell r="CO9">
            <v>1662</v>
          </cell>
          <cell r="CS9" t="str">
            <v>12/31/2019</v>
          </cell>
          <cell r="CT9">
            <v>12</v>
          </cell>
          <cell r="CW9">
            <v>71854</v>
          </cell>
          <cell r="CX9" t="str">
            <v>4853</v>
          </cell>
          <cell r="DD9" t="str">
            <v>Jim</v>
          </cell>
          <cell r="DE9" t="str">
            <v>Demerath</v>
          </cell>
          <cell r="DF9" t="str">
            <v>Manager-Tax and Compliance</v>
          </cell>
          <cell r="DG9" t="str">
            <v>jdemerath@aaalife.com</v>
          </cell>
          <cell r="DH9">
            <v>7345912352</v>
          </cell>
        </row>
        <row r="10">
          <cell r="A10">
            <v>10164</v>
          </cell>
          <cell r="B10" t="str">
            <v>Ability Insurance Company</v>
          </cell>
          <cell r="J10" t="str">
            <v>PO Box 3735</v>
          </cell>
          <cell r="L10" t="str">
            <v xml:space="preserve">OMAHA </v>
          </cell>
          <cell r="N10" t="str">
            <v>NE</v>
          </cell>
          <cell r="O10" t="str">
            <v>68103</v>
          </cell>
          <cell r="Q10">
            <v>9782613074</v>
          </cell>
          <cell r="S10" t="str">
            <v>Kenneth</v>
          </cell>
          <cell r="T10" t="str">
            <v>King</v>
          </cell>
          <cell r="U10" t="str">
            <v>President</v>
          </cell>
          <cell r="V10" t="str">
            <v>dacharsky@tri-plus.net</v>
          </cell>
          <cell r="X10" t="str">
            <v>Linda</v>
          </cell>
          <cell r="Y10" t="str">
            <v>Atwood</v>
          </cell>
          <cell r="Z10" t="str">
            <v>Accountant</v>
          </cell>
          <cell r="AA10" t="str">
            <v>TriPlus Services Inc.</v>
          </cell>
          <cell r="AB10">
            <v>9782613070</v>
          </cell>
          <cell r="AE10" t="str">
            <v>latwood@tri-plus.net</v>
          </cell>
          <cell r="AF10" t="str">
            <v>One City Center</v>
          </cell>
          <cell r="AG10" t="str">
            <v>Fourth Floor</v>
          </cell>
          <cell r="AH10" t="str">
            <v>PORTLAND</v>
          </cell>
          <cell r="AJ10" t="str">
            <v>ME</v>
          </cell>
          <cell r="AK10" t="str">
            <v>04101</v>
          </cell>
          <cell r="CN10">
            <v>933</v>
          </cell>
          <cell r="CO10">
            <v>629</v>
          </cell>
          <cell r="CS10" t="str">
            <v>12/31/2019</v>
          </cell>
          <cell r="CT10">
            <v>12</v>
          </cell>
          <cell r="CW10">
            <v>71471</v>
          </cell>
          <cell r="CX10" t="str">
            <v>4824</v>
          </cell>
          <cell r="DD10" t="str">
            <v>David</v>
          </cell>
          <cell r="DE10" t="str">
            <v>Charsky</v>
          </cell>
          <cell r="DF10" t="str">
            <v>Treasurer</v>
          </cell>
          <cell r="DG10" t="str">
            <v>dacharsky@tri-plus.net</v>
          </cell>
          <cell r="DH10">
            <v>9782613074</v>
          </cell>
        </row>
        <row r="11">
          <cell r="A11">
            <v>11221</v>
          </cell>
          <cell r="B11" t="str">
            <v>Acadia Insurance Co</v>
          </cell>
          <cell r="J11" t="str">
            <v>PO Box 9010</v>
          </cell>
          <cell r="L11" t="str">
            <v>WESTBROOK</v>
          </cell>
          <cell r="M11" t="str">
            <v>CUMBERLAND</v>
          </cell>
          <cell r="N11" t="str">
            <v>ME</v>
          </cell>
          <cell r="O11" t="str">
            <v>04098</v>
          </cell>
          <cell r="Q11">
            <v>2077724300</v>
          </cell>
          <cell r="X11" t="str">
            <v>Mark</v>
          </cell>
          <cell r="Y11" t="str">
            <v>Krismanits</v>
          </cell>
          <cell r="Z11" t="str">
            <v>Analyst</v>
          </cell>
          <cell r="AA11" t="str">
            <v>Acadia Insurance Co</v>
          </cell>
          <cell r="AB11">
            <v>5154733250</v>
          </cell>
          <cell r="AD11">
            <v>5154733015</v>
          </cell>
          <cell r="AE11" t="str">
            <v>mkrismanits@wrberkley.com</v>
          </cell>
          <cell r="AF11" t="str">
            <v>PO Box 9190</v>
          </cell>
          <cell r="AH11" t="str">
            <v>DES MOINES</v>
          </cell>
          <cell r="AI11" t="str">
            <v>POLK</v>
          </cell>
          <cell r="AJ11" t="str">
            <v>IA</v>
          </cell>
          <cell r="AK11" t="str">
            <v>50306</v>
          </cell>
          <cell r="AL11" t="str">
            <v>9190</v>
          </cell>
          <cell r="CN11">
            <v>1074</v>
          </cell>
          <cell r="CO11">
            <v>1710</v>
          </cell>
          <cell r="CS11" t="str">
            <v>12/31/2019</v>
          </cell>
          <cell r="CT11">
            <v>12</v>
          </cell>
          <cell r="CW11">
            <v>31325</v>
          </cell>
          <cell r="CX11" t="str">
            <v>0098</v>
          </cell>
          <cell r="DD11" t="str">
            <v>Dan</v>
          </cell>
          <cell r="DE11" t="str">
            <v>Tague</v>
          </cell>
          <cell r="DF11" t="str">
            <v>Director</v>
          </cell>
          <cell r="DG11" t="str">
            <v>dtague@wrberkley.com</v>
          </cell>
          <cell r="DH11">
            <v>5154733417</v>
          </cell>
        </row>
        <row r="12">
          <cell r="A12">
            <v>10191</v>
          </cell>
          <cell r="B12" t="str">
            <v>Accendo Insurance Company</v>
          </cell>
          <cell r="J12" t="str">
            <v>3148 West 3500 South</v>
          </cell>
          <cell r="L12" t="str">
            <v>WEST VALLEY CITY</v>
          </cell>
          <cell r="N12" t="str">
            <v>UT</v>
          </cell>
          <cell r="O12" t="str">
            <v>84119</v>
          </cell>
          <cell r="Q12">
            <v>8019616000</v>
          </cell>
          <cell r="S12" t="str">
            <v>Todd Dean</v>
          </cell>
          <cell r="T12" t="str">
            <v>Meek</v>
          </cell>
          <cell r="U12" t="str">
            <v>President</v>
          </cell>
          <cell r="V12" t="str">
            <v>todd.meek@caremark.com</v>
          </cell>
          <cell r="W12" t="str">
            <v>Daniel Lee Zablocki</v>
          </cell>
          <cell r="X12" t="str">
            <v>Zhibei</v>
          </cell>
          <cell r="Y12" t="str">
            <v>Wang</v>
          </cell>
          <cell r="Z12" t="str">
            <v>Sr. Consultant</v>
          </cell>
          <cell r="AA12" t="str">
            <v>CVS Health Corporation</v>
          </cell>
          <cell r="AB12">
            <v>4017709856</v>
          </cell>
          <cell r="AD12">
            <v>4017330749</v>
          </cell>
          <cell r="AE12" t="str">
            <v>zhibei.wang@cvscaremark.com</v>
          </cell>
          <cell r="AF12" t="str">
            <v>1 CVS Drive</v>
          </cell>
          <cell r="AH12" t="str">
            <v>WOONSOCKET</v>
          </cell>
          <cell r="AJ12" t="str">
            <v>RI</v>
          </cell>
          <cell r="AK12" t="str">
            <v>02895</v>
          </cell>
          <cell r="AM12" t="str">
            <v>Caitlyn</v>
          </cell>
          <cell r="AN12" t="str">
            <v>Bouton</v>
          </cell>
          <cell r="AO12" t="str">
            <v>Sr. Paralegal, Healthcare Svc</v>
          </cell>
          <cell r="AP12" t="str">
            <v>CVS Health Corporation</v>
          </cell>
          <cell r="AQ12">
            <v>8475593992</v>
          </cell>
          <cell r="AS12">
            <v>8475594879</v>
          </cell>
          <cell r="AT12" t="str">
            <v>caitlyn.bouton@cvscaremark.com</v>
          </cell>
          <cell r="AU12" t="str">
            <v>2211 Sanders Road</v>
          </cell>
          <cell r="AW12" t="str">
            <v>NORTHBROOK</v>
          </cell>
          <cell r="AY12" t="str">
            <v>IL</v>
          </cell>
          <cell r="AZ12" t="str">
            <v>60062</v>
          </cell>
          <cell r="CN12">
            <v>957</v>
          </cell>
          <cell r="CO12">
            <v>621</v>
          </cell>
          <cell r="CP12">
            <v>3030</v>
          </cell>
          <cell r="CS12" t="str">
            <v>12/31/2019</v>
          </cell>
          <cell r="CT12">
            <v>12</v>
          </cell>
          <cell r="CW12">
            <v>63444</v>
          </cell>
          <cell r="CX12" t="str">
            <v>0001</v>
          </cell>
          <cell r="DD12" t="str">
            <v>Xiaoqi</v>
          </cell>
          <cell r="DE12" t="str">
            <v>Glenn Wang</v>
          </cell>
          <cell r="DF12" t="str">
            <v>Sr. Manager</v>
          </cell>
          <cell r="DG12" t="str">
            <v>xiaoqi.wang@cvscaremark.com</v>
          </cell>
          <cell r="DH12">
            <v>4017709669</v>
          </cell>
        </row>
        <row r="13">
          <cell r="A13">
            <v>11223</v>
          </cell>
          <cell r="B13" t="str">
            <v>Acceptance Indemnity Insurance Company</v>
          </cell>
          <cell r="J13" t="str">
            <v>PO Box 10800</v>
          </cell>
          <cell r="K13" t="str">
            <v>702 Oberlin Road</v>
          </cell>
          <cell r="L13" t="str">
            <v>RALEIGH</v>
          </cell>
          <cell r="M13" t="str">
            <v>WAKE</v>
          </cell>
          <cell r="N13" t="str">
            <v>NC</v>
          </cell>
          <cell r="O13" t="str">
            <v>27605</v>
          </cell>
          <cell r="P13" t="str">
            <v>0800</v>
          </cell>
          <cell r="Q13">
            <v>9198331600</v>
          </cell>
          <cell r="R13">
            <v>9198318160</v>
          </cell>
          <cell r="S13" t="str">
            <v>Ken</v>
          </cell>
          <cell r="T13" t="str">
            <v>Sifford</v>
          </cell>
          <cell r="U13" t="str">
            <v>Asst VP</v>
          </cell>
          <cell r="V13" t="str">
            <v>ken.sifford@iatinsurance.com</v>
          </cell>
          <cell r="X13" t="str">
            <v>Ken</v>
          </cell>
          <cell r="Y13" t="str">
            <v>Sifford</v>
          </cell>
          <cell r="Z13" t="str">
            <v>Asst VP</v>
          </cell>
          <cell r="AA13" t="str">
            <v>Acceptance Indemnity Insurance Company</v>
          </cell>
          <cell r="AB13">
            <v>9198331600</v>
          </cell>
          <cell r="AC13">
            <v>4164</v>
          </cell>
          <cell r="AD13">
            <v>9198318160</v>
          </cell>
          <cell r="AE13" t="str">
            <v>ken.sifford@iatinsurance.com</v>
          </cell>
          <cell r="AF13" t="str">
            <v>PO Box 10800</v>
          </cell>
          <cell r="AG13" t="str">
            <v>702 Oberlin Road</v>
          </cell>
          <cell r="AH13" t="str">
            <v>RALEIGH</v>
          </cell>
          <cell r="AI13" t="str">
            <v>WAKE</v>
          </cell>
          <cell r="AJ13" t="str">
            <v>NC</v>
          </cell>
          <cell r="AK13" t="str">
            <v>27605</v>
          </cell>
          <cell r="AL13" t="str">
            <v>0800</v>
          </cell>
          <cell r="CN13">
            <v>1076</v>
          </cell>
          <cell r="CO13">
            <v>1700</v>
          </cell>
          <cell r="CS13" t="str">
            <v>12/31/2019</v>
          </cell>
          <cell r="CT13">
            <v>12</v>
          </cell>
          <cell r="CW13">
            <v>20010</v>
          </cell>
        </row>
        <row r="14">
          <cell r="A14">
            <v>11756</v>
          </cell>
          <cell r="B14" t="str">
            <v>Accordia Life and Annuity Company</v>
          </cell>
          <cell r="J14" t="str">
            <v>215 10th Street</v>
          </cell>
          <cell r="K14" t="str">
            <v>Suite 1100</v>
          </cell>
          <cell r="L14" t="str">
            <v>DES MOINES</v>
          </cell>
          <cell r="M14" t="str">
            <v>POLK</v>
          </cell>
          <cell r="N14" t="str">
            <v>IA</v>
          </cell>
          <cell r="O14" t="str">
            <v>50309</v>
          </cell>
          <cell r="Q14">
            <v>5153933575</v>
          </cell>
          <cell r="R14">
            <v>7743693684</v>
          </cell>
          <cell r="S14" t="str">
            <v>David</v>
          </cell>
          <cell r="T14" t="str">
            <v>Wilken</v>
          </cell>
          <cell r="U14" t="str">
            <v>President</v>
          </cell>
          <cell r="V14" t="str">
            <v>david.wilken@gafg.com</v>
          </cell>
          <cell r="W14" t="str">
            <v>David Jacoby</v>
          </cell>
          <cell r="X14" t="str">
            <v>Cynthia</v>
          </cell>
          <cell r="Y14" t="str">
            <v>Griglione</v>
          </cell>
          <cell r="Z14" t="str">
            <v>Statutory Reporting Specialist</v>
          </cell>
          <cell r="AA14" t="str">
            <v>Global Atlantic Financial Group</v>
          </cell>
          <cell r="AB14">
            <v>5153933861</v>
          </cell>
          <cell r="AD14">
            <v>7743693684</v>
          </cell>
          <cell r="AE14" t="str">
            <v>cynthia.griglione@gafg.com</v>
          </cell>
          <cell r="AF14" t="str">
            <v>215 10th Street</v>
          </cell>
          <cell r="AG14" t="str">
            <v>Suite 1100</v>
          </cell>
          <cell r="AH14" t="str">
            <v>DES MOINES</v>
          </cell>
          <cell r="AI14" t="str">
            <v>POLK</v>
          </cell>
          <cell r="AJ14" t="str">
            <v>IA</v>
          </cell>
          <cell r="AK14" t="str">
            <v>50309</v>
          </cell>
          <cell r="CF14" t="str">
            <v>www.accordia.com</v>
          </cell>
          <cell r="CN14">
            <v>3141</v>
          </cell>
          <cell r="CO14">
            <v>729</v>
          </cell>
          <cell r="CS14" t="str">
            <v>12/31/2019</v>
          </cell>
          <cell r="CT14">
            <v>12</v>
          </cell>
          <cell r="CW14">
            <v>62200</v>
          </cell>
          <cell r="CX14" t="str">
            <v>3891</v>
          </cell>
          <cell r="DD14" t="str">
            <v>Tonya</v>
          </cell>
          <cell r="DE14" t="str">
            <v>Maxwell</v>
          </cell>
          <cell r="DF14" t="str">
            <v>Vice President</v>
          </cell>
          <cell r="DG14" t="str">
            <v>tonya.maxwell@gafg.com</v>
          </cell>
          <cell r="DH14">
            <v>5153933725</v>
          </cell>
        </row>
        <row r="15">
          <cell r="A15">
            <v>10618</v>
          </cell>
          <cell r="B15" t="str">
            <v>ACE American Insurance Company</v>
          </cell>
          <cell r="J15" t="str">
            <v>PO Box 1000</v>
          </cell>
          <cell r="K15" t="str">
            <v>436 Walnut Street</v>
          </cell>
          <cell r="L15" t="str">
            <v>PHILADELPHIA</v>
          </cell>
          <cell r="N15" t="str">
            <v>PA</v>
          </cell>
          <cell r="O15" t="str">
            <v>19106</v>
          </cell>
          <cell r="S15" t="str">
            <v xml:space="preserve">John </v>
          </cell>
          <cell r="T15" t="str">
            <v>Lupica</v>
          </cell>
          <cell r="U15" t="str">
            <v>President &amp; CEO</v>
          </cell>
          <cell r="V15" t="str">
            <v>john.lupica@chubb.com</v>
          </cell>
          <cell r="X15" t="str">
            <v>Sharon D.</v>
          </cell>
          <cell r="Y15" t="str">
            <v>Lewis</v>
          </cell>
          <cell r="Z15" t="str">
            <v>Sr. Financial Analyst</v>
          </cell>
          <cell r="AA15" t="str">
            <v>Chubb Insurance Company</v>
          </cell>
          <cell r="AB15">
            <v>3024766396</v>
          </cell>
          <cell r="AD15">
            <v>3024767263</v>
          </cell>
          <cell r="AE15" t="str">
            <v>sharon.lewis@chubb.com</v>
          </cell>
          <cell r="AF15" t="str">
            <v>One Beaver Valley Road</v>
          </cell>
          <cell r="AG15" t="str">
            <v>One West</v>
          </cell>
          <cell r="AH15" t="str">
            <v>WILMINGTON</v>
          </cell>
          <cell r="AJ15" t="str">
            <v>DE</v>
          </cell>
          <cell r="AK15" t="str">
            <v>19803</v>
          </cell>
          <cell r="AM15" t="str">
            <v>Rose A.</v>
          </cell>
          <cell r="AN15" t="str">
            <v>Dalton</v>
          </cell>
          <cell r="AO15" t="str">
            <v>Manager</v>
          </cell>
          <cell r="AP15" t="str">
            <v>ACE USA</v>
          </cell>
          <cell r="AQ15">
            <v>3024766682</v>
          </cell>
          <cell r="AS15">
            <v>3024767263</v>
          </cell>
          <cell r="AT15" t="str">
            <v>rose.dalton@chubb.com</v>
          </cell>
          <cell r="AU15" t="str">
            <v>One Beaver Valley Road</v>
          </cell>
          <cell r="AV15" t="str">
            <v>One West</v>
          </cell>
          <cell r="AW15" t="str">
            <v>WILMINGTON</v>
          </cell>
          <cell r="AY15" t="str">
            <v>DE</v>
          </cell>
          <cell r="AZ15" t="str">
            <v>19803</v>
          </cell>
          <cell r="CN15">
            <v>1048</v>
          </cell>
          <cell r="CO15">
            <v>712</v>
          </cell>
          <cell r="CP15">
            <v>574</v>
          </cell>
          <cell r="CS15" t="str">
            <v>12/31/2019</v>
          </cell>
          <cell r="CT15">
            <v>12</v>
          </cell>
          <cell r="CW15">
            <v>22667</v>
          </cell>
          <cell r="CX15" t="str">
            <v>626</v>
          </cell>
        </row>
        <row r="16">
          <cell r="A16">
            <v>11224</v>
          </cell>
          <cell r="B16" t="str">
            <v>ACE Fire Underwriters Insurance Company</v>
          </cell>
          <cell r="J16" t="str">
            <v>PO Box 1000</v>
          </cell>
          <cell r="K16" t="str">
            <v>436 Walnut Street</v>
          </cell>
          <cell r="L16" t="str">
            <v>PHILADELPHIA</v>
          </cell>
          <cell r="N16" t="str">
            <v>PA</v>
          </cell>
          <cell r="O16" t="str">
            <v>19106</v>
          </cell>
          <cell r="Q16">
            <v>2156405259</v>
          </cell>
          <cell r="S16" t="str">
            <v>John</v>
          </cell>
          <cell r="T16" t="str">
            <v>Lupica</v>
          </cell>
          <cell r="U16" t="str">
            <v>President &amp; CEO</v>
          </cell>
          <cell r="V16" t="str">
            <v>john.lupica@chubb.com</v>
          </cell>
          <cell r="X16" t="str">
            <v>Sharon D.</v>
          </cell>
          <cell r="Y16" t="str">
            <v>Lewis</v>
          </cell>
          <cell r="Z16" t="str">
            <v>Sr. Financial Analyst</v>
          </cell>
          <cell r="AA16" t="str">
            <v>Chubb Insurance Company</v>
          </cell>
          <cell r="AB16">
            <v>3024766396</v>
          </cell>
          <cell r="AD16">
            <v>3024767263</v>
          </cell>
          <cell r="AE16" t="str">
            <v>sharon.lewis@chubb.com</v>
          </cell>
          <cell r="AF16" t="str">
            <v>One Beaver Valley Road</v>
          </cell>
          <cell r="AG16" t="str">
            <v>One West</v>
          </cell>
          <cell r="AH16" t="str">
            <v>WILMINGTON</v>
          </cell>
          <cell r="AJ16" t="str">
            <v>DE</v>
          </cell>
          <cell r="AK16" t="str">
            <v>19803</v>
          </cell>
          <cell r="AM16" t="str">
            <v>Rose A.</v>
          </cell>
          <cell r="AN16" t="str">
            <v>Dalton</v>
          </cell>
          <cell r="AO16" t="str">
            <v>Manager</v>
          </cell>
          <cell r="AP16" t="str">
            <v>ACE USA</v>
          </cell>
          <cell r="AQ16">
            <v>3024766682</v>
          </cell>
          <cell r="AS16">
            <v>3024767263</v>
          </cell>
          <cell r="AT16" t="str">
            <v>rose.dalton@chubb.com</v>
          </cell>
          <cell r="AU16" t="str">
            <v>One Beaver Valley Road</v>
          </cell>
          <cell r="AV16" t="str">
            <v>One West</v>
          </cell>
          <cell r="AW16" t="str">
            <v>WILMINGTON</v>
          </cell>
          <cell r="AY16" t="str">
            <v>DE</v>
          </cell>
          <cell r="AZ16" t="str">
            <v>19803</v>
          </cell>
          <cell r="CN16">
            <v>1077</v>
          </cell>
          <cell r="CO16">
            <v>712</v>
          </cell>
          <cell r="CP16">
            <v>574</v>
          </cell>
          <cell r="CS16" t="str">
            <v>12/31/2019</v>
          </cell>
          <cell r="CT16">
            <v>12</v>
          </cell>
          <cell r="CW16">
            <v>20702</v>
          </cell>
        </row>
        <row r="17">
          <cell r="A17">
            <v>10116</v>
          </cell>
          <cell r="B17" t="str">
            <v>Ace Life Insurance Company</v>
          </cell>
          <cell r="J17" t="str">
            <v>1133 Avenue of the Americas</v>
          </cell>
          <cell r="L17" t="str">
            <v>NEW YORK</v>
          </cell>
          <cell r="N17" t="str">
            <v>NY</v>
          </cell>
          <cell r="O17" t="str">
            <v>10036</v>
          </cell>
          <cell r="Q17">
            <v>2014796495</v>
          </cell>
          <cell r="S17" t="str">
            <v>Michael</v>
          </cell>
          <cell r="T17" t="str">
            <v>Hoag</v>
          </cell>
          <cell r="U17" t="str">
            <v>SVP, Chief Actuary</v>
          </cell>
          <cell r="V17" t="str">
            <v>michael.hoag@chubb.com</v>
          </cell>
          <cell r="X17" t="str">
            <v>Sharon D.</v>
          </cell>
          <cell r="Y17" t="str">
            <v>Lewis</v>
          </cell>
          <cell r="Z17" t="str">
            <v>Sr. Financial Analyst</v>
          </cell>
          <cell r="AA17" t="str">
            <v>Chubb Insurance Company</v>
          </cell>
          <cell r="AB17">
            <v>3024766396</v>
          </cell>
          <cell r="AD17">
            <v>3024767263</v>
          </cell>
          <cell r="AE17" t="str">
            <v>sharon.lewis@chubb.com</v>
          </cell>
          <cell r="AF17" t="str">
            <v>One Beaver Valley Road</v>
          </cell>
          <cell r="AG17" t="str">
            <v>One West</v>
          </cell>
          <cell r="AH17" t="str">
            <v>WILMINGTON</v>
          </cell>
          <cell r="AJ17" t="str">
            <v>DE</v>
          </cell>
          <cell r="AK17" t="str">
            <v>19803</v>
          </cell>
          <cell r="AM17" t="str">
            <v>Rose A.</v>
          </cell>
          <cell r="AN17" t="str">
            <v>Dalton</v>
          </cell>
          <cell r="AO17" t="str">
            <v>Manager</v>
          </cell>
          <cell r="AP17" t="str">
            <v>ACE USA</v>
          </cell>
          <cell r="AQ17">
            <v>3024766682</v>
          </cell>
          <cell r="AS17">
            <v>3024767263</v>
          </cell>
          <cell r="AT17" t="str">
            <v>rose.dalton@chubb.com</v>
          </cell>
          <cell r="AU17" t="str">
            <v>One Beaver Valley Road</v>
          </cell>
          <cell r="AV17" t="str">
            <v>One West</v>
          </cell>
          <cell r="AW17" t="str">
            <v>WILMINGTON</v>
          </cell>
          <cell r="AY17" t="str">
            <v>DE</v>
          </cell>
          <cell r="AZ17" t="str">
            <v>19803</v>
          </cell>
          <cell r="CN17">
            <v>900</v>
          </cell>
          <cell r="CO17">
            <v>712</v>
          </cell>
          <cell r="CP17">
            <v>574</v>
          </cell>
          <cell r="CS17" t="str">
            <v>12/31/2019</v>
          </cell>
          <cell r="CT17">
            <v>12</v>
          </cell>
          <cell r="CW17">
            <v>60348</v>
          </cell>
          <cell r="CX17" t="str">
            <v>626</v>
          </cell>
        </row>
        <row r="18">
          <cell r="A18">
            <v>10620</v>
          </cell>
          <cell r="B18" t="str">
            <v>ACE Property and Casualty Insurance Company</v>
          </cell>
          <cell r="J18" t="str">
            <v>PO Box 1000</v>
          </cell>
          <cell r="K18" t="str">
            <v>436 Walnut Street</v>
          </cell>
          <cell r="L18" t="str">
            <v>PHILADELPHIA</v>
          </cell>
          <cell r="N18" t="str">
            <v>PA</v>
          </cell>
          <cell r="O18" t="str">
            <v>19106</v>
          </cell>
          <cell r="S18" t="str">
            <v xml:space="preserve">John </v>
          </cell>
          <cell r="T18" t="str">
            <v>Lupica</v>
          </cell>
          <cell r="U18" t="str">
            <v>President &amp; CEO</v>
          </cell>
          <cell r="V18" t="str">
            <v>john.lupica@chubb.com</v>
          </cell>
          <cell r="X18" t="str">
            <v>Sharon D.</v>
          </cell>
          <cell r="Y18" t="str">
            <v>Lewis</v>
          </cell>
          <cell r="Z18" t="str">
            <v>Sr. Financial Analyst</v>
          </cell>
          <cell r="AA18" t="str">
            <v>Chubb Insurance Company</v>
          </cell>
          <cell r="AB18">
            <v>3024766396</v>
          </cell>
          <cell r="AD18">
            <v>3024767263</v>
          </cell>
          <cell r="AE18" t="str">
            <v>sharon.lewis@chubb.com</v>
          </cell>
          <cell r="AF18" t="str">
            <v>One Beaver Valley Road</v>
          </cell>
          <cell r="AG18" t="str">
            <v>One West</v>
          </cell>
          <cell r="AH18" t="str">
            <v>WILMINGTON</v>
          </cell>
          <cell r="AJ18" t="str">
            <v>DE</v>
          </cell>
          <cell r="AK18" t="str">
            <v>19803</v>
          </cell>
          <cell r="AM18" t="str">
            <v>Rose A.</v>
          </cell>
          <cell r="AN18" t="str">
            <v>Dalton</v>
          </cell>
          <cell r="AO18" t="str">
            <v>Manager</v>
          </cell>
          <cell r="AP18" t="str">
            <v>ACE USA</v>
          </cell>
          <cell r="AQ18">
            <v>3024766682</v>
          </cell>
          <cell r="AS18">
            <v>3024767263</v>
          </cell>
          <cell r="AT18" t="str">
            <v>rose.dalton@chubb.com</v>
          </cell>
          <cell r="AU18" t="str">
            <v>One Beaver Valley Road</v>
          </cell>
          <cell r="AV18" t="str">
            <v>One West</v>
          </cell>
          <cell r="AW18" t="str">
            <v>WILMINGTON</v>
          </cell>
          <cell r="AY18" t="str">
            <v>DE</v>
          </cell>
          <cell r="AZ18" t="str">
            <v>19803</v>
          </cell>
          <cell r="CN18">
            <v>1050</v>
          </cell>
          <cell r="CO18">
            <v>712</v>
          </cell>
          <cell r="CP18">
            <v>574</v>
          </cell>
          <cell r="CS18" t="str">
            <v>12/31/2019</v>
          </cell>
          <cell r="CT18">
            <v>12</v>
          </cell>
          <cell r="CW18">
            <v>20699</v>
          </cell>
          <cell r="CX18" t="str">
            <v>626</v>
          </cell>
        </row>
        <row r="19">
          <cell r="A19">
            <v>11225</v>
          </cell>
          <cell r="B19" t="str">
            <v>Acuity, A Mutual Insurance Company</v>
          </cell>
          <cell r="J19" t="str">
            <v>PO Box 58</v>
          </cell>
          <cell r="K19" t="str">
            <v>2800 South Taylor Drive</v>
          </cell>
          <cell r="L19" t="str">
            <v>SHEBOYGAN</v>
          </cell>
          <cell r="M19" t="str">
            <v>SHEBOYGAN</v>
          </cell>
          <cell r="N19" t="str">
            <v>WI</v>
          </cell>
          <cell r="O19" t="str">
            <v>53082</v>
          </cell>
          <cell r="P19" t="str">
            <v>0058</v>
          </cell>
          <cell r="Q19">
            <v>9204589131</v>
          </cell>
          <cell r="S19" t="str">
            <v>Ben</v>
          </cell>
          <cell r="T19" t="str">
            <v>Salzmann</v>
          </cell>
          <cell r="U19" t="str">
            <v>CEO &amp; President</v>
          </cell>
          <cell r="W19" t="str">
            <v>Wendy Schuler</v>
          </cell>
          <cell r="X19" t="str">
            <v>Christine</v>
          </cell>
          <cell r="Y19" t="str">
            <v>Matysik</v>
          </cell>
          <cell r="Z19" t="str">
            <v>General Manager - Regulatory Affairs</v>
          </cell>
          <cell r="AA19" t="str">
            <v>Acuity, A Mutual Insurance Company</v>
          </cell>
          <cell r="AB19">
            <v>9204589131</v>
          </cell>
          <cell r="AC19">
            <v>1539</v>
          </cell>
          <cell r="AE19" t="str">
            <v>cmatysik@acuity.com</v>
          </cell>
          <cell r="AF19" t="str">
            <v>PO Box 58</v>
          </cell>
          <cell r="AG19" t="str">
            <v>2800 South Taylor Drive</v>
          </cell>
          <cell r="AH19" t="str">
            <v>SHEBOYGAN</v>
          </cell>
          <cell r="AI19" t="str">
            <v>SHEBOYGAN</v>
          </cell>
          <cell r="AJ19" t="str">
            <v>WI</v>
          </cell>
          <cell r="AK19" t="str">
            <v>53082</v>
          </cell>
          <cell r="AL19" t="str">
            <v>0058</v>
          </cell>
          <cell r="CF19" t="str">
            <v>www.acuity.com</v>
          </cell>
          <cell r="CN19">
            <v>1078</v>
          </cell>
          <cell r="CO19">
            <v>530</v>
          </cell>
          <cell r="CS19" t="str">
            <v>12/31/2019</v>
          </cell>
          <cell r="CT19">
            <v>12</v>
          </cell>
          <cell r="CW19">
            <v>14184</v>
          </cell>
          <cell r="DD19" t="str">
            <v>Shane</v>
          </cell>
          <cell r="DE19" t="str">
            <v>Paltzer</v>
          </cell>
          <cell r="DF19" t="str">
            <v>VP - Marketing &amp; Personal Lines</v>
          </cell>
          <cell r="DG19" t="str">
            <v>shane.paltzer@acuity.com</v>
          </cell>
          <cell r="DH19">
            <v>9204589131</v>
          </cell>
        </row>
        <row r="20">
          <cell r="A20">
            <v>11228</v>
          </cell>
          <cell r="B20" t="str">
            <v>Aegis Security Insurance Company</v>
          </cell>
          <cell r="J20" t="str">
            <v>PO Box 3153</v>
          </cell>
          <cell r="L20" t="str">
            <v>HARRISBURG</v>
          </cell>
          <cell r="M20" t="str">
            <v>DAUPHIN</v>
          </cell>
          <cell r="N20" t="str">
            <v>PA</v>
          </cell>
          <cell r="O20" t="str">
            <v>17105</v>
          </cell>
          <cell r="Q20">
            <v>7176579671</v>
          </cell>
          <cell r="S20" t="str">
            <v>William</v>
          </cell>
          <cell r="T20" t="str">
            <v>Wollyung</v>
          </cell>
          <cell r="U20" t="str">
            <v>President</v>
          </cell>
          <cell r="V20" t="str">
            <v>wwollyung@aegisfirst.com</v>
          </cell>
          <cell r="W20" t="str">
            <v>Brett G. Crise</v>
          </cell>
          <cell r="X20" t="str">
            <v>Becky</v>
          </cell>
          <cell r="Y20" t="str">
            <v>Liddick</v>
          </cell>
          <cell r="Z20" t="str">
            <v>Accounting</v>
          </cell>
          <cell r="AA20" t="str">
            <v>Aegis Security Insurance Company</v>
          </cell>
          <cell r="AB20">
            <v>7174093016</v>
          </cell>
          <cell r="AE20" t="str">
            <v>rliddick@aegisfirst.com</v>
          </cell>
          <cell r="AF20" t="str">
            <v>4507 Front Street</v>
          </cell>
          <cell r="AG20" t="str">
            <v>Suite 200</v>
          </cell>
          <cell r="AH20" t="str">
            <v>HARRISBURG</v>
          </cell>
          <cell r="AI20" t="str">
            <v>DAUPHIN</v>
          </cell>
          <cell r="AJ20" t="str">
            <v>PA</v>
          </cell>
          <cell r="AK20" t="str">
            <v>17110</v>
          </cell>
          <cell r="CF20" t="str">
            <v/>
          </cell>
          <cell r="CN20">
            <v>1081</v>
          </cell>
          <cell r="CO20">
            <v>152</v>
          </cell>
          <cell r="CS20" t="str">
            <v>12/31/2019</v>
          </cell>
          <cell r="CT20">
            <v>12</v>
          </cell>
          <cell r="CW20">
            <v>33898</v>
          </cell>
          <cell r="DD20" t="str">
            <v>Brett G.</v>
          </cell>
          <cell r="DE20" t="str">
            <v>Crise</v>
          </cell>
          <cell r="DF20" t="str">
            <v>CFO</v>
          </cell>
          <cell r="DG20" t="str">
            <v>bcrise@aegisfirst.com</v>
          </cell>
          <cell r="DH20">
            <v>7176579671</v>
          </cell>
        </row>
        <row r="21">
          <cell r="A21">
            <v>11229</v>
          </cell>
          <cell r="B21" t="str">
            <v>Aetna Health and Life Insurance Company</v>
          </cell>
          <cell r="J21" t="str">
            <v>151 Farmington Avenue</v>
          </cell>
          <cell r="K21" t="str">
            <v>Route 21</v>
          </cell>
          <cell r="L21" t="str">
            <v>HARTFORD</v>
          </cell>
          <cell r="M21" t="str">
            <v>HARTFORD</v>
          </cell>
          <cell r="N21" t="str">
            <v>CT</v>
          </cell>
          <cell r="O21" t="str">
            <v>06156</v>
          </cell>
          <cell r="Q21">
            <v>8602737297</v>
          </cell>
          <cell r="S21" t="str">
            <v>Bradley</v>
          </cell>
          <cell r="T21" t="str">
            <v>Thompson</v>
          </cell>
          <cell r="U21" t="str">
            <v>Controller</v>
          </cell>
          <cell r="X21" t="str">
            <v>Aaron D.</v>
          </cell>
          <cell r="Y21" t="str">
            <v>Buelow</v>
          </cell>
          <cell r="Z21" t="str">
            <v>Actuary I</v>
          </cell>
          <cell r="AA21" t="str">
            <v>Aetna</v>
          </cell>
          <cell r="AB21">
            <v>7736875443</v>
          </cell>
          <cell r="AD21">
            <v>3129283202</v>
          </cell>
          <cell r="AE21" t="str">
            <v>buelowa@aetna.com</v>
          </cell>
          <cell r="AF21" t="str">
            <v>333 West Wacher Drive</v>
          </cell>
          <cell r="AG21" t="str">
            <v>21st Floor</v>
          </cell>
          <cell r="AH21" t="str">
            <v>CHICAGO</v>
          </cell>
          <cell r="AI21" t="str">
            <v>COOK</v>
          </cell>
          <cell r="AJ21" t="str">
            <v>IL</v>
          </cell>
          <cell r="AK21" t="str">
            <v>60606</v>
          </cell>
          <cell r="AM21" t="str">
            <v>Steve</v>
          </cell>
          <cell r="AN21" t="str">
            <v>Conte</v>
          </cell>
          <cell r="AO21" t="str">
            <v>Director</v>
          </cell>
          <cell r="AP21" t="str">
            <v>Aetna</v>
          </cell>
          <cell r="AQ21">
            <v>2157756508</v>
          </cell>
          <cell r="AS21">
            <v>8602627767</v>
          </cell>
          <cell r="AT21" t="str">
            <v>statutoryreporting@aetna.com</v>
          </cell>
          <cell r="AU21" t="str">
            <v>151 Farmington Avenue</v>
          </cell>
          <cell r="AV21" t="str">
            <v>Route 21</v>
          </cell>
          <cell r="AW21" t="str">
            <v>HARTFORD</v>
          </cell>
          <cell r="AX21" t="str">
            <v>HARTFORD</v>
          </cell>
          <cell r="AY21" t="str">
            <v>CT</v>
          </cell>
          <cell r="AZ21" t="str">
            <v>06156</v>
          </cell>
          <cell r="CN21">
            <v>1082</v>
          </cell>
          <cell r="CO21">
            <v>2827</v>
          </cell>
          <cell r="CP21">
            <v>2833</v>
          </cell>
          <cell r="CS21" t="str">
            <v>12/31/2019</v>
          </cell>
          <cell r="CT21">
            <v>12</v>
          </cell>
          <cell r="CW21">
            <v>78700</v>
          </cell>
          <cell r="DD21" t="str">
            <v>Richard</v>
          </cell>
          <cell r="DE21" t="str">
            <v>Waggoner</v>
          </cell>
          <cell r="DF21" t="str">
            <v>Director, Actuarial</v>
          </cell>
          <cell r="DG21" t="str">
            <v>waggonerr@aetna.com</v>
          </cell>
          <cell r="DH21">
            <v>6158077622</v>
          </cell>
        </row>
        <row r="22">
          <cell r="A22">
            <v>11230</v>
          </cell>
          <cell r="B22" t="str">
            <v>Aetna Health Insurance Company</v>
          </cell>
          <cell r="J22" t="str">
            <v>1425 Union Meeting Road</v>
          </cell>
          <cell r="K22" t="str">
            <v>Suite U23S</v>
          </cell>
          <cell r="L22" t="str">
            <v>BLUE BELL</v>
          </cell>
          <cell r="M22" t="str">
            <v>MONTGOMERY</v>
          </cell>
          <cell r="N22" t="str">
            <v>PA</v>
          </cell>
          <cell r="O22" t="str">
            <v>19422</v>
          </cell>
          <cell r="Q22">
            <v>2157750920</v>
          </cell>
          <cell r="R22">
            <v>8609072954</v>
          </cell>
          <cell r="S22" t="str">
            <v>Angela</v>
          </cell>
          <cell r="T22" t="str">
            <v>Meoli</v>
          </cell>
          <cell r="U22" t="str">
            <v>President</v>
          </cell>
          <cell r="V22" t="str">
            <v>armeoli@aetna.com</v>
          </cell>
          <cell r="W22" t="str">
            <v>Steven M. Conte</v>
          </cell>
          <cell r="X22" t="str">
            <v>Frank</v>
          </cell>
          <cell r="Y22" t="str">
            <v>Chronister</v>
          </cell>
          <cell r="Z22" t="str">
            <v>Director of Statutory Reporting</v>
          </cell>
          <cell r="AA22" t="str">
            <v>Aetna Health Insurance Company</v>
          </cell>
          <cell r="AB22">
            <v>7175415742</v>
          </cell>
          <cell r="AD22">
            <v>8602627767</v>
          </cell>
          <cell r="AE22" t="str">
            <v>aetna.hmoreporting@aetna.com</v>
          </cell>
          <cell r="AF22" t="str">
            <v>3721 Tecport Drive</v>
          </cell>
          <cell r="AG22" t="str">
            <v>PO Box 37103</v>
          </cell>
          <cell r="AH22" t="str">
            <v>HARRISBURG</v>
          </cell>
          <cell r="AI22" t="str">
            <v/>
          </cell>
          <cell r="AJ22" t="str">
            <v>PA</v>
          </cell>
          <cell r="AK22" t="str">
            <v>17106</v>
          </cell>
          <cell r="AL22" t="str">
            <v>7103</v>
          </cell>
          <cell r="CF22" t="str">
            <v>www.aetna.com</v>
          </cell>
          <cell r="CN22">
            <v>1083</v>
          </cell>
          <cell r="CO22">
            <v>189</v>
          </cell>
          <cell r="CS22" t="str">
            <v>12/31/2019</v>
          </cell>
          <cell r="CT22">
            <v>12</v>
          </cell>
          <cell r="CW22">
            <v>72052</v>
          </cell>
          <cell r="CX22" t="str">
            <v>0001</v>
          </cell>
          <cell r="DD22" t="str">
            <v>Steven M.</v>
          </cell>
          <cell r="DE22" t="str">
            <v>Conte</v>
          </cell>
          <cell r="DF22" t="str">
            <v>Principal Financial Officer and Controller</v>
          </cell>
          <cell r="DG22" t="str">
            <v>aetna.hmoreporting@aetna.com</v>
          </cell>
          <cell r="DH22">
            <v>2157756508</v>
          </cell>
        </row>
        <row r="23">
          <cell r="A23">
            <v>10003</v>
          </cell>
          <cell r="B23" t="str">
            <v>Aetna Life Insurance Company</v>
          </cell>
          <cell r="J23" t="str">
            <v>151 Farmington Avenue</v>
          </cell>
          <cell r="L23" t="str">
            <v>HARTFORD</v>
          </cell>
          <cell r="N23" t="str">
            <v>CT</v>
          </cell>
          <cell r="O23" t="str">
            <v>06156</v>
          </cell>
          <cell r="Q23">
            <v>8602731188</v>
          </cell>
          <cell r="S23" t="str">
            <v>Mark Thomas</v>
          </cell>
          <cell r="T23" t="str">
            <v>Bertolini</v>
          </cell>
          <cell r="U23" t="str">
            <v>Chairman, CEO and President</v>
          </cell>
          <cell r="W23" t="str">
            <v>Shawn Guertin</v>
          </cell>
          <cell r="X23" t="str">
            <v>Tony</v>
          </cell>
          <cell r="Y23" t="str">
            <v>Allota</v>
          </cell>
          <cell r="Z23" t="str">
            <v>Compliance Lead</v>
          </cell>
          <cell r="AA23" t="str">
            <v>Aetna</v>
          </cell>
          <cell r="AB23">
            <v>8303090299</v>
          </cell>
          <cell r="AE23" t="str">
            <v>allottaa@aetna.com</v>
          </cell>
          <cell r="AF23" t="str">
            <v>3900 Rogers Road</v>
          </cell>
          <cell r="AG23" t="str">
            <v/>
          </cell>
          <cell r="AH23" t="str">
            <v>SAN ANTONIO</v>
          </cell>
          <cell r="AI23" t="str">
            <v>BEXAR</v>
          </cell>
          <cell r="AJ23" t="str">
            <v>TX</v>
          </cell>
          <cell r="AK23" t="str">
            <v>78251</v>
          </cell>
          <cell r="CF23" t="str">
            <v>www.aetna.com</v>
          </cell>
          <cell r="CN23">
            <v>1580</v>
          </cell>
          <cell r="CO23">
            <v>1668</v>
          </cell>
          <cell r="CS23" t="str">
            <v>12/31/2019</v>
          </cell>
          <cell r="CT23">
            <v>12</v>
          </cell>
          <cell r="CW23">
            <v>60054</v>
          </cell>
          <cell r="CX23" t="str">
            <v>0001</v>
          </cell>
          <cell r="DD23" t="str">
            <v>Paul</v>
          </cell>
          <cell r="DE23" t="str">
            <v>Sticca</v>
          </cell>
          <cell r="DF23" t="str">
            <v>Compliance Manager</v>
          </cell>
          <cell r="DG23" t="str">
            <v>sticcap@aetna.com</v>
          </cell>
          <cell r="DH23">
            <v>8609006425</v>
          </cell>
        </row>
        <row r="24">
          <cell r="A24">
            <v>11232</v>
          </cell>
          <cell r="B24" t="str">
            <v>Affiliated FM Insurance Company</v>
          </cell>
          <cell r="J24" t="str">
            <v>PO Box 7500</v>
          </cell>
          <cell r="L24" t="str">
            <v>JOHNSTON</v>
          </cell>
          <cell r="N24" t="str">
            <v>RI</v>
          </cell>
          <cell r="O24" t="str">
            <v>02919</v>
          </cell>
          <cell r="P24" t="str">
            <v>0500</v>
          </cell>
          <cell r="Q24">
            <v>4012753000</v>
          </cell>
          <cell r="S24" t="str">
            <v>Thomas A.</v>
          </cell>
          <cell r="T24" t="str">
            <v>Lawson</v>
          </cell>
          <cell r="U24" t="str">
            <v>President &amp; CEO</v>
          </cell>
          <cell r="X24" t="str">
            <v>Martha</v>
          </cell>
          <cell r="Y24" t="str">
            <v>Hertzer</v>
          </cell>
          <cell r="Z24" t="str">
            <v>Sr. Licensing &amp; Regulatory Compliance Specialist</v>
          </cell>
          <cell r="AA24" t="str">
            <v>FM Global</v>
          </cell>
          <cell r="AB24">
            <v>4014151471</v>
          </cell>
          <cell r="AD24">
            <v>4012753026</v>
          </cell>
          <cell r="AE24" t="str">
            <v>martha.hertzer@fmglobal.com</v>
          </cell>
          <cell r="AF24" t="str">
            <v>270 Central Avenue</v>
          </cell>
          <cell r="AH24" t="str">
            <v>JOHNSTON</v>
          </cell>
          <cell r="AJ24" t="str">
            <v>RI</v>
          </cell>
          <cell r="AK24" t="str">
            <v>02919</v>
          </cell>
          <cell r="CN24">
            <v>1084</v>
          </cell>
          <cell r="CO24">
            <v>2200</v>
          </cell>
          <cell r="CS24" t="str">
            <v>12/31/2019</v>
          </cell>
          <cell r="CT24">
            <v>12</v>
          </cell>
          <cell r="CW24">
            <v>10014</v>
          </cell>
          <cell r="CX24" t="str">
            <v>065</v>
          </cell>
          <cell r="DD24" t="str">
            <v>Jay</v>
          </cell>
          <cell r="DE24" t="str">
            <v>Swiatek</v>
          </cell>
          <cell r="DF24" t="str">
            <v>Staff VP</v>
          </cell>
          <cell r="DG24" t="str">
            <v>jay.swiatek@fmglobal.com</v>
          </cell>
          <cell r="DH24">
            <v>4014151930</v>
          </cell>
        </row>
        <row r="25">
          <cell r="A25">
            <v>11328</v>
          </cell>
          <cell r="B25" t="str">
            <v>AIG Property Casualty Company</v>
          </cell>
          <cell r="J25" t="str">
            <v>175 Water Street</v>
          </cell>
          <cell r="K25" t="str">
            <v>18th Floor</v>
          </cell>
          <cell r="L25" t="str">
            <v>NEW YORK</v>
          </cell>
          <cell r="N25" t="str">
            <v>NY</v>
          </cell>
          <cell r="O25" t="str">
            <v>10038</v>
          </cell>
          <cell r="Q25">
            <v>2124585040</v>
          </cell>
          <cell r="S25" t="str">
            <v>Alexander R.</v>
          </cell>
          <cell r="T25" t="str">
            <v>Baugh</v>
          </cell>
          <cell r="U25" t="str">
            <v>President and CEO</v>
          </cell>
          <cell r="X25" t="str">
            <v>Kathy</v>
          </cell>
          <cell r="Y25" t="str">
            <v>Ricard</v>
          </cell>
          <cell r="Z25" t="str">
            <v>Business Analyst II B</v>
          </cell>
          <cell r="AA25" t="str">
            <v>American International Group, Inc.</v>
          </cell>
          <cell r="AB25">
            <v>3027430138</v>
          </cell>
          <cell r="AE25" t="str">
            <v>kathy.ricard@aig.com</v>
          </cell>
          <cell r="AF25" t="str">
            <v>One Executive Park</v>
          </cell>
          <cell r="AG25" t="str">
            <v>1st Floor</v>
          </cell>
          <cell r="AH25" t="str">
            <v>BEDFORD</v>
          </cell>
          <cell r="AJ25" t="str">
            <v>NH</v>
          </cell>
          <cell r="AK25" t="str">
            <v>03110</v>
          </cell>
          <cell r="CF25" t="str">
            <v>www.aig.com</v>
          </cell>
          <cell r="CN25">
            <v>1179</v>
          </cell>
          <cell r="CO25">
            <v>1669</v>
          </cell>
          <cell r="CS25" t="str">
            <v>12/31/2019</v>
          </cell>
          <cell r="CT25">
            <v>12</v>
          </cell>
          <cell r="CW25">
            <v>19402</v>
          </cell>
          <cell r="CX25" t="str">
            <v>012</v>
          </cell>
          <cell r="DD25" t="str">
            <v>Cathy</v>
          </cell>
          <cell r="DE25" t="str">
            <v>Stevens</v>
          </cell>
          <cell r="DF25" t="str">
            <v>Manager, RRD</v>
          </cell>
          <cell r="DG25" t="str">
            <v>cathy.stevens@aig.com</v>
          </cell>
          <cell r="DH25">
            <v>6036457111</v>
          </cell>
        </row>
        <row r="26">
          <cell r="A26">
            <v>11233</v>
          </cell>
          <cell r="B26" t="str">
            <v>AIU Insurance Company</v>
          </cell>
          <cell r="J26" t="str">
            <v>175 Water Street</v>
          </cell>
          <cell r="K26" t="str">
            <v>24th Floor</v>
          </cell>
          <cell r="L26" t="str">
            <v>NEW YORK</v>
          </cell>
          <cell r="N26" t="str">
            <v>NY</v>
          </cell>
          <cell r="O26" t="str">
            <v>10038</v>
          </cell>
          <cell r="Q26">
            <v>2124585040</v>
          </cell>
          <cell r="S26" t="str">
            <v>Alexander R.</v>
          </cell>
          <cell r="T26" t="str">
            <v>Baugh</v>
          </cell>
          <cell r="U26" t="str">
            <v>President and CEO</v>
          </cell>
          <cell r="X26" t="str">
            <v>Kathy</v>
          </cell>
          <cell r="Y26" t="str">
            <v>Ricard</v>
          </cell>
          <cell r="Z26" t="str">
            <v>Business Analyst II B</v>
          </cell>
          <cell r="AA26" t="str">
            <v>American International Group, Inc.</v>
          </cell>
          <cell r="AB26">
            <v>3027430138</v>
          </cell>
          <cell r="AE26" t="str">
            <v>kathy.ricard@aig.com</v>
          </cell>
          <cell r="AF26" t="str">
            <v>One Executive Park</v>
          </cell>
          <cell r="AG26" t="str">
            <v>1st Floor</v>
          </cell>
          <cell r="AH26" t="str">
            <v>BEDFORD</v>
          </cell>
          <cell r="AJ26" t="str">
            <v>NH</v>
          </cell>
          <cell r="AK26" t="str">
            <v>03110</v>
          </cell>
          <cell r="CF26" t="str">
            <v>www.aig.com</v>
          </cell>
          <cell r="CN26">
            <v>1085</v>
          </cell>
          <cell r="CO26">
            <v>1669</v>
          </cell>
          <cell r="CS26" t="str">
            <v>12/31/2019</v>
          </cell>
          <cell r="CT26">
            <v>12</v>
          </cell>
          <cell r="CW26">
            <v>19399</v>
          </cell>
          <cell r="CX26" t="str">
            <v>012</v>
          </cell>
          <cell r="DD26" t="str">
            <v>Cathy</v>
          </cell>
          <cell r="DE26" t="str">
            <v>Stevens</v>
          </cell>
          <cell r="DF26" t="str">
            <v>Manager, RRD</v>
          </cell>
          <cell r="DG26" t="str">
            <v>cathy.stevens@aig.com</v>
          </cell>
          <cell r="DH26">
            <v>6036457111</v>
          </cell>
        </row>
        <row r="27">
          <cell r="A27">
            <v>11234</v>
          </cell>
          <cell r="B27" t="str">
            <v>Alea North America Insurance Company</v>
          </cell>
          <cell r="J27" t="str">
            <v>5 Batterson Park Road</v>
          </cell>
          <cell r="K27" t="str">
            <v>3rd Floor</v>
          </cell>
          <cell r="L27" t="str">
            <v>FARMINGTON</v>
          </cell>
          <cell r="M27" t="str">
            <v>HARTFORD</v>
          </cell>
          <cell r="N27" t="str">
            <v>CT</v>
          </cell>
          <cell r="O27" t="str">
            <v>06032</v>
          </cell>
          <cell r="Q27">
            <v>8607333437</v>
          </cell>
          <cell r="R27">
            <v>8607733411</v>
          </cell>
          <cell r="S27" t="str">
            <v>Stephen</v>
          </cell>
          <cell r="T27" t="str">
            <v>Eisenmann</v>
          </cell>
          <cell r="U27" t="str">
            <v>CEO</v>
          </cell>
          <cell r="V27" t="str">
            <v>anadatacalls@catalinare.com</v>
          </cell>
          <cell r="W27" t="str">
            <v>Tracey Price</v>
          </cell>
          <cell r="X27" t="str">
            <v>Lynn</v>
          </cell>
          <cell r="Y27" t="str">
            <v>Aubin</v>
          </cell>
          <cell r="Z27" t="str">
            <v>Reinsurance Operations Manager</v>
          </cell>
          <cell r="AA27" t="str">
            <v>Catalina US Insurance Services, LLC</v>
          </cell>
          <cell r="AB27">
            <v>8607733413</v>
          </cell>
          <cell r="AD27">
            <v>8607733411</v>
          </cell>
          <cell r="AE27" t="str">
            <v>anadatacalls@catalinare.com</v>
          </cell>
          <cell r="AF27" t="str">
            <v>5 Batterson Park Road</v>
          </cell>
          <cell r="AG27" t="str">
            <v>3rd Floor</v>
          </cell>
          <cell r="AH27" t="str">
            <v>FARMINGTON</v>
          </cell>
          <cell r="AI27" t="str">
            <v>HARTFORD</v>
          </cell>
          <cell r="AJ27" t="str">
            <v>CT</v>
          </cell>
          <cell r="AK27" t="str">
            <v>06032</v>
          </cell>
          <cell r="CN27">
            <v>1086</v>
          </cell>
          <cell r="CO27">
            <v>1674</v>
          </cell>
          <cell r="CS27" t="str">
            <v>12/31/2019</v>
          </cell>
          <cell r="CT27">
            <v>12</v>
          </cell>
          <cell r="CW27">
            <v>24899</v>
          </cell>
          <cell r="CX27" t="str">
            <v>4734</v>
          </cell>
          <cell r="DD27" t="str">
            <v>Tracey</v>
          </cell>
          <cell r="DE27" t="str">
            <v>Price</v>
          </cell>
          <cell r="DF27" t="str">
            <v>CFO</v>
          </cell>
          <cell r="DG27" t="str">
            <v>anadatacalls@catalinare.com</v>
          </cell>
          <cell r="DH27">
            <v>8607733426</v>
          </cell>
        </row>
        <row r="28">
          <cell r="A28">
            <v>11235</v>
          </cell>
          <cell r="B28" t="str">
            <v>Allianz Life Insurance Company of New York</v>
          </cell>
          <cell r="J28" t="str">
            <v>One Chase Manhattan Plaza</v>
          </cell>
          <cell r="K28" t="str">
            <v>38th Floor</v>
          </cell>
          <cell r="L28" t="str">
            <v>NEW YORK</v>
          </cell>
          <cell r="N28" t="str">
            <v>NY</v>
          </cell>
          <cell r="O28" t="str">
            <v>10005</v>
          </cell>
          <cell r="P28" t="str">
            <v>1422</v>
          </cell>
          <cell r="Q28">
            <v>2125865161</v>
          </cell>
          <cell r="S28" t="str">
            <v>Walter</v>
          </cell>
          <cell r="T28" t="str">
            <v>White</v>
          </cell>
          <cell r="U28" t="str">
            <v>CEO</v>
          </cell>
          <cell r="V28" t="str">
            <v>stat.surveys@allianzlife.com</v>
          </cell>
          <cell r="W28" t="str">
            <v>Bill Gaumond</v>
          </cell>
          <cell r="X28" t="str">
            <v>Kari</v>
          </cell>
          <cell r="Y28" t="str">
            <v>Coe-Richoz</v>
          </cell>
          <cell r="Z28" t="str">
            <v>Financial Compliance</v>
          </cell>
          <cell r="AA28" t="str">
            <v>Allianz Life Insurance Company of New York</v>
          </cell>
          <cell r="AB28">
            <v>7637656500</v>
          </cell>
          <cell r="AE28" t="str">
            <v>stat.surveys@allianzlife.com</v>
          </cell>
          <cell r="AF28" t="str">
            <v>5701 Golden Hills Drive</v>
          </cell>
          <cell r="AH28" t="str">
            <v>MINNEAPOLIS</v>
          </cell>
          <cell r="AI28" t="str">
            <v>HENNEPIN</v>
          </cell>
          <cell r="AJ28" t="str">
            <v>MN</v>
          </cell>
          <cell r="AK28" t="str">
            <v>55416</v>
          </cell>
          <cell r="CN28">
            <v>1087</v>
          </cell>
          <cell r="CO28">
            <v>1851</v>
          </cell>
          <cell r="CS28" t="str">
            <v>12/31/2019</v>
          </cell>
          <cell r="CT28">
            <v>12</v>
          </cell>
          <cell r="CW28">
            <v>64190</v>
          </cell>
          <cell r="DD28" t="str">
            <v>Dan</v>
          </cell>
          <cell r="DE28" t="str">
            <v>Eberhard</v>
          </cell>
          <cell r="DF28" t="str">
            <v>Financial Director</v>
          </cell>
        </row>
        <row r="29">
          <cell r="A29">
            <v>10006</v>
          </cell>
          <cell r="B29" t="str">
            <v>Allianz Life Insurance Company of North America</v>
          </cell>
          <cell r="J29" t="str">
            <v>5701 Golden Hills Drive</v>
          </cell>
          <cell r="L29" t="str">
            <v>MINNEAPOLIS</v>
          </cell>
          <cell r="N29" t="str">
            <v>MN</v>
          </cell>
          <cell r="O29" t="str">
            <v>55416</v>
          </cell>
          <cell r="P29" t="str">
            <v>1297</v>
          </cell>
          <cell r="Q29">
            <v>7637656500</v>
          </cell>
          <cell r="R29">
            <v>7637656415</v>
          </cell>
          <cell r="S29" t="str">
            <v>Walter</v>
          </cell>
          <cell r="T29" t="str">
            <v>White</v>
          </cell>
          <cell r="U29" t="str">
            <v>CEO</v>
          </cell>
          <cell r="V29" t="str">
            <v>stat.surveys@allianzlife.com</v>
          </cell>
          <cell r="W29" t="str">
            <v>Bill Gaumond</v>
          </cell>
          <cell r="X29" t="str">
            <v>Kari</v>
          </cell>
          <cell r="Y29" t="str">
            <v>Coe-Richoz</v>
          </cell>
          <cell r="Z29" t="str">
            <v>Financial Compliance</v>
          </cell>
          <cell r="AA29" t="str">
            <v>Allianz Life Insurance Company of North America</v>
          </cell>
          <cell r="AB29">
            <v>7637656500</v>
          </cell>
          <cell r="AD29">
            <v>7637656415</v>
          </cell>
          <cell r="AE29" t="str">
            <v>Stat.Surveys@allianzlife.com</v>
          </cell>
          <cell r="AF29" t="str">
            <v>5701 Golden Hills Drive</v>
          </cell>
          <cell r="AH29" t="str">
            <v>MINNEAPOLIS</v>
          </cell>
          <cell r="AJ29" t="str">
            <v>MN</v>
          </cell>
          <cell r="AK29" t="str">
            <v>55416</v>
          </cell>
          <cell r="AL29" t="str">
            <v>1297</v>
          </cell>
          <cell r="CF29" t="str">
            <v>www.allianzlife.com</v>
          </cell>
          <cell r="CN29">
            <v>823</v>
          </cell>
          <cell r="CO29">
            <v>732</v>
          </cell>
          <cell r="CS29" t="str">
            <v>12/31/2019</v>
          </cell>
          <cell r="CT29">
            <v>12</v>
          </cell>
          <cell r="CW29">
            <v>90611</v>
          </cell>
          <cell r="CX29" t="str">
            <v>761</v>
          </cell>
          <cell r="DD29" t="str">
            <v>Dan</v>
          </cell>
          <cell r="DE29" t="str">
            <v>Eberhard</v>
          </cell>
          <cell r="DF29" t="str">
            <v>Financial Director</v>
          </cell>
        </row>
        <row r="30">
          <cell r="A30">
            <v>11630</v>
          </cell>
          <cell r="B30" t="str">
            <v>Allianz Reinsurance America, Inc.</v>
          </cell>
          <cell r="J30" t="str">
            <v>1465 North McDowell Boulevard</v>
          </cell>
          <cell r="L30" t="str">
            <v>PETALUMA</v>
          </cell>
          <cell r="N30" t="str">
            <v>CA</v>
          </cell>
          <cell r="O30" t="str">
            <v>94954</v>
          </cell>
          <cell r="Q30">
            <v>4158992237</v>
          </cell>
          <cell r="R30">
            <v>4158992528</v>
          </cell>
          <cell r="S30" t="str">
            <v>Jill</v>
          </cell>
          <cell r="T30" t="str">
            <v>McNaughton</v>
          </cell>
          <cell r="U30" t="str">
            <v>Accounting &amp; Reporting Manager</v>
          </cell>
          <cell r="V30" t="str">
            <v>jill.mcnaughton@ffic.com</v>
          </cell>
          <cell r="W30" t="str">
            <v>Jeffrey Johnson</v>
          </cell>
          <cell r="X30" t="str">
            <v>Jill</v>
          </cell>
          <cell r="Y30" t="str">
            <v>McNaughton</v>
          </cell>
          <cell r="Z30" t="str">
            <v>Accounting &amp; Reporting Manager</v>
          </cell>
          <cell r="AA30" t="str">
            <v>Allianz Reinsurance America, Inc.</v>
          </cell>
          <cell r="AB30">
            <v>4158992237</v>
          </cell>
          <cell r="AD30">
            <v>4158992528</v>
          </cell>
          <cell r="AE30" t="str">
            <v>jill.mcnaughton@ffic.com</v>
          </cell>
          <cell r="AF30" t="str">
            <v>1465 North McDowell Boulevard</v>
          </cell>
          <cell r="AH30" t="str">
            <v>PETALUMA</v>
          </cell>
          <cell r="AJ30" t="str">
            <v>CA</v>
          </cell>
          <cell r="AK30" t="str">
            <v>94954</v>
          </cell>
          <cell r="CN30">
            <v>1469</v>
          </cell>
          <cell r="CO30">
            <v>2217</v>
          </cell>
          <cell r="CS30" t="str">
            <v>12/31/2019</v>
          </cell>
          <cell r="CT30">
            <v>12</v>
          </cell>
          <cell r="CW30">
            <v>21911</v>
          </cell>
          <cell r="DD30" t="str">
            <v>Jeffery</v>
          </cell>
          <cell r="DE30" t="str">
            <v>Johnson</v>
          </cell>
          <cell r="DF30" t="str">
            <v>VP, Treasurer, Controller</v>
          </cell>
          <cell r="DG30" t="str">
            <v>jeffery.johnson@ffic.com</v>
          </cell>
          <cell r="DH30">
            <v>4158994025</v>
          </cell>
        </row>
        <row r="31">
          <cell r="A31">
            <v>10566</v>
          </cell>
          <cell r="B31" t="str">
            <v>Allied Insurance Company of America</v>
          </cell>
          <cell r="J31" t="str">
            <v>One West Nationwide Boulevard</v>
          </cell>
          <cell r="K31" t="str">
            <v>1-04-701</v>
          </cell>
          <cell r="L31" t="str">
            <v>COLUMBUS</v>
          </cell>
          <cell r="M31" t="str">
            <v>FRANKLIN</v>
          </cell>
          <cell r="N31" t="str">
            <v>OH</v>
          </cell>
          <cell r="O31" t="str">
            <v>43215</v>
          </cell>
          <cell r="P31" t="str">
            <v>2220</v>
          </cell>
          <cell r="Q31">
            <v>6142491545</v>
          </cell>
          <cell r="R31">
            <v>8663151430</v>
          </cell>
          <cell r="S31" t="str">
            <v>Mark Allen</v>
          </cell>
          <cell r="T31" t="str">
            <v>Berven</v>
          </cell>
          <cell r="U31" t="str">
            <v>President &amp; COO</v>
          </cell>
          <cell r="V31" t="str">
            <v>finrpt@nationwide.com</v>
          </cell>
          <cell r="W31" t="str">
            <v>Mark Raymond Thresher</v>
          </cell>
          <cell r="X31" t="str">
            <v>Lorie A.</v>
          </cell>
          <cell r="Y31" t="str">
            <v>Cafagno</v>
          </cell>
          <cell r="Z31" t="str">
            <v>Specialist, Reporting</v>
          </cell>
          <cell r="AA31" t="str">
            <v>Nationwide Mutual Insurance Company</v>
          </cell>
          <cell r="AB31">
            <v>6142490117</v>
          </cell>
          <cell r="AD31">
            <v>8552132321</v>
          </cell>
          <cell r="AE31" t="str">
            <v>supprpt@nationwide.com</v>
          </cell>
          <cell r="AF31" t="str">
            <v>One West Nationwide Boulevard</v>
          </cell>
          <cell r="AG31" t="str">
            <v>1-04-701</v>
          </cell>
          <cell r="AH31" t="str">
            <v>COLUMBUS</v>
          </cell>
          <cell r="AI31" t="str">
            <v>FRANKLIN</v>
          </cell>
          <cell r="AJ31" t="str">
            <v>OH</v>
          </cell>
          <cell r="AK31" t="str">
            <v>43215</v>
          </cell>
          <cell r="AL31" t="str">
            <v>2220</v>
          </cell>
          <cell r="CF31" t="str">
            <v>www.nationwide.com</v>
          </cell>
          <cell r="CN31">
            <v>671</v>
          </cell>
          <cell r="CO31">
            <v>792</v>
          </cell>
          <cell r="CS31" t="str">
            <v>12/31/2019</v>
          </cell>
          <cell r="CT31">
            <v>12</v>
          </cell>
          <cell r="CW31">
            <v>10127</v>
          </cell>
          <cell r="CX31" t="str">
            <v>140</v>
          </cell>
          <cell r="DD31" t="str">
            <v>Bill</v>
          </cell>
          <cell r="DE31" t="str">
            <v>Borchers</v>
          </cell>
          <cell r="DF31" t="str">
            <v>Director, Financial Reporting</v>
          </cell>
          <cell r="DG31" t="str">
            <v>borchb1@nationwide.com</v>
          </cell>
          <cell r="DH31">
            <v>6142491506</v>
          </cell>
        </row>
        <row r="32">
          <cell r="A32">
            <v>11236</v>
          </cell>
          <cell r="B32" t="str">
            <v>Allied World Insurance Company</v>
          </cell>
          <cell r="J32" t="str">
            <v>199 Water Street</v>
          </cell>
          <cell r="L32" t="str">
            <v>NEW YORK</v>
          </cell>
          <cell r="N32" t="str">
            <v>NY</v>
          </cell>
          <cell r="O32" t="str">
            <v>10038</v>
          </cell>
          <cell r="Q32">
            <v>6467940751</v>
          </cell>
          <cell r="S32" t="str">
            <v>Scott</v>
          </cell>
          <cell r="T32" t="str">
            <v>Carmilani</v>
          </cell>
          <cell r="U32" t="str">
            <v>Chairman, President &amp; CEO</v>
          </cell>
          <cell r="V32" t="str">
            <v>scott.carmilani@awac.com</v>
          </cell>
          <cell r="W32" t="str">
            <v>Tom Bradley</v>
          </cell>
          <cell r="X32" t="str">
            <v>Lauren</v>
          </cell>
          <cell r="Y32" t="str">
            <v>Lyga McCool</v>
          </cell>
          <cell r="Z32" t="str">
            <v>Senior Statistical Reporting Compliance Analyst</v>
          </cell>
          <cell r="AA32" t="str">
            <v>Allied World Insurance Company</v>
          </cell>
          <cell r="AB32">
            <v>8602841422</v>
          </cell>
          <cell r="AD32">
            <v>8602841423</v>
          </cell>
          <cell r="AE32" t="str">
            <v>lauren.lyga@awac.com</v>
          </cell>
          <cell r="AF32" t="str">
            <v>1690 New Britain Avenue</v>
          </cell>
          <cell r="AG32" t="str">
            <v>Suite 101</v>
          </cell>
          <cell r="AH32" t="str">
            <v>FARMINGTON</v>
          </cell>
          <cell r="AJ32" t="str">
            <v>CT</v>
          </cell>
          <cell r="AK32" t="str">
            <v>06032</v>
          </cell>
          <cell r="CF32" t="str">
            <v>www.awac.com</v>
          </cell>
          <cell r="CN32">
            <v>1088</v>
          </cell>
          <cell r="CO32">
            <v>2951</v>
          </cell>
          <cell r="CS32" t="str">
            <v>12/31/2019</v>
          </cell>
          <cell r="CT32">
            <v>12</v>
          </cell>
          <cell r="CW32">
            <v>22730</v>
          </cell>
        </row>
        <row r="33">
          <cell r="A33">
            <v>11748</v>
          </cell>
          <cell r="B33" t="str">
            <v>Allied World National Assurance Company</v>
          </cell>
          <cell r="J33" t="str">
            <v>199 Water Street</v>
          </cell>
          <cell r="L33" t="str">
            <v>NEW YORK</v>
          </cell>
          <cell r="N33" t="str">
            <v>NY</v>
          </cell>
          <cell r="O33" t="str">
            <v>10038</v>
          </cell>
          <cell r="Q33">
            <v>6467940751</v>
          </cell>
          <cell r="S33" t="str">
            <v>Scott</v>
          </cell>
          <cell r="T33" t="str">
            <v>Carmilani</v>
          </cell>
          <cell r="U33" t="str">
            <v>Chairman, President, &amp; CEO</v>
          </cell>
          <cell r="V33" t="str">
            <v>scott.carmilani@awac.com</v>
          </cell>
          <cell r="W33" t="str">
            <v>Tom Bradley</v>
          </cell>
          <cell r="X33" t="str">
            <v>Lauren</v>
          </cell>
          <cell r="Y33" t="str">
            <v>Lyga McCool</v>
          </cell>
          <cell r="Z33" t="str">
            <v>Senior Statistical Reporting Compliance Analyst</v>
          </cell>
          <cell r="AA33" t="str">
            <v>Allied World Insurance Company</v>
          </cell>
          <cell r="AB33">
            <v>8602841422</v>
          </cell>
          <cell r="AD33">
            <v>8602841423</v>
          </cell>
          <cell r="AE33" t="str">
            <v>lauren.lyga@awac.com</v>
          </cell>
          <cell r="AF33" t="str">
            <v>1690 New Britain Avenue</v>
          </cell>
          <cell r="AG33" t="str">
            <v>Suite 101</v>
          </cell>
          <cell r="AH33" t="str">
            <v>FARMINGTON</v>
          </cell>
          <cell r="AJ33" t="str">
            <v>CT</v>
          </cell>
          <cell r="AK33" t="str">
            <v>06032</v>
          </cell>
          <cell r="CF33" t="str">
            <v>www.awac.com</v>
          </cell>
          <cell r="CN33">
            <v>2918</v>
          </cell>
          <cell r="CO33">
            <v>2951</v>
          </cell>
          <cell r="CS33" t="str">
            <v>12/31/2019</v>
          </cell>
          <cell r="CT33">
            <v>12</v>
          </cell>
          <cell r="CW33">
            <v>10690</v>
          </cell>
        </row>
        <row r="34">
          <cell r="A34">
            <v>10524</v>
          </cell>
          <cell r="B34" t="str">
            <v>Allina Health and Aetna Insurance Company</v>
          </cell>
          <cell r="C34" t="str">
            <v>INDIANAPOLIS</v>
          </cell>
          <cell r="D34" t="str">
            <v>300 North Meridian Street</v>
          </cell>
          <cell r="E34" t="str">
            <v>Suite 2700</v>
          </cell>
          <cell r="G34" t="str">
            <v>IN</v>
          </cell>
          <cell r="H34" t="str">
            <v>46204</v>
          </cell>
          <cell r="I34" t="str">
            <v>1750</v>
          </cell>
          <cell r="J34" t="str">
            <v>800 28th Street</v>
          </cell>
          <cell r="L34" t="str">
            <v>MINNEAPOLIS</v>
          </cell>
          <cell r="M34" t="str">
            <v>HENNEPIN</v>
          </cell>
          <cell r="N34" t="str">
            <v>MN</v>
          </cell>
          <cell r="O34" t="str">
            <v>55407</v>
          </cell>
          <cell r="Q34">
            <v>8008723862</v>
          </cell>
          <cell r="S34" t="str">
            <v>Thomas Robert</v>
          </cell>
          <cell r="T34" t="str">
            <v>Lindquist</v>
          </cell>
          <cell r="U34" t="str">
            <v>Chief Executive Officer</v>
          </cell>
          <cell r="V34" t="str">
            <v/>
          </cell>
          <cell r="W34" t="str">
            <v>Jeffrey Douglas Jacobson</v>
          </cell>
          <cell r="X34" t="str">
            <v>Nicholas James</v>
          </cell>
          <cell r="Y34" t="str">
            <v>Siciliano</v>
          </cell>
          <cell r="Z34" t="str">
            <v/>
          </cell>
          <cell r="AA34" t="str">
            <v>Allina Health and Aetna Insurance Company</v>
          </cell>
          <cell r="AB34">
            <v>8602737305</v>
          </cell>
          <cell r="AE34" t="str">
            <v>sicilianon@aetna.com</v>
          </cell>
          <cell r="AF34" t="str">
            <v>800 28th Street</v>
          </cell>
          <cell r="AH34" t="str">
            <v>MINNEAPOLIS</v>
          </cell>
          <cell r="AI34" t="str">
            <v>HENNEPIN</v>
          </cell>
          <cell r="AJ34" t="str">
            <v>MN</v>
          </cell>
          <cell r="AK34" t="str">
            <v>55407</v>
          </cell>
          <cell r="CF34" t="str">
            <v>www.aetna.com</v>
          </cell>
          <cell r="CN34">
            <v>2225</v>
          </cell>
          <cell r="CO34">
            <v>2359</v>
          </cell>
          <cell r="CS34" t="str">
            <v>12/31/2019</v>
          </cell>
          <cell r="CT34">
            <v>12</v>
          </cell>
          <cell r="CW34">
            <v>16194</v>
          </cell>
          <cell r="CX34" t="str">
            <v>0001</v>
          </cell>
          <cell r="DD34" t="str">
            <v>Timothy James</v>
          </cell>
          <cell r="DE34" t="str">
            <v>Olson</v>
          </cell>
          <cell r="DF34" t="str">
            <v/>
          </cell>
          <cell r="DG34" t="str">
            <v>tjolson@aetna.com</v>
          </cell>
          <cell r="DH34">
            <v>6307372165</v>
          </cell>
        </row>
        <row r="35">
          <cell r="A35">
            <v>11237</v>
          </cell>
          <cell r="B35" t="str">
            <v>Allstate Indemnity Company</v>
          </cell>
          <cell r="J35" t="str">
            <v>3075 Sanders Road</v>
          </cell>
          <cell r="K35" t="str">
            <v>Suite H2W</v>
          </cell>
          <cell r="L35" t="str">
            <v>NORTHBROOK</v>
          </cell>
          <cell r="N35" t="str">
            <v>IL</v>
          </cell>
          <cell r="O35" t="str">
            <v>60062</v>
          </cell>
          <cell r="P35" t="str">
            <v>7127</v>
          </cell>
          <cell r="Q35">
            <v>8473269175</v>
          </cell>
          <cell r="R35">
            <v>8473269175</v>
          </cell>
          <cell r="S35" t="str">
            <v>Sarah</v>
          </cell>
          <cell r="T35" t="str">
            <v>Melaugh</v>
          </cell>
          <cell r="U35" t="str">
            <v>Accounting Manager</v>
          </cell>
          <cell r="V35" t="str">
            <v>smelb@allstate.com</v>
          </cell>
          <cell r="X35" t="str">
            <v>Sarah</v>
          </cell>
          <cell r="Y35" t="str">
            <v>Melaugh</v>
          </cell>
          <cell r="Z35" t="str">
            <v>Accounting Analyst</v>
          </cell>
          <cell r="AA35" t="str">
            <v xml:space="preserve">Allstate Indemnity Company </v>
          </cell>
          <cell r="AB35">
            <v>8473269175</v>
          </cell>
          <cell r="AE35" t="str">
            <v>sellz@allstate.com</v>
          </cell>
          <cell r="AF35" t="str">
            <v>3075 Sanders Road</v>
          </cell>
          <cell r="AG35" t="str">
            <v>Suite H2W</v>
          </cell>
          <cell r="AH35" t="str">
            <v>NORTHBROOK</v>
          </cell>
          <cell r="AJ35" t="str">
            <v>IL</v>
          </cell>
          <cell r="AK35" t="str">
            <v>60062</v>
          </cell>
          <cell r="CF35" t="str">
            <v>www.allstate.com</v>
          </cell>
          <cell r="CN35">
            <v>1089</v>
          </cell>
          <cell r="CO35">
            <v>202</v>
          </cell>
          <cell r="CS35" t="str">
            <v>12/31/2019</v>
          </cell>
          <cell r="CT35">
            <v>12</v>
          </cell>
          <cell r="CW35">
            <v>19240</v>
          </cell>
          <cell r="DD35" t="str">
            <v/>
          </cell>
          <cell r="DE35" t="str">
            <v/>
          </cell>
          <cell r="DF35" t="str">
            <v/>
          </cell>
          <cell r="DG35" t="str">
            <v/>
          </cell>
        </row>
        <row r="36">
          <cell r="A36">
            <v>11238</v>
          </cell>
          <cell r="B36" t="str">
            <v>Allstate Insurance Company</v>
          </cell>
          <cell r="J36" t="str">
            <v>3075 Sanders Road</v>
          </cell>
          <cell r="K36" t="str">
            <v>Suite H2W</v>
          </cell>
          <cell r="L36" t="str">
            <v>NORTHBROOK</v>
          </cell>
          <cell r="M36" t="str">
            <v>COOK</v>
          </cell>
          <cell r="N36" t="str">
            <v>IL</v>
          </cell>
          <cell r="O36" t="str">
            <v>60062</v>
          </cell>
          <cell r="P36" t="str">
            <v>7127</v>
          </cell>
          <cell r="Q36">
            <v>8473269175</v>
          </cell>
          <cell r="R36">
            <v>8473269175</v>
          </cell>
          <cell r="S36" t="str">
            <v>Sarah</v>
          </cell>
          <cell r="T36" t="str">
            <v>Melaugh</v>
          </cell>
          <cell r="U36" t="str">
            <v>Accounting Manager</v>
          </cell>
          <cell r="V36" t="str">
            <v>smelb@allstate.com</v>
          </cell>
          <cell r="X36" t="str">
            <v>Sheridan</v>
          </cell>
          <cell r="Y36" t="str">
            <v>Elliott</v>
          </cell>
          <cell r="Z36" t="str">
            <v>Sr. Bookkeeper/Financial Analyst</v>
          </cell>
          <cell r="AA36" t="str">
            <v xml:space="preserve">Allstate Insurance Company </v>
          </cell>
          <cell r="AB36">
            <v>8473269175</v>
          </cell>
          <cell r="AD36">
            <v>9473269175</v>
          </cell>
          <cell r="AE36" t="str">
            <v>sellz@allstate.com</v>
          </cell>
          <cell r="AF36" t="str">
            <v>3075 Sanders Road</v>
          </cell>
          <cell r="AG36" t="str">
            <v>Suite H2W</v>
          </cell>
          <cell r="AH36" t="str">
            <v>NORTHBROOK</v>
          </cell>
          <cell r="AI36" t="str">
            <v>COOK</v>
          </cell>
          <cell r="AJ36" t="str">
            <v>IL</v>
          </cell>
          <cell r="AK36" t="str">
            <v>60062</v>
          </cell>
          <cell r="CF36" t="str">
            <v>www.allstate.com</v>
          </cell>
          <cell r="CN36">
            <v>1090</v>
          </cell>
          <cell r="CO36">
            <v>433</v>
          </cell>
          <cell r="CS36" t="str">
            <v>12/31/2019</v>
          </cell>
          <cell r="CT36">
            <v>12</v>
          </cell>
          <cell r="CW36">
            <v>19232</v>
          </cell>
          <cell r="DD36" t="str">
            <v>Sarah</v>
          </cell>
          <cell r="DE36" t="str">
            <v>Melaugh</v>
          </cell>
          <cell r="DF36" t="str">
            <v>Accounting Manager</v>
          </cell>
          <cell r="DG36" t="str">
            <v>smelb@allstate.com</v>
          </cell>
          <cell r="DH36">
            <v>8473269175</v>
          </cell>
        </row>
        <row r="37">
          <cell r="A37">
            <v>10009</v>
          </cell>
          <cell r="B37" t="str">
            <v>Allstate Life Insurance Company</v>
          </cell>
          <cell r="J37" t="str">
            <v>3075 Sanders Road</v>
          </cell>
          <cell r="K37" t="str">
            <v>Suite H2D</v>
          </cell>
          <cell r="L37" t="str">
            <v xml:space="preserve">NORTHBROOK </v>
          </cell>
          <cell r="N37" t="str">
            <v>IL</v>
          </cell>
          <cell r="O37" t="str">
            <v>60062</v>
          </cell>
          <cell r="P37" t="str">
            <v>7154</v>
          </cell>
          <cell r="Q37">
            <v>8473269175</v>
          </cell>
          <cell r="R37">
            <v>847326975</v>
          </cell>
          <cell r="S37" t="str">
            <v>Sarah</v>
          </cell>
          <cell r="T37" t="str">
            <v>Melaugh</v>
          </cell>
          <cell r="U37" t="str">
            <v>Accounting Manager</v>
          </cell>
          <cell r="V37" t="str">
            <v>smelb@allstate.com</v>
          </cell>
          <cell r="X37" t="str">
            <v>Sarah</v>
          </cell>
          <cell r="Y37" t="str">
            <v>Melaugh</v>
          </cell>
          <cell r="Z37" t="str">
            <v>Accounting Analyst</v>
          </cell>
          <cell r="AA37" t="str">
            <v xml:space="preserve">Allstate Assurance Company </v>
          </cell>
          <cell r="AB37">
            <v>8473269175</v>
          </cell>
          <cell r="AD37">
            <v>9473269175</v>
          </cell>
          <cell r="AE37" t="str">
            <v>sellz@allstate.com</v>
          </cell>
          <cell r="AF37" t="str">
            <v>3075 Sanders Road</v>
          </cell>
          <cell r="AG37" t="str">
            <v>Suite H2D</v>
          </cell>
          <cell r="AH37" t="str">
            <v>NORTHBROOK</v>
          </cell>
          <cell r="AJ37" t="str">
            <v>IL</v>
          </cell>
          <cell r="AK37" t="str">
            <v>60062</v>
          </cell>
          <cell r="CF37" t="str">
            <v>www.allstate.com</v>
          </cell>
          <cell r="CN37">
            <v>826</v>
          </cell>
          <cell r="CO37">
            <v>1512</v>
          </cell>
          <cell r="CS37" t="str">
            <v>12/31/2019</v>
          </cell>
          <cell r="CT37">
            <v>12</v>
          </cell>
          <cell r="CW37">
            <v>60186</v>
          </cell>
          <cell r="CX37" t="str">
            <v>8</v>
          </cell>
          <cell r="DD37" t="str">
            <v/>
          </cell>
          <cell r="DE37" t="str">
            <v/>
          </cell>
          <cell r="DF37" t="str">
            <v/>
          </cell>
          <cell r="DG37" t="str">
            <v/>
          </cell>
        </row>
        <row r="38">
          <cell r="A38">
            <v>11557</v>
          </cell>
          <cell r="B38" t="str">
            <v>Allstate Northbrook Indemnity Company</v>
          </cell>
          <cell r="J38" t="str">
            <v>3075 Sanders Road</v>
          </cell>
          <cell r="K38" t="str">
            <v>Suite H2W</v>
          </cell>
          <cell r="L38" t="str">
            <v>NORTHBROOK</v>
          </cell>
          <cell r="M38" t="str">
            <v>COOK</v>
          </cell>
          <cell r="N38" t="str">
            <v>IL</v>
          </cell>
          <cell r="O38" t="str">
            <v>60062</v>
          </cell>
          <cell r="P38" t="str">
            <v>7127</v>
          </cell>
          <cell r="Q38">
            <v>8473269175</v>
          </cell>
          <cell r="R38">
            <v>8473269175</v>
          </cell>
          <cell r="S38" t="str">
            <v>Sarah</v>
          </cell>
          <cell r="T38" t="str">
            <v>Melaugh</v>
          </cell>
          <cell r="U38" t="str">
            <v>Accounting Manager</v>
          </cell>
          <cell r="V38" t="str">
            <v>smelb@allstate.com</v>
          </cell>
          <cell r="X38" t="str">
            <v>Sarah</v>
          </cell>
          <cell r="Y38" t="str">
            <v>Melaugh</v>
          </cell>
          <cell r="Z38" t="str">
            <v>Accounting Analyst</v>
          </cell>
          <cell r="AA38" t="str">
            <v>Northbrook Indemnity Company</v>
          </cell>
          <cell r="AB38">
            <v>8473269175</v>
          </cell>
          <cell r="AD38">
            <v>8473269175</v>
          </cell>
          <cell r="AE38" t="str">
            <v>sellz@allstate.com</v>
          </cell>
          <cell r="AF38" t="str">
            <v>3075 Sanders Road</v>
          </cell>
          <cell r="AG38" t="str">
            <v>Suite H2D</v>
          </cell>
          <cell r="AH38" t="str">
            <v>NORTHBROOK</v>
          </cell>
          <cell r="AI38" t="str">
            <v>COOK</v>
          </cell>
          <cell r="AJ38" t="str">
            <v>IL</v>
          </cell>
          <cell r="AK38" t="str">
            <v>60062</v>
          </cell>
          <cell r="CF38" t="str">
            <v>www.allstate.com</v>
          </cell>
          <cell r="CN38">
            <v>1400</v>
          </cell>
          <cell r="CO38">
            <v>1869</v>
          </cell>
          <cell r="CS38" t="str">
            <v>12/31/2019</v>
          </cell>
          <cell r="CT38">
            <v>12</v>
          </cell>
          <cell r="CW38">
            <v>36455</v>
          </cell>
          <cell r="DD38" t="str">
            <v/>
          </cell>
          <cell r="DE38" t="str">
            <v/>
          </cell>
          <cell r="DF38" t="str">
            <v/>
          </cell>
          <cell r="DG38" t="str">
            <v/>
          </cell>
        </row>
        <row r="39">
          <cell r="A39">
            <v>11239</v>
          </cell>
          <cell r="B39" t="str">
            <v>Allstate Property and Casualty Insurance Company</v>
          </cell>
          <cell r="J39" t="str">
            <v>3075 Sanders Road</v>
          </cell>
          <cell r="K39" t="str">
            <v>Suite H2W</v>
          </cell>
          <cell r="L39" t="str">
            <v>NORTHBROOK</v>
          </cell>
          <cell r="N39" t="str">
            <v>IL</v>
          </cell>
          <cell r="O39" t="str">
            <v>60062</v>
          </cell>
          <cell r="P39" t="str">
            <v>7127</v>
          </cell>
          <cell r="Q39">
            <v>8473269175</v>
          </cell>
          <cell r="R39">
            <v>8473269175</v>
          </cell>
          <cell r="S39" t="str">
            <v>Sarah</v>
          </cell>
          <cell r="T39" t="str">
            <v>Melaugh</v>
          </cell>
          <cell r="U39" t="str">
            <v>Accounting Manager</v>
          </cell>
          <cell r="V39" t="str">
            <v>smelb@allstate.com</v>
          </cell>
          <cell r="X39" t="str">
            <v>Sarah</v>
          </cell>
          <cell r="Y39" t="str">
            <v>Melaugh</v>
          </cell>
          <cell r="Z39" t="str">
            <v>Sr. Bookkeeper/Financial Analyst</v>
          </cell>
          <cell r="AA39" t="str">
            <v xml:space="preserve">Allstate Property and Casualty Insurance Company </v>
          </cell>
          <cell r="AB39">
            <v>8473269175</v>
          </cell>
          <cell r="AD39">
            <v>9473269175</v>
          </cell>
          <cell r="AE39" t="str">
            <v>sellz@allstate.com</v>
          </cell>
          <cell r="AF39" t="str">
            <v>3075 Sanders Road</v>
          </cell>
          <cell r="AG39" t="str">
            <v>Suite H2W</v>
          </cell>
          <cell r="AH39" t="str">
            <v>NORTHBROOK</v>
          </cell>
          <cell r="AJ39" t="str">
            <v>IL</v>
          </cell>
          <cell r="AK39" t="str">
            <v>60062</v>
          </cell>
          <cell r="CF39" t="str">
            <v>www.allstate.com</v>
          </cell>
          <cell r="CN39">
            <v>1091</v>
          </cell>
          <cell r="CO39">
            <v>434</v>
          </cell>
          <cell r="CS39" t="str">
            <v>12/31/2019</v>
          </cell>
          <cell r="CT39">
            <v>12</v>
          </cell>
          <cell r="CW39">
            <v>17230</v>
          </cell>
          <cell r="DD39" t="str">
            <v/>
          </cell>
          <cell r="DE39" t="str">
            <v/>
          </cell>
          <cell r="DF39" t="str">
            <v/>
          </cell>
          <cell r="DG39" t="str">
            <v/>
          </cell>
        </row>
        <row r="40">
          <cell r="A40">
            <v>11496</v>
          </cell>
          <cell r="B40" t="str">
            <v>Alterra America Insurance Company</v>
          </cell>
          <cell r="J40" t="str">
            <v>1900 L. Don Dodson Drive</v>
          </cell>
          <cell r="L40" t="str">
            <v>BEDFORD</v>
          </cell>
          <cell r="M40" t="str">
            <v/>
          </cell>
          <cell r="N40" t="str">
            <v>TX</v>
          </cell>
          <cell r="O40" t="str">
            <v>76021</v>
          </cell>
          <cell r="Q40">
            <v>8475726387</v>
          </cell>
          <cell r="R40">
            <v>8475726389</v>
          </cell>
          <cell r="S40" t="str">
            <v>Kathleen</v>
          </cell>
          <cell r="T40" t="str">
            <v>Sturgeon</v>
          </cell>
          <cell r="U40" t="str">
            <v>Assistant Secretary</v>
          </cell>
          <cell r="V40" t="str">
            <v>legalregulatory@markel.com</v>
          </cell>
          <cell r="W40" t="str">
            <v>April Duff</v>
          </cell>
          <cell r="X40" t="str">
            <v>Michelle</v>
          </cell>
          <cell r="Y40" t="str">
            <v>Rice</v>
          </cell>
          <cell r="Z40" t="str">
            <v>Accounting Analyst</v>
          </cell>
          <cell r="AA40" t="str">
            <v>Markel Corporation</v>
          </cell>
          <cell r="AB40">
            <v>8042876907</v>
          </cell>
          <cell r="AD40">
            <v>8049651723</v>
          </cell>
          <cell r="AE40" t="str">
            <v>legalregulatory@markel.com</v>
          </cell>
          <cell r="AF40" t="str">
            <v>4521 Highwoods Parkway</v>
          </cell>
          <cell r="AH40" t="str">
            <v>GLEN ALLEN</v>
          </cell>
          <cell r="AI40" t="str">
            <v>HENRICO</v>
          </cell>
          <cell r="AJ40" t="str">
            <v>VA</v>
          </cell>
          <cell r="AK40" t="str">
            <v>23060</v>
          </cell>
          <cell r="CF40" t="str">
            <v>www.markelcorp.com</v>
          </cell>
          <cell r="CN40">
            <v>1341</v>
          </cell>
          <cell r="CO40">
            <v>1773</v>
          </cell>
          <cell r="CS40" t="str">
            <v>12/31/2019</v>
          </cell>
          <cell r="CT40">
            <v>12</v>
          </cell>
          <cell r="CW40">
            <v>21296</v>
          </cell>
          <cell r="CX40" t="str">
            <v>0785</v>
          </cell>
          <cell r="DD40" t="str">
            <v>Christy</v>
          </cell>
          <cell r="DE40" t="str">
            <v>Crawley</v>
          </cell>
          <cell r="DF40" t="str">
            <v>Supervisor, Statutory Reporting</v>
          </cell>
          <cell r="DH40">
            <v>8045272700</v>
          </cell>
        </row>
        <row r="41">
          <cell r="A41">
            <v>10011</v>
          </cell>
          <cell r="B41" t="str">
            <v xml:space="preserve">Amalgamated Life &amp; Health Insurance Company </v>
          </cell>
          <cell r="J41" t="str">
            <v>333 South Ashland Avenue</v>
          </cell>
          <cell r="L41" t="str">
            <v xml:space="preserve">CHICAGO </v>
          </cell>
          <cell r="N41" t="str">
            <v>IL</v>
          </cell>
          <cell r="O41" t="str">
            <v>60607</v>
          </cell>
          <cell r="Q41">
            <v>3127386106</v>
          </cell>
          <cell r="R41">
            <v>3127380784</v>
          </cell>
          <cell r="S41" t="str">
            <v>Naomi</v>
          </cell>
          <cell r="T41" t="str">
            <v>Hanshew</v>
          </cell>
          <cell r="U41" t="str">
            <v>President</v>
          </cell>
          <cell r="V41" t="str">
            <v>cscherbaum@cmrjb.org</v>
          </cell>
          <cell r="W41" t="str">
            <v>Charles Scherbaum</v>
          </cell>
          <cell r="X41" t="str">
            <v>Rosanne</v>
          </cell>
          <cell r="Y41" t="str">
            <v>Tralongo</v>
          </cell>
          <cell r="Z41" t="str">
            <v>Vice President</v>
          </cell>
          <cell r="AA41" t="str">
            <v>Amalgamated Life</v>
          </cell>
          <cell r="AB41">
            <v>9143675939</v>
          </cell>
          <cell r="AD41">
            <v>9143672939</v>
          </cell>
          <cell r="AE41" t="str">
            <v>rtralongo@amalgamatedlife.com</v>
          </cell>
          <cell r="AF41" t="str">
            <v>333 Westchester Avenue</v>
          </cell>
          <cell r="AH41" t="str">
            <v>WHITE PLAINS</v>
          </cell>
          <cell r="AI41" t="str">
            <v>WESTCHESTER</v>
          </cell>
          <cell r="AJ41" t="str">
            <v>NY</v>
          </cell>
          <cell r="AK41" t="str">
            <v>10604</v>
          </cell>
          <cell r="CN41">
            <v>828</v>
          </cell>
          <cell r="CO41">
            <v>766</v>
          </cell>
          <cell r="CS41" t="str">
            <v>12/31/2019</v>
          </cell>
          <cell r="CT41">
            <v>12</v>
          </cell>
          <cell r="CW41">
            <v>60208</v>
          </cell>
          <cell r="DD41" t="str">
            <v/>
          </cell>
          <cell r="DE41" t="str">
            <v/>
          </cell>
          <cell r="DF41" t="str">
            <v/>
          </cell>
          <cell r="DG41" t="str">
            <v/>
          </cell>
        </row>
        <row r="42">
          <cell r="A42">
            <v>11241</v>
          </cell>
          <cell r="B42" t="str">
            <v>Amalgamated Life Insurance Company</v>
          </cell>
          <cell r="J42" t="str">
            <v>333 Westchester Avenue</v>
          </cell>
          <cell r="L42" t="str">
            <v>WHITE PLAINS</v>
          </cell>
          <cell r="M42" t="str">
            <v>WESTCHESTER</v>
          </cell>
          <cell r="N42" t="str">
            <v>NY</v>
          </cell>
          <cell r="O42" t="str">
            <v>10604</v>
          </cell>
          <cell r="Q42">
            <v>9143674145</v>
          </cell>
          <cell r="R42">
            <v>9143672145</v>
          </cell>
          <cell r="S42" t="str">
            <v>Paul</v>
          </cell>
          <cell r="T42" t="str">
            <v>Mallen</v>
          </cell>
          <cell r="U42" t="str">
            <v>President and CEO</v>
          </cell>
          <cell r="V42" t="str">
            <v>pmallen@amalgamatedlife.com</v>
          </cell>
          <cell r="W42" t="str">
            <v>Timothy Kristoff</v>
          </cell>
          <cell r="X42" t="str">
            <v>Diane</v>
          </cell>
          <cell r="Y42" t="str">
            <v>Pappas</v>
          </cell>
          <cell r="Z42" t="str">
            <v>Compliance Director</v>
          </cell>
          <cell r="AA42" t="str">
            <v>Amalgamated Life Insurance Company</v>
          </cell>
          <cell r="AB42">
            <v>9143675581</v>
          </cell>
          <cell r="AD42">
            <v>9143672581</v>
          </cell>
          <cell r="AE42" t="str">
            <v>dpappas@amalgametedlife.com</v>
          </cell>
          <cell r="AF42" t="str">
            <v>333 Westchester Avenue</v>
          </cell>
          <cell r="AH42" t="str">
            <v>WHITE PLAINS</v>
          </cell>
          <cell r="AI42" t="str">
            <v>WESTCHESTER</v>
          </cell>
          <cell r="AJ42" t="str">
            <v>NY</v>
          </cell>
          <cell r="AK42" t="str">
            <v>10604</v>
          </cell>
          <cell r="AM42" t="str">
            <v>Ellen R.</v>
          </cell>
          <cell r="AN42" t="str">
            <v>Dunkin</v>
          </cell>
          <cell r="AO42" t="str">
            <v>Sr. Vice President</v>
          </cell>
          <cell r="AP42" t="str">
            <v>Amalgamated Life Insurance Company</v>
          </cell>
          <cell r="AQ42">
            <v>9143675275</v>
          </cell>
          <cell r="AS42">
            <v>9143672275</v>
          </cell>
          <cell r="AT42" t="str">
            <v>edunkin@amalgamatedlife.com</v>
          </cell>
          <cell r="AU42" t="str">
            <v>333 Westchester Avenue</v>
          </cell>
          <cell r="AW42" t="str">
            <v>WHITE PLAINS</v>
          </cell>
          <cell r="AX42" t="str">
            <v>WESTCHESTER</v>
          </cell>
          <cell r="AY42" t="str">
            <v>NY</v>
          </cell>
          <cell r="AZ42" t="str">
            <v>10604</v>
          </cell>
          <cell r="CF42" t="str">
            <v>www.amalgamatedlife.com</v>
          </cell>
          <cell r="CN42">
            <v>1093</v>
          </cell>
          <cell r="CO42">
            <v>3079</v>
          </cell>
          <cell r="CP42">
            <v>2854</v>
          </cell>
          <cell r="CS42" t="str">
            <v>12/31/2019</v>
          </cell>
          <cell r="CT42">
            <v>12</v>
          </cell>
          <cell r="CW42">
            <v>60216</v>
          </cell>
          <cell r="DD42" t="str">
            <v>Ellen</v>
          </cell>
          <cell r="DE42" t="str">
            <v>Dunkin</v>
          </cell>
          <cell r="DF42" t="str">
            <v>Senior Vice President</v>
          </cell>
          <cell r="DG42" t="str">
            <v>edunkin@amalgamatedlife.com</v>
          </cell>
          <cell r="DH42">
            <v>9143675275</v>
          </cell>
        </row>
        <row r="43">
          <cell r="A43">
            <v>11242</v>
          </cell>
          <cell r="B43" t="str">
            <v>American Alternative Insurance Corporation</v>
          </cell>
          <cell r="J43" t="str">
            <v>PO Box 5241</v>
          </cell>
          <cell r="K43" t="str">
            <v>555 College Road East</v>
          </cell>
          <cell r="L43" t="str">
            <v>PRINCETON</v>
          </cell>
          <cell r="M43" t="str">
            <v>MIDDLESEX</v>
          </cell>
          <cell r="N43" t="str">
            <v>NJ</v>
          </cell>
          <cell r="O43" t="str">
            <v>08543</v>
          </cell>
          <cell r="Q43">
            <v>6092435620</v>
          </cell>
          <cell r="R43">
            <v>6092752147</v>
          </cell>
          <cell r="S43" t="str">
            <v>Stephen J.</v>
          </cell>
          <cell r="T43" t="str">
            <v>Corbett</v>
          </cell>
          <cell r="U43" t="str">
            <v>Vice President</v>
          </cell>
          <cell r="V43" t="str">
            <v>scorbett@munichreamerica.com</v>
          </cell>
          <cell r="W43" t="str">
            <v>Anthony Kuczinski</v>
          </cell>
          <cell r="X43" t="str">
            <v>Janice</v>
          </cell>
          <cell r="Y43" t="str">
            <v>Campbell</v>
          </cell>
          <cell r="Z43" t="str">
            <v>Statistical Analyst</v>
          </cell>
          <cell r="AA43" t="str">
            <v>American Alternative Insurance Corporation</v>
          </cell>
          <cell r="AB43">
            <v>6092752194</v>
          </cell>
          <cell r="AD43">
            <v>6092752147</v>
          </cell>
          <cell r="AE43" t="str">
            <v>jcampbell@munichreamerica.com</v>
          </cell>
          <cell r="AF43" t="str">
            <v>555 College Road East</v>
          </cell>
          <cell r="AH43" t="str">
            <v>PRINCETON</v>
          </cell>
          <cell r="AI43" t="str">
            <v>MIDDLESEX</v>
          </cell>
          <cell r="AJ43" t="str">
            <v>NJ</v>
          </cell>
          <cell r="AK43" t="str">
            <v>08543</v>
          </cell>
          <cell r="AL43" t="str">
            <v>5241</v>
          </cell>
          <cell r="AM43" t="str">
            <v>Stephen J.</v>
          </cell>
          <cell r="AN43" t="str">
            <v>Corbett</v>
          </cell>
          <cell r="AO43" t="str">
            <v>Vice President</v>
          </cell>
          <cell r="AP43" t="str">
            <v>American Alternative Insurance Corporation</v>
          </cell>
          <cell r="AQ43">
            <v>6092435620</v>
          </cell>
          <cell r="AS43">
            <v>6092752147</v>
          </cell>
          <cell r="AT43" t="str">
            <v>scorbett@munichreamerica.com</v>
          </cell>
          <cell r="AU43" t="str">
            <v>same as facility</v>
          </cell>
          <cell r="CF43" t="str">
            <v>www.munichreamerica.com</v>
          </cell>
          <cell r="CN43">
            <v>1094</v>
          </cell>
          <cell r="CO43">
            <v>1589</v>
          </cell>
          <cell r="CP43">
            <v>1590</v>
          </cell>
          <cell r="CS43" t="str">
            <v>12/31/2019</v>
          </cell>
          <cell r="CT43">
            <v>12</v>
          </cell>
          <cell r="CW43">
            <v>19720</v>
          </cell>
          <cell r="CX43" t="str">
            <v>361</v>
          </cell>
          <cell r="DD43" t="str">
            <v>Stephen J.</v>
          </cell>
          <cell r="DE43" t="str">
            <v>Corbett</v>
          </cell>
          <cell r="DF43" t="str">
            <v>Vice President</v>
          </cell>
          <cell r="DG43" t="str">
            <v>scorbett@munichreamerical.com</v>
          </cell>
          <cell r="DH43">
            <v>6092435620</v>
          </cell>
        </row>
        <row r="44">
          <cell r="A44">
            <v>11243</v>
          </cell>
          <cell r="B44" t="str">
            <v>American Amicable Life Insurance Company of Texas</v>
          </cell>
          <cell r="J44" t="str">
            <v>PO Box 2549</v>
          </cell>
          <cell r="L44" t="str">
            <v>WACO</v>
          </cell>
          <cell r="N44" t="str">
            <v>TX</v>
          </cell>
          <cell r="O44" t="str">
            <v>76702</v>
          </cell>
          <cell r="P44" t="str">
            <v>2549</v>
          </cell>
          <cell r="Q44">
            <v>2542972777</v>
          </cell>
          <cell r="R44">
            <v>2542972777</v>
          </cell>
          <cell r="V44" t="str">
            <v>hjones@aatx.com</v>
          </cell>
          <cell r="W44" t="str">
            <v>Darla A. Schaffer</v>
          </cell>
          <cell r="X44" t="str">
            <v>Hollie</v>
          </cell>
          <cell r="Y44" t="str">
            <v>Jones</v>
          </cell>
          <cell r="Z44" t="str">
            <v>Financial Accounting Assistant</v>
          </cell>
          <cell r="AA44" t="str">
            <v>American Amicable Life Insurance Company of Texas</v>
          </cell>
          <cell r="AB44">
            <v>2542972777</v>
          </cell>
          <cell r="AC44">
            <v>3392</v>
          </cell>
          <cell r="AD44">
            <v>2542972794</v>
          </cell>
          <cell r="AE44" t="str">
            <v>hjones@aatx.com</v>
          </cell>
          <cell r="AF44" t="str">
            <v>425 Austin Avenue</v>
          </cell>
          <cell r="AH44" t="str">
            <v>WACO</v>
          </cell>
          <cell r="AJ44" t="str">
            <v>TX</v>
          </cell>
          <cell r="AK44" t="str">
            <v>76701</v>
          </cell>
          <cell r="CF44" t="str">
            <v>www.americanamicable.com</v>
          </cell>
          <cell r="CN44">
            <v>1095</v>
          </cell>
          <cell r="CO44">
            <v>2201</v>
          </cell>
          <cell r="CS44" t="str">
            <v>12/31/2019</v>
          </cell>
          <cell r="CT44">
            <v>12</v>
          </cell>
          <cell r="CW44">
            <v>68594</v>
          </cell>
          <cell r="DD44" t="str">
            <v>Darla A.</v>
          </cell>
          <cell r="DE44" t="str">
            <v>Schaffer</v>
          </cell>
          <cell r="DF44" t="str">
            <v>EVP, CFO &amp; Treasurer</v>
          </cell>
          <cell r="DG44" t="str">
            <v>dschaffer@aatx.com</v>
          </cell>
          <cell r="DH44">
            <v>2542972777</v>
          </cell>
        </row>
        <row r="45">
          <cell r="A45">
            <v>11244</v>
          </cell>
          <cell r="B45" t="str">
            <v>American Automobile Insurance Company</v>
          </cell>
          <cell r="J45" t="str">
            <v>1465 North McDowell Boulevard</v>
          </cell>
          <cell r="L45" t="str">
            <v>PETALUMA</v>
          </cell>
          <cell r="M45" t="str">
            <v>SONOMA</v>
          </cell>
          <cell r="N45" t="str">
            <v>CA</v>
          </cell>
          <cell r="O45" t="str">
            <v>94954</v>
          </cell>
          <cell r="Q45">
            <v>4158993162</v>
          </cell>
          <cell r="R45">
            <v>4158993162</v>
          </cell>
          <cell r="S45" t="str">
            <v>Martha</v>
          </cell>
          <cell r="T45" t="str">
            <v>Mattison</v>
          </cell>
          <cell r="U45" t="str">
            <v>Finance Sr. Analyst</v>
          </cell>
          <cell r="V45" t="str">
            <v>martha.mattison@agcs.allianz.com</v>
          </cell>
          <cell r="W45" t="str">
            <v/>
          </cell>
          <cell r="X45" t="str">
            <v>Martha</v>
          </cell>
          <cell r="Y45" t="str">
            <v>Mattison</v>
          </cell>
          <cell r="Z45" t="str">
            <v>Finance Specialist</v>
          </cell>
          <cell r="AA45" t="str">
            <v>Allianz Global Risks US Insurance Companies</v>
          </cell>
          <cell r="AB45">
            <v>4158993162</v>
          </cell>
          <cell r="AE45" t="str">
            <v>martha.mattison@agcs.allianz.com</v>
          </cell>
          <cell r="AF45" t="str">
            <v>1465 North McDowell Boulevard</v>
          </cell>
          <cell r="AH45" t="str">
            <v>PETALUMA</v>
          </cell>
          <cell r="AI45" t="str">
            <v>SONOMA</v>
          </cell>
          <cell r="AJ45" t="str">
            <v>CA</v>
          </cell>
          <cell r="AK45" t="str">
            <v>94954</v>
          </cell>
          <cell r="CF45" t="str">
            <v/>
          </cell>
          <cell r="CN45">
            <v>1096</v>
          </cell>
          <cell r="CO45">
            <v>354</v>
          </cell>
          <cell r="CS45" t="str">
            <v>12/31/2019</v>
          </cell>
          <cell r="CT45">
            <v>12</v>
          </cell>
          <cell r="CW45">
            <v>21849</v>
          </cell>
          <cell r="DD45" t="str">
            <v>Frank</v>
          </cell>
          <cell r="DE45" t="str">
            <v>Alberts</v>
          </cell>
          <cell r="DF45" t="str">
            <v>Finance Manager</v>
          </cell>
          <cell r="DG45" t="str">
            <v>falberts@ffic.com</v>
          </cell>
          <cell r="DH45">
            <v>4158992827</v>
          </cell>
        </row>
        <row r="46">
          <cell r="A46">
            <v>11245</v>
          </cell>
          <cell r="B46" t="str">
            <v>American Bankers Insurance Company of Florida</v>
          </cell>
          <cell r="J46" t="str">
            <v>11222 Quail Roost Drive</v>
          </cell>
          <cell r="L46" t="str">
            <v>MIAMI</v>
          </cell>
          <cell r="N46" t="str">
            <v>FL</v>
          </cell>
          <cell r="O46" t="str">
            <v>33157</v>
          </cell>
          <cell r="P46" t="str">
            <v>6596</v>
          </cell>
          <cell r="Q46">
            <v>3052532244</v>
          </cell>
          <cell r="S46" t="str">
            <v>Alan</v>
          </cell>
          <cell r="T46" t="str">
            <v>Colberg</v>
          </cell>
          <cell r="U46" t="str">
            <v>CEO</v>
          </cell>
          <cell r="X46" t="str">
            <v>Nick</v>
          </cell>
          <cell r="Y46" t="str">
            <v>Gustafson</v>
          </cell>
          <cell r="Z46" t="str">
            <v>AIM Associate</v>
          </cell>
          <cell r="AA46" t="str">
            <v>Assurant</v>
          </cell>
          <cell r="AB46">
            <v>3052532244</v>
          </cell>
          <cell r="AC46">
            <v>4031168</v>
          </cell>
          <cell r="AD46">
            <v>3052526942</v>
          </cell>
          <cell r="AE46" t="str">
            <v>nick.gustofson@outlook.com</v>
          </cell>
          <cell r="AF46" t="str">
            <v>11222 Quail Roost Drive</v>
          </cell>
          <cell r="AH46" t="str">
            <v>MIAMI</v>
          </cell>
          <cell r="AJ46" t="str">
            <v>FL</v>
          </cell>
          <cell r="AK46" t="str">
            <v>33157</v>
          </cell>
          <cell r="AL46" t="str">
            <v>6596</v>
          </cell>
          <cell r="AM46" t="str">
            <v>Stephen</v>
          </cell>
          <cell r="AN46" t="str">
            <v>Yanes</v>
          </cell>
          <cell r="AO46" t="str">
            <v>Functional Area MIS Analyst</v>
          </cell>
          <cell r="AP46" t="str">
            <v>Assurante</v>
          </cell>
          <cell r="AQ46">
            <v>3052532244</v>
          </cell>
          <cell r="AR46">
            <v>33160</v>
          </cell>
          <cell r="AS46">
            <v>3052526942</v>
          </cell>
          <cell r="AT46" t="str">
            <v>stephen.yanes@assurant.com</v>
          </cell>
          <cell r="AU46" t="str">
            <v>11222 Quail Roost Drive</v>
          </cell>
          <cell r="AW46" t="str">
            <v>MIAMI</v>
          </cell>
          <cell r="AY46" t="str">
            <v>FL</v>
          </cell>
          <cell r="AZ46" t="str">
            <v>33157</v>
          </cell>
          <cell r="BA46" t="str">
            <v>6596</v>
          </cell>
          <cell r="CN46">
            <v>1097</v>
          </cell>
          <cell r="CO46">
            <v>355</v>
          </cell>
          <cell r="CP46">
            <v>2855</v>
          </cell>
          <cell r="CS46" t="str">
            <v>12/31/2019</v>
          </cell>
          <cell r="CT46">
            <v>12</v>
          </cell>
          <cell r="CW46">
            <v>10111</v>
          </cell>
          <cell r="CX46" t="str">
            <v>0019</v>
          </cell>
          <cell r="DD46" t="str">
            <v>Katie</v>
          </cell>
          <cell r="DE46" t="str">
            <v>Finn</v>
          </cell>
          <cell r="DF46" t="str">
            <v>Supervisor, AIM</v>
          </cell>
          <cell r="DG46" t="str">
            <v>katie.finn@assurant.com</v>
          </cell>
          <cell r="DH46">
            <v>3052532244</v>
          </cell>
        </row>
        <row r="47">
          <cell r="A47">
            <v>11246</v>
          </cell>
          <cell r="B47" t="str">
            <v>American Bankers Life Assurance Company of Florida</v>
          </cell>
          <cell r="J47" t="str">
            <v>11222 Quail Roost Drive</v>
          </cell>
          <cell r="L47" t="str">
            <v>MIAMI</v>
          </cell>
          <cell r="N47" t="str">
            <v>FL</v>
          </cell>
          <cell r="O47" t="str">
            <v>33157</v>
          </cell>
          <cell r="P47" t="str">
            <v>6596</v>
          </cell>
          <cell r="Q47">
            <v>3052532244</v>
          </cell>
          <cell r="S47" t="str">
            <v>Alan</v>
          </cell>
          <cell r="T47" t="str">
            <v>Colberg</v>
          </cell>
          <cell r="U47" t="str">
            <v>CEO</v>
          </cell>
          <cell r="X47" t="str">
            <v>Nick</v>
          </cell>
          <cell r="Y47" t="str">
            <v>Gustafson</v>
          </cell>
          <cell r="Z47" t="str">
            <v>AIM Associate</v>
          </cell>
          <cell r="AA47" t="str">
            <v>Assurant</v>
          </cell>
          <cell r="AB47">
            <v>3052532244</v>
          </cell>
          <cell r="AC47">
            <v>4031168</v>
          </cell>
          <cell r="AD47">
            <v>3052526942</v>
          </cell>
          <cell r="AE47" t="str">
            <v>nick.gustofson@outlook.com</v>
          </cell>
          <cell r="AF47" t="str">
            <v>11222 Quail Roost Drive</v>
          </cell>
          <cell r="AH47" t="str">
            <v>MIAMI</v>
          </cell>
          <cell r="AJ47" t="str">
            <v>FL</v>
          </cell>
          <cell r="AK47" t="str">
            <v>33157</v>
          </cell>
          <cell r="AL47" t="str">
            <v>6596</v>
          </cell>
          <cell r="AM47" t="str">
            <v>Stephen</v>
          </cell>
          <cell r="AN47" t="str">
            <v>Yanes</v>
          </cell>
          <cell r="AO47" t="str">
            <v>Functional Area MIS Analyst</v>
          </cell>
          <cell r="AP47" t="str">
            <v>Assurante</v>
          </cell>
          <cell r="AQ47">
            <v>3052532244</v>
          </cell>
          <cell r="AR47">
            <v>33160</v>
          </cell>
          <cell r="AS47">
            <v>3052526942</v>
          </cell>
          <cell r="AT47" t="str">
            <v>stephen.yanes@assurant.com</v>
          </cell>
          <cell r="AU47" t="str">
            <v>11222 Quail Roost Drive</v>
          </cell>
          <cell r="AW47" t="str">
            <v>MIAMI</v>
          </cell>
          <cell r="AY47" t="str">
            <v>FL</v>
          </cell>
          <cell r="AZ47" t="str">
            <v>33157</v>
          </cell>
          <cell r="BA47" t="str">
            <v>6596</v>
          </cell>
          <cell r="CN47">
            <v>1098</v>
          </cell>
          <cell r="CO47">
            <v>355</v>
          </cell>
          <cell r="CP47">
            <v>2855</v>
          </cell>
          <cell r="CS47" t="str">
            <v>12/31/2019</v>
          </cell>
          <cell r="CT47">
            <v>12</v>
          </cell>
          <cell r="CW47">
            <v>60275</v>
          </cell>
          <cell r="CX47" t="str">
            <v>0019</v>
          </cell>
          <cell r="DD47" t="str">
            <v>Katie</v>
          </cell>
          <cell r="DE47" t="str">
            <v>Finn</v>
          </cell>
          <cell r="DF47" t="str">
            <v>Supervisor, AIM</v>
          </cell>
          <cell r="DG47" t="str">
            <v>katie.finn@assurant.com</v>
          </cell>
          <cell r="DH47">
            <v>3052532244</v>
          </cell>
        </row>
        <row r="48">
          <cell r="A48">
            <v>11247</v>
          </cell>
          <cell r="B48" t="str">
            <v>American Benefit Life Insurance Company</v>
          </cell>
          <cell r="J48" t="str">
            <v>1605 LBJ Freeway</v>
          </cell>
          <cell r="K48" t="str">
            <v>Suite 710</v>
          </cell>
          <cell r="L48" t="str">
            <v>DALLAS</v>
          </cell>
          <cell r="M48" t="str">
            <v>DALLAS</v>
          </cell>
          <cell r="N48" t="str">
            <v>TX</v>
          </cell>
          <cell r="O48" t="str">
            <v>75234</v>
          </cell>
          <cell r="Q48">
            <v>4695224400</v>
          </cell>
          <cell r="R48">
            <v>4695224401</v>
          </cell>
          <cell r="S48" t="str">
            <v>Bradford A.</v>
          </cell>
          <cell r="T48" t="str">
            <v>Phillips</v>
          </cell>
          <cell r="U48" t="str">
            <v>President</v>
          </cell>
          <cell r="V48" t="str">
            <v>ablic1909@libertybankerslife.com</v>
          </cell>
          <cell r="W48" t="str">
            <v>Vaughn V. Vaughan</v>
          </cell>
          <cell r="X48" t="str">
            <v>Nicole</v>
          </cell>
          <cell r="Y48" t="str">
            <v>Bradley</v>
          </cell>
          <cell r="Z48" t="str">
            <v>Compliance Analyst</v>
          </cell>
          <cell r="AA48" t="str">
            <v>American Benefit Life Insurance Company</v>
          </cell>
          <cell r="AB48">
            <v>4695224286</v>
          </cell>
          <cell r="AD48">
            <v>4695224401</v>
          </cell>
          <cell r="AE48" t="str">
            <v>nbradley@lbig.com</v>
          </cell>
          <cell r="AF48" t="str">
            <v>1605 LBJ Freeway</v>
          </cell>
          <cell r="AG48" t="str">
            <v>Suite 710</v>
          </cell>
          <cell r="AH48" t="str">
            <v>DALLAS</v>
          </cell>
          <cell r="AI48" t="str">
            <v>DALLAS</v>
          </cell>
          <cell r="AJ48" t="str">
            <v>TX</v>
          </cell>
          <cell r="AK48" t="str">
            <v>75234</v>
          </cell>
          <cell r="CN48">
            <v>1099</v>
          </cell>
          <cell r="CO48">
            <v>1346</v>
          </cell>
          <cell r="CS48" t="str">
            <v>12/31/2019</v>
          </cell>
          <cell r="CT48">
            <v>12</v>
          </cell>
          <cell r="CW48">
            <v>66001</v>
          </cell>
          <cell r="DD48" t="str">
            <v>Janet</v>
          </cell>
          <cell r="DE48" t="str">
            <v>Gustofson</v>
          </cell>
          <cell r="DF48" t="str">
            <v>Vice President Compliance</v>
          </cell>
          <cell r="DG48" t="str">
            <v>jgustofson@lbig.com</v>
          </cell>
          <cell r="DH48">
            <v>4695224332</v>
          </cell>
        </row>
        <row r="49">
          <cell r="A49">
            <v>10012</v>
          </cell>
          <cell r="B49" t="str">
            <v xml:space="preserve">American Casualty Company of Reading, PA </v>
          </cell>
          <cell r="J49" t="str">
            <v>151 North Franklin Street</v>
          </cell>
          <cell r="K49" t="str">
            <v/>
          </cell>
          <cell r="L49" t="str">
            <v xml:space="preserve">CHICAGO </v>
          </cell>
          <cell r="M49" t="str">
            <v>COOK</v>
          </cell>
          <cell r="N49" t="str">
            <v>IL</v>
          </cell>
          <cell r="O49" t="str">
            <v>60606</v>
          </cell>
          <cell r="Q49">
            <v>3128225000</v>
          </cell>
          <cell r="S49" t="str">
            <v>Dino</v>
          </cell>
          <cell r="T49" t="str">
            <v>Robusto</v>
          </cell>
          <cell r="U49" t="str">
            <v>Chairman &amp; CEO</v>
          </cell>
          <cell r="V49" t="str">
            <v>dinorobusto@cna.com</v>
          </cell>
          <cell r="W49" t="str">
            <v>James Anderson</v>
          </cell>
          <cell r="X49" t="str">
            <v>Noemi</v>
          </cell>
          <cell r="Y49" t="str">
            <v>Reyna</v>
          </cell>
          <cell r="Z49" t="str">
            <v>Vendor Management Analyst</v>
          </cell>
          <cell r="AA49" t="str">
            <v>CNA Insurance</v>
          </cell>
          <cell r="AB49">
            <v>3128222739</v>
          </cell>
          <cell r="AD49">
            <v>3122604640</v>
          </cell>
          <cell r="AE49" t="str">
            <v>ltccompliance@cna.com</v>
          </cell>
          <cell r="AF49" t="str">
            <v>151 North Franklin Street</v>
          </cell>
          <cell r="AG49" t="str">
            <v/>
          </cell>
          <cell r="AH49" t="str">
            <v>CHICAGO</v>
          </cell>
          <cell r="AI49" t="str">
            <v>COOK</v>
          </cell>
          <cell r="AJ49" t="str">
            <v>IL</v>
          </cell>
          <cell r="AK49" t="str">
            <v>60606</v>
          </cell>
          <cell r="CF49" t="str">
            <v>www.cna.com</v>
          </cell>
          <cell r="CN49">
            <v>829</v>
          </cell>
          <cell r="CO49">
            <v>678</v>
          </cell>
          <cell r="CS49" t="str">
            <v>12/31/2019</v>
          </cell>
          <cell r="CT49">
            <v>12</v>
          </cell>
          <cell r="CW49">
            <v>20427</v>
          </cell>
          <cell r="CX49" t="str">
            <v>218</v>
          </cell>
          <cell r="DD49" t="str">
            <v>Izabela</v>
          </cell>
          <cell r="DE49" t="str">
            <v>Sobkowicz</v>
          </cell>
          <cell r="DF49" t="str">
            <v>LTC Operations Director</v>
          </cell>
          <cell r="DG49" t="str">
            <v>izabela.sobkowicz@cna.com</v>
          </cell>
          <cell r="DH49">
            <v>3128221940</v>
          </cell>
        </row>
        <row r="50">
          <cell r="A50">
            <v>11249</v>
          </cell>
          <cell r="B50" t="str">
            <v>American Commerce Insurance Company</v>
          </cell>
          <cell r="J50" t="str">
            <v>211 Main Street</v>
          </cell>
          <cell r="L50" t="str">
            <v>WEBSTER</v>
          </cell>
          <cell r="M50" t="str">
            <v>WORCESTER</v>
          </cell>
          <cell r="N50" t="str">
            <v>MA</v>
          </cell>
          <cell r="O50" t="str">
            <v>01570</v>
          </cell>
          <cell r="Q50">
            <v>5089494872</v>
          </cell>
          <cell r="R50">
            <v>5086716872</v>
          </cell>
          <cell r="S50" t="str">
            <v>Alfredo</v>
          </cell>
          <cell r="T50" t="str">
            <v>Castelo</v>
          </cell>
          <cell r="U50" t="str">
            <v>President and Chief Executive Officer</v>
          </cell>
          <cell r="V50" t="str">
            <v>cfloyd@mapfreusa.com</v>
          </cell>
          <cell r="W50" t="str">
            <v>Fancois Facon</v>
          </cell>
          <cell r="X50" t="str">
            <v>Caroline</v>
          </cell>
          <cell r="Y50" t="str">
            <v>Floyd</v>
          </cell>
          <cell r="Z50" t="str">
            <v>Regulatory Specialist Sr.</v>
          </cell>
          <cell r="AA50" t="str">
            <v>MAPFRE Insurance Company</v>
          </cell>
          <cell r="AB50">
            <v>5089494872</v>
          </cell>
          <cell r="AD50">
            <v>5086716872</v>
          </cell>
          <cell r="AE50" t="str">
            <v>cfloyd@mapfreusa.com</v>
          </cell>
          <cell r="AF50" t="str">
            <v>211 Main Street</v>
          </cell>
          <cell r="AH50" t="str">
            <v>WEBSTER</v>
          </cell>
          <cell r="AI50" t="str">
            <v>WORCESTER</v>
          </cell>
          <cell r="AJ50" t="str">
            <v>MA</v>
          </cell>
          <cell r="AK50" t="str">
            <v>01570</v>
          </cell>
          <cell r="CF50" t="str">
            <v>www.mapfreinsurance.com</v>
          </cell>
          <cell r="CN50">
            <v>1101</v>
          </cell>
          <cell r="CO50">
            <v>2856</v>
          </cell>
          <cell r="CS50" t="str">
            <v>12/31/2019</v>
          </cell>
          <cell r="CT50">
            <v>12</v>
          </cell>
          <cell r="CW50">
            <v>19941</v>
          </cell>
          <cell r="DD50" t="str">
            <v>Christopher</v>
          </cell>
          <cell r="DE50" t="str">
            <v>Matherly</v>
          </cell>
          <cell r="DF50" t="str">
            <v>Chief Compliance Officer</v>
          </cell>
          <cell r="DG50" t="str">
            <v>cmatherly@mapfreusa.com</v>
          </cell>
          <cell r="DH50">
            <v>5089494103</v>
          </cell>
        </row>
        <row r="51">
          <cell r="A51">
            <v>11250</v>
          </cell>
          <cell r="B51" t="str">
            <v>American Continental Insurance Company</v>
          </cell>
          <cell r="J51" t="str">
            <v>800 Crescent Centre Drive</v>
          </cell>
          <cell r="L51" t="str">
            <v>FRANKLIN</v>
          </cell>
          <cell r="M51" t="str">
            <v>WILLIAMSON</v>
          </cell>
          <cell r="N51" t="str">
            <v>TN</v>
          </cell>
          <cell r="O51" t="str">
            <v>37067</v>
          </cell>
          <cell r="Q51">
            <v>6158077601</v>
          </cell>
          <cell r="R51">
            <v>6158077630</v>
          </cell>
          <cell r="S51" t="str">
            <v>Tyree S.</v>
          </cell>
          <cell r="T51" t="str">
            <v>Wooldridge</v>
          </cell>
          <cell r="U51" t="str">
            <v>President &amp; CEO</v>
          </cell>
          <cell r="V51" t="str">
            <v>ty.wooldridge@aetna.com</v>
          </cell>
          <cell r="W51" t="str">
            <v>Brad E. Shelton</v>
          </cell>
          <cell r="X51" t="str">
            <v>Aaron D.</v>
          </cell>
          <cell r="Y51" t="str">
            <v>Buelow</v>
          </cell>
          <cell r="Z51" t="str">
            <v>Actuary I</v>
          </cell>
          <cell r="AA51" t="str">
            <v xml:space="preserve">Aetna </v>
          </cell>
          <cell r="AB51">
            <v>7736875543</v>
          </cell>
          <cell r="AD51">
            <v>3129283202</v>
          </cell>
          <cell r="AE51" t="str">
            <v/>
          </cell>
          <cell r="AF51" t="str">
            <v>333 West Wacker Drive</v>
          </cell>
          <cell r="AG51" t="str">
            <v>21st Floor</v>
          </cell>
          <cell r="AH51" t="str">
            <v>CHICAGO</v>
          </cell>
          <cell r="AI51" t="str">
            <v>COOK</v>
          </cell>
          <cell r="AJ51" t="str">
            <v>IL</v>
          </cell>
          <cell r="AK51" t="str">
            <v>60606</v>
          </cell>
          <cell r="AM51" t="str">
            <v>Brian</v>
          </cell>
          <cell r="AN51" t="str">
            <v>Allaire</v>
          </cell>
          <cell r="AO51" t="str">
            <v>FRAP Consultant</v>
          </cell>
          <cell r="AP51" t="str">
            <v>Aetna</v>
          </cell>
          <cell r="AQ51">
            <v>2157756508</v>
          </cell>
          <cell r="AS51">
            <v>7175262888</v>
          </cell>
          <cell r="AT51" t="str">
            <v>aetna.hmoreporting@aetna.com</v>
          </cell>
          <cell r="AU51" t="str">
            <v>151 Farmington Avenue</v>
          </cell>
          <cell r="AV51" t="str">
            <v>RT21</v>
          </cell>
          <cell r="AW51" t="str">
            <v>HARTFORD</v>
          </cell>
          <cell r="AX51" t="str">
            <v>HARTFORD</v>
          </cell>
          <cell r="AY51" t="str">
            <v>CT</v>
          </cell>
          <cell r="AZ51" t="str">
            <v>06156</v>
          </cell>
          <cell r="CF51" t="str">
            <v>www.aetna.com</v>
          </cell>
          <cell r="CN51">
            <v>1102</v>
          </cell>
          <cell r="CO51">
            <v>3215</v>
          </cell>
          <cell r="CP51">
            <v>2487</v>
          </cell>
          <cell r="CS51" t="str">
            <v>12/31/2019</v>
          </cell>
          <cell r="CT51">
            <v>12</v>
          </cell>
          <cell r="CW51">
            <v>12321</v>
          </cell>
          <cell r="CX51" t="str">
            <v>0001</v>
          </cell>
          <cell r="DD51" t="str">
            <v>Richard</v>
          </cell>
          <cell r="DE51" t="str">
            <v>Waggoner</v>
          </cell>
          <cell r="DF51" t="str">
            <v>Director, Actuarial</v>
          </cell>
          <cell r="DG51" t="str">
            <v>waggonerr@aetna.com</v>
          </cell>
          <cell r="DH51">
            <v>6158077622</v>
          </cell>
        </row>
        <row r="52">
          <cell r="A52">
            <v>11251</v>
          </cell>
          <cell r="B52" t="str">
            <v>American Country Insurance Company</v>
          </cell>
          <cell r="J52" t="str">
            <v>150 Northwest Point Boulevard</v>
          </cell>
          <cell r="K52" t="str">
            <v>3rd Floor</v>
          </cell>
          <cell r="L52" t="str">
            <v>ELK GROVE VILLAGE</v>
          </cell>
          <cell r="M52" t="str">
            <v>COOK</v>
          </cell>
          <cell r="N52" t="str">
            <v>IL</v>
          </cell>
          <cell r="O52" t="str">
            <v>60007</v>
          </cell>
          <cell r="Q52">
            <v>8477008580</v>
          </cell>
          <cell r="R52">
            <v>8472642733</v>
          </cell>
          <cell r="S52" t="str">
            <v>Jim</v>
          </cell>
          <cell r="T52" t="str">
            <v>Kelley</v>
          </cell>
          <cell r="U52" t="str">
            <v>Manager Data Integrity</v>
          </cell>
          <cell r="V52" t="str">
            <v>jkelley@atlas-fin.com</v>
          </cell>
          <cell r="W52" t="str">
            <v>Paul Romano</v>
          </cell>
          <cell r="X52" t="str">
            <v>Jim</v>
          </cell>
          <cell r="Y52" t="str">
            <v>Kelley</v>
          </cell>
          <cell r="Z52" t="str">
            <v>Manager Data Integrity</v>
          </cell>
          <cell r="AA52" t="str">
            <v>American Country Insurance Company</v>
          </cell>
          <cell r="AB52">
            <v>8477008580</v>
          </cell>
          <cell r="AD52">
            <v>8472642733</v>
          </cell>
          <cell r="AE52" t="str">
            <v>jkelley@atlas-fin.com</v>
          </cell>
          <cell r="AF52" t="str">
            <v>same as facility</v>
          </cell>
          <cell r="CF52" t="str">
            <v>www.atlas-fin.com</v>
          </cell>
          <cell r="CN52">
            <v>1103</v>
          </cell>
          <cell r="CO52">
            <v>1681</v>
          </cell>
          <cell r="CS52" t="str">
            <v>12/31/2019</v>
          </cell>
          <cell r="CT52">
            <v>12</v>
          </cell>
          <cell r="CW52">
            <v>38237</v>
          </cell>
          <cell r="CX52" t="str">
            <v>4795</v>
          </cell>
          <cell r="DD52" t="str">
            <v>Paul</v>
          </cell>
          <cell r="DE52" t="str">
            <v>Romano</v>
          </cell>
          <cell r="DF52" t="str">
            <v>CFO, VP Finance</v>
          </cell>
          <cell r="DG52" t="str">
            <v>promano@atlas-fin.com</v>
          </cell>
          <cell r="DH52">
            <v>8477008603</v>
          </cell>
        </row>
        <row r="53">
          <cell r="A53">
            <v>11252</v>
          </cell>
          <cell r="B53" t="str">
            <v>American Economy Insurance Company</v>
          </cell>
          <cell r="J53" t="str">
            <v>175 Berkeley Street</v>
          </cell>
          <cell r="L53" t="str">
            <v>BOSTON</v>
          </cell>
          <cell r="N53" t="str">
            <v>MA</v>
          </cell>
          <cell r="O53" t="str">
            <v>02116</v>
          </cell>
          <cell r="Q53">
            <v>8572242766</v>
          </cell>
          <cell r="R53">
            <v>8572242712</v>
          </cell>
          <cell r="S53" t="str">
            <v>Ericka</v>
          </cell>
          <cell r="T53" t="str">
            <v>Solares</v>
          </cell>
          <cell r="U53" t="str">
            <v>Accounting Manager</v>
          </cell>
          <cell r="V53" t="str">
            <v>financialregulatoryreporting@libertymutual.com</v>
          </cell>
          <cell r="W53" t="str">
            <v>Christopher Pierce</v>
          </cell>
          <cell r="X53" t="str">
            <v>Jagjeet</v>
          </cell>
          <cell r="Y53" t="str">
            <v>Singh</v>
          </cell>
          <cell r="Z53" t="str">
            <v>Contractor, Regulatory</v>
          </cell>
          <cell r="AA53" t="str">
            <v>Liberty Mutual Agency Corporation</v>
          </cell>
          <cell r="AB53">
            <v>8572242766</v>
          </cell>
          <cell r="AD53">
            <v>8572242712</v>
          </cell>
          <cell r="AE53" t="str">
            <v>financialregulatoryreporting@libertymutual.com</v>
          </cell>
          <cell r="AF53" t="str">
            <v>175 Berkeley Street</v>
          </cell>
          <cell r="AH53" t="str">
            <v>BOSTON</v>
          </cell>
          <cell r="AI53" t="str">
            <v>SUFFOLK</v>
          </cell>
          <cell r="AJ53" t="str">
            <v>MA</v>
          </cell>
          <cell r="AK53" t="str">
            <v>02116</v>
          </cell>
          <cell r="CF53" t="str">
            <v>www.libertymutual.com</v>
          </cell>
          <cell r="CN53">
            <v>1104</v>
          </cell>
          <cell r="CO53">
            <v>1641</v>
          </cell>
          <cell r="CS53" t="str">
            <v>12/31/2019</v>
          </cell>
          <cell r="CT53">
            <v>12</v>
          </cell>
          <cell r="CW53">
            <v>19690</v>
          </cell>
          <cell r="DD53" t="str">
            <v>Ericka</v>
          </cell>
          <cell r="DE53" t="str">
            <v>Solares</v>
          </cell>
          <cell r="DF53" t="str">
            <v>Accounting Manager</v>
          </cell>
          <cell r="DG53" t="str">
            <v>financialregulatoryreporting@libertymutual.com</v>
          </cell>
          <cell r="DH53">
            <v>8572242766</v>
          </cell>
        </row>
        <row r="54">
          <cell r="A54">
            <v>10522</v>
          </cell>
          <cell r="B54" t="str">
            <v>American Family Life Assurance Company of Columbus</v>
          </cell>
          <cell r="C54" t="str">
            <v>COLUMBUS</v>
          </cell>
          <cell r="D54" t="str">
            <v>1932 Wynnton Road</v>
          </cell>
          <cell r="G54" t="str">
            <v>GA</v>
          </cell>
          <cell r="H54" t="str">
            <v>31999</v>
          </cell>
          <cell r="I54" t="str">
            <v>1</v>
          </cell>
          <cell r="J54" t="str">
            <v>1932 Wynnton Road</v>
          </cell>
          <cell r="L54" t="str">
            <v>COLUMBUS</v>
          </cell>
          <cell r="N54" t="str">
            <v>GA</v>
          </cell>
          <cell r="O54" t="str">
            <v>31999</v>
          </cell>
          <cell r="P54" t="str">
            <v>1</v>
          </cell>
          <cell r="Q54">
            <v>7066607749</v>
          </cell>
          <cell r="S54" t="str">
            <v>Daniel P.</v>
          </cell>
          <cell r="T54" t="str">
            <v>Amos</v>
          </cell>
          <cell r="U54" t="str">
            <v>Chairman &amp; CEO</v>
          </cell>
          <cell r="W54" t="str">
            <v>Fred Crawford</v>
          </cell>
          <cell r="X54" t="str">
            <v>Tom</v>
          </cell>
          <cell r="Y54" t="str">
            <v>Tansho</v>
          </cell>
          <cell r="Z54" t="str">
            <v>Sr. Manager</v>
          </cell>
          <cell r="AA54" t="str">
            <v>American Family Life Assurance Company of Columbus</v>
          </cell>
          <cell r="AB54">
            <v>7065962959</v>
          </cell>
          <cell r="AE54" t="str">
            <v>ttansho@aflac.com</v>
          </cell>
          <cell r="AF54" t="str">
            <v>1932 Wynnton Road</v>
          </cell>
          <cell r="AH54" t="str">
            <v>COLUMBUS</v>
          </cell>
          <cell r="AJ54" t="str">
            <v>GA</v>
          </cell>
          <cell r="AK54" t="str">
            <v>31999</v>
          </cell>
          <cell r="CF54" t="str">
            <v>www.aflac.com</v>
          </cell>
          <cell r="CN54">
            <v>2227</v>
          </cell>
          <cell r="CO54">
            <v>2358</v>
          </cell>
          <cell r="CS54" t="str">
            <v>12/31/2019</v>
          </cell>
          <cell r="CT54">
            <v>12</v>
          </cell>
          <cell r="CW54">
            <v>60380</v>
          </cell>
          <cell r="DD54" t="str">
            <v>Mark</v>
          </cell>
          <cell r="DE54" t="str">
            <v>Massey</v>
          </cell>
          <cell r="DF54" t="str">
            <v>VP</v>
          </cell>
          <cell r="DG54" t="str">
            <v>mmassey@aflac.com</v>
          </cell>
          <cell r="DH54">
            <v>7066607749</v>
          </cell>
        </row>
        <row r="55">
          <cell r="A55">
            <v>11253</v>
          </cell>
          <cell r="B55" t="str">
            <v>American Family Life Insurance Company</v>
          </cell>
          <cell r="J55" t="str">
            <v>6000 American Parkway</v>
          </cell>
          <cell r="L55" t="str">
            <v>MADISON</v>
          </cell>
          <cell r="M55" t="str">
            <v>DANE</v>
          </cell>
          <cell r="N55" t="str">
            <v>WI</v>
          </cell>
          <cell r="O55" t="str">
            <v>53783</v>
          </cell>
          <cell r="P55" t="str">
            <v>0001</v>
          </cell>
          <cell r="Q55">
            <v>6082492111</v>
          </cell>
          <cell r="S55" t="str">
            <v>Tracy</v>
          </cell>
          <cell r="T55" t="str">
            <v>Lark</v>
          </cell>
          <cell r="U55" t="str">
            <v>Managing Actuary</v>
          </cell>
          <cell r="V55" t="str">
            <v>tlark@amfam.com</v>
          </cell>
          <cell r="W55" t="str">
            <v>Dan Kelly</v>
          </cell>
          <cell r="X55" t="str">
            <v>Donna</v>
          </cell>
          <cell r="Y55" t="str">
            <v>Nath</v>
          </cell>
          <cell r="Z55" t="str">
            <v>Compliance Senior Specialist</v>
          </cell>
          <cell r="AA55" t="str">
            <v>American Family Life Insurance Company</v>
          </cell>
          <cell r="AB55">
            <v>6082492111</v>
          </cell>
          <cell r="AC55">
            <v>36458</v>
          </cell>
          <cell r="AE55" t="str">
            <v>dnath@amfam.com</v>
          </cell>
          <cell r="AF55" t="str">
            <v>6000 American Parkway</v>
          </cell>
          <cell r="AH55" t="str">
            <v>MADISON</v>
          </cell>
          <cell r="AI55" t="str">
            <v>DANE</v>
          </cell>
          <cell r="AJ55" t="str">
            <v>WI</v>
          </cell>
          <cell r="AK55" t="str">
            <v>53783</v>
          </cell>
          <cell r="AL55" t="str">
            <v>0001</v>
          </cell>
          <cell r="CF55" t="str">
            <v>www.amfam.com</v>
          </cell>
          <cell r="CN55">
            <v>1105</v>
          </cell>
          <cell r="CO55">
            <v>2202</v>
          </cell>
          <cell r="CS55" t="str">
            <v>12/31/2019</v>
          </cell>
          <cell r="CT55">
            <v>12</v>
          </cell>
          <cell r="CW55">
            <v>60399</v>
          </cell>
          <cell r="DD55" t="str">
            <v>Casey</v>
          </cell>
          <cell r="DE55" t="str">
            <v>Hunt</v>
          </cell>
          <cell r="DF55" t="str">
            <v>Life Compliance Manager</v>
          </cell>
          <cell r="DG55" t="str">
            <v>chunt@amfam.com</v>
          </cell>
          <cell r="DH55">
            <v>6082492111</v>
          </cell>
        </row>
        <row r="56">
          <cell r="A56">
            <v>10014</v>
          </cell>
          <cell r="B56" t="str">
            <v>American Family Mutual Insurance Company, S.I.</v>
          </cell>
          <cell r="J56" t="str">
            <v>6000 American Parkway</v>
          </cell>
          <cell r="L56" t="str">
            <v>MADISON</v>
          </cell>
          <cell r="M56" t="str">
            <v>DANE</v>
          </cell>
          <cell r="N56" t="str">
            <v>WI</v>
          </cell>
          <cell r="O56" t="str">
            <v>53783</v>
          </cell>
          <cell r="Q56">
            <v>6082424100</v>
          </cell>
          <cell r="S56" t="str">
            <v>T</v>
          </cell>
          <cell r="T56" t="str">
            <v>VanBeek</v>
          </cell>
          <cell r="U56" t="str">
            <v>VP Controller/Asst. Treasurer</v>
          </cell>
          <cell r="V56" t="str">
            <v>tvanbeek@amfam.com</v>
          </cell>
          <cell r="W56" t="str">
            <v>Daniel J. Kelly</v>
          </cell>
          <cell r="X56" t="str">
            <v>Susan</v>
          </cell>
          <cell r="Y56" t="str">
            <v>Dop</v>
          </cell>
          <cell r="Z56" t="str">
            <v>Senior Para Actuary</v>
          </cell>
          <cell r="AA56" t="str">
            <v>American Enterprise Group</v>
          </cell>
          <cell r="AB56">
            <v>5152452034</v>
          </cell>
          <cell r="AD56">
            <v>5152472415</v>
          </cell>
          <cell r="AE56" t="str">
            <v>susan.dop@americanenterprise.com</v>
          </cell>
          <cell r="AF56" t="str">
            <v>PO Box 1</v>
          </cell>
          <cell r="AH56" t="str">
            <v>DES MOINES</v>
          </cell>
          <cell r="AI56" t="str">
            <v>POLK</v>
          </cell>
          <cell r="AJ56" t="str">
            <v>IA</v>
          </cell>
          <cell r="AK56" t="str">
            <v>50306</v>
          </cell>
          <cell r="AL56" t="str">
            <v>0001</v>
          </cell>
          <cell r="CF56" t="str">
            <v>www.amfam.com</v>
          </cell>
          <cell r="CN56">
            <v>831</v>
          </cell>
          <cell r="CO56">
            <v>705</v>
          </cell>
          <cell r="CS56" t="str">
            <v>12/31/2019</v>
          </cell>
          <cell r="CT56">
            <v>12</v>
          </cell>
          <cell r="CW56">
            <v>19275</v>
          </cell>
          <cell r="CX56" t="str">
            <v>473</v>
          </cell>
          <cell r="DD56" t="str">
            <v>Valerie</v>
          </cell>
          <cell r="DE56" t="str">
            <v>Gingras, FSA, MAAA</v>
          </cell>
          <cell r="DF56" t="str">
            <v>AVP, Actuary</v>
          </cell>
          <cell r="DG56" t="str">
            <v>valerie.gingras@americanenterprise.com</v>
          </cell>
          <cell r="DH56">
            <v>5152452168</v>
          </cell>
        </row>
        <row r="57">
          <cell r="A57">
            <v>10015</v>
          </cell>
          <cell r="B57" t="str">
            <v xml:space="preserve">American Fidelity Assurance Company </v>
          </cell>
          <cell r="J57" t="str">
            <v>PO Box 25523</v>
          </cell>
          <cell r="L57" t="str">
            <v>OKLAHOMA CITY</v>
          </cell>
          <cell r="M57" t="str">
            <v>OKLAHOMA</v>
          </cell>
          <cell r="N57" t="str">
            <v>OK</v>
          </cell>
          <cell r="O57" t="str">
            <v>73125</v>
          </cell>
          <cell r="Q57">
            <v>4055235104</v>
          </cell>
          <cell r="R57">
            <v>4055235847</v>
          </cell>
          <cell r="S57" t="str">
            <v>Jeanette</v>
          </cell>
          <cell r="T57" t="str">
            <v>Rice</v>
          </cell>
          <cell r="U57" t="str">
            <v>President and COO</v>
          </cell>
          <cell r="V57" t="str">
            <v>jeanette.rice@americanfidelity.com</v>
          </cell>
          <cell r="W57" t="str">
            <v>John Cassil</v>
          </cell>
          <cell r="X57" t="str">
            <v>Melinda</v>
          </cell>
          <cell r="Y57" t="str">
            <v>Sims</v>
          </cell>
          <cell r="Z57" t="str">
            <v>Statutory Filings Accountant</v>
          </cell>
          <cell r="AA57" t="str">
            <v>American Fidelity Assurance Company</v>
          </cell>
          <cell r="AB57">
            <v>4055235389</v>
          </cell>
          <cell r="AD57">
            <v>4055235847</v>
          </cell>
          <cell r="AE57" t="str">
            <v>Melinda.Sims@americanfidelity.com</v>
          </cell>
          <cell r="AF57" t="str">
            <v>PO Box 25523</v>
          </cell>
          <cell r="AH57" t="str">
            <v>OKLAHOMA CITY</v>
          </cell>
          <cell r="AI57" t="str">
            <v>OKLAHOMA</v>
          </cell>
          <cell r="AJ57" t="str">
            <v>OK</v>
          </cell>
          <cell r="AK57" t="str">
            <v>73125</v>
          </cell>
          <cell r="AM57" t="str">
            <v>Andrea</v>
          </cell>
          <cell r="AN57" t="str">
            <v>Buckelew</v>
          </cell>
          <cell r="AO57" t="str">
            <v>Sr Para Actuary</v>
          </cell>
          <cell r="AP57" t="str">
            <v>American Fidelity Assurance Company</v>
          </cell>
          <cell r="AQ57">
            <v>4055235681</v>
          </cell>
          <cell r="AT57" t="str">
            <v>andrea.buckelew@americanfidelity.com</v>
          </cell>
          <cell r="AU57" t="str">
            <v>PO Box 25523</v>
          </cell>
          <cell r="AW57" t="str">
            <v>OKLAHOMA CITY</v>
          </cell>
          <cell r="AX57" t="str">
            <v>OKLAHOMA</v>
          </cell>
          <cell r="AY57" t="str">
            <v>OK</v>
          </cell>
          <cell r="AZ57" t="str">
            <v>73125</v>
          </cell>
          <cell r="BB57" t="str">
            <v>Lucy</v>
          </cell>
          <cell r="BC57" t="str">
            <v>Fritts</v>
          </cell>
          <cell r="BD57" t="str">
            <v>Sr. Vice President - Controller</v>
          </cell>
          <cell r="BE57" t="str">
            <v>American Fidelity Assurance Company</v>
          </cell>
          <cell r="BF57">
            <v>4055235379</v>
          </cell>
          <cell r="BH57">
            <v>4055235847</v>
          </cell>
          <cell r="BI57" t="str">
            <v>lucy.fritts@americanfidelity.com</v>
          </cell>
          <cell r="BJ57" t="str">
            <v>PO Box 25523</v>
          </cell>
          <cell r="BL57" t="str">
            <v>OKLAHOMA CITY</v>
          </cell>
          <cell r="BM57" t="str">
            <v>OKLAHOMA</v>
          </cell>
          <cell r="BN57" t="str">
            <v>OK</v>
          </cell>
          <cell r="BO57" t="str">
            <v>73125</v>
          </cell>
          <cell r="CF57" t="str">
            <v>www.americanfidelity.com</v>
          </cell>
          <cell r="CN57">
            <v>494</v>
          </cell>
          <cell r="CO57">
            <v>743</v>
          </cell>
          <cell r="CP57">
            <v>545</v>
          </cell>
          <cell r="CQ57">
            <v>599</v>
          </cell>
          <cell r="CS57" t="str">
            <v>12/31/2019</v>
          </cell>
          <cell r="CT57">
            <v>12</v>
          </cell>
          <cell r="CW57">
            <v>60410</v>
          </cell>
          <cell r="CX57" t="str">
            <v>330</v>
          </cell>
          <cell r="DD57" t="str">
            <v>Keith</v>
          </cell>
          <cell r="DE57" t="str">
            <v>Fitzsimons</v>
          </cell>
          <cell r="DF57" t="str">
            <v>Vice President</v>
          </cell>
          <cell r="DG57" t="str">
            <v>keith.fitzsimons@americanfidelity.com</v>
          </cell>
          <cell r="DH57">
            <v>4055235392</v>
          </cell>
        </row>
        <row r="58">
          <cell r="A58">
            <v>11254</v>
          </cell>
          <cell r="B58" t="str">
            <v>American Fidelity Life Insurance Company</v>
          </cell>
          <cell r="J58" t="str">
            <v>4060 Barrancas Avenue</v>
          </cell>
          <cell r="L58" t="str">
            <v>PENSACOLA</v>
          </cell>
          <cell r="M58" t="str">
            <v>ESCAMBIA</v>
          </cell>
          <cell r="N58" t="str">
            <v>FL</v>
          </cell>
          <cell r="O58" t="str">
            <v>32507</v>
          </cell>
          <cell r="Q58">
            <v>8504567401</v>
          </cell>
          <cell r="R58">
            <v>8504535440</v>
          </cell>
          <cell r="S58" t="str">
            <v>J.B.</v>
          </cell>
          <cell r="T58" t="str">
            <v>Yancey</v>
          </cell>
          <cell r="U58" t="str">
            <v>President</v>
          </cell>
          <cell r="W58" t="str">
            <v>C.B. Harrison</v>
          </cell>
          <cell r="X58" t="str">
            <v>Carol B.</v>
          </cell>
          <cell r="Y58" t="str">
            <v>Harrison</v>
          </cell>
          <cell r="Z58" t="str">
            <v>Treasurer</v>
          </cell>
          <cell r="AA58" t="str">
            <v>American Fidelity Life Insurance Company</v>
          </cell>
          <cell r="AB58">
            <v>8504567401</v>
          </cell>
          <cell r="AC58">
            <v>281</v>
          </cell>
          <cell r="AD58">
            <v>8504535440</v>
          </cell>
          <cell r="AE58" t="str">
            <v>charrison@amfilife.com</v>
          </cell>
          <cell r="AF58" t="str">
            <v>500 South Palafox Street</v>
          </cell>
          <cell r="AG58" t="str">
            <v>Suite 200</v>
          </cell>
          <cell r="AH58" t="str">
            <v>PENSACOLA</v>
          </cell>
          <cell r="AI58" t="str">
            <v>ESCAMBIA</v>
          </cell>
          <cell r="AJ58" t="str">
            <v>FL</v>
          </cell>
          <cell r="AK58" t="str">
            <v>32502</v>
          </cell>
          <cell r="CN58">
            <v>1106</v>
          </cell>
          <cell r="CO58">
            <v>2203</v>
          </cell>
          <cell r="CS58" t="str">
            <v>12/31/2019</v>
          </cell>
          <cell r="CT58">
            <v>12</v>
          </cell>
          <cell r="CW58">
            <v>60429</v>
          </cell>
          <cell r="DD58" t="str">
            <v>J.B.</v>
          </cell>
          <cell r="DE58" t="str">
            <v>Yancey</v>
          </cell>
          <cell r="DF58" t="str">
            <v>President</v>
          </cell>
          <cell r="DH58">
            <v>8504567401</v>
          </cell>
        </row>
        <row r="59">
          <cell r="A59">
            <v>10548</v>
          </cell>
          <cell r="B59" t="str">
            <v>American General Life Insurance Company</v>
          </cell>
          <cell r="J59" t="str">
            <v>PO Box 1591</v>
          </cell>
          <cell r="L59" t="str">
            <v>HOUSTON</v>
          </cell>
          <cell r="M59" t="str">
            <v>HARRIS</v>
          </cell>
          <cell r="N59" t="str">
            <v>TX</v>
          </cell>
          <cell r="O59" t="str">
            <v>77251</v>
          </cell>
          <cell r="P59" t="str">
            <v>1591</v>
          </cell>
          <cell r="Q59">
            <v>7138316445</v>
          </cell>
          <cell r="R59">
            <v>7138318016</v>
          </cell>
          <cell r="S59" t="str">
            <v>Frank</v>
          </cell>
          <cell r="T59" t="str">
            <v>Kophamel</v>
          </cell>
          <cell r="U59" t="str">
            <v>Vice President and Appointed Actuary</v>
          </cell>
          <cell r="V59" t="str">
            <v>frank.kophamel@aglife.com</v>
          </cell>
          <cell r="W59" t="str">
            <v>Thomas Diemer</v>
          </cell>
          <cell r="X59" t="str">
            <v>Deidre</v>
          </cell>
          <cell r="Y59" t="str">
            <v>Tippitt</v>
          </cell>
          <cell r="Z59" t="str">
            <v>Actuarial Assistant</v>
          </cell>
          <cell r="AA59" t="str">
            <v>American General Life Insurance Company</v>
          </cell>
          <cell r="AB59">
            <v>7138313093</v>
          </cell>
          <cell r="AE59" t="str">
            <v>deidre.tippitt@aig.com</v>
          </cell>
          <cell r="AF59" t="str">
            <v>PO Box 1591</v>
          </cell>
          <cell r="AH59" t="str">
            <v>HOUSTON</v>
          </cell>
          <cell r="AI59" t="str">
            <v>HARRIS</v>
          </cell>
          <cell r="AJ59" t="str">
            <v>TX</v>
          </cell>
          <cell r="AK59" t="str">
            <v>77251</v>
          </cell>
          <cell r="AL59" t="str">
            <v>1591</v>
          </cell>
          <cell r="CF59" t="str">
            <v>www.aigag.com</v>
          </cell>
          <cell r="CN59">
            <v>488</v>
          </cell>
          <cell r="CO59">
            <v>528</v>
          </cell>
          <cell r="CS59" t="str">
            <v>12/31/2019</v>
          </cell>
          <cell r="CT59">
            <v>12</v>
          </cell>
          <cell r="CW59">
            <v>60488</v>
          </cell>
          <cell r="CX59" t="str">
            <v>12</v>
          </cell>
          <cell r="DD59" t="str">
            <v>Michael</v>
          </cell>
          <cell r="DE59" t="str">
            <v>Schmuker</v>
          </cell>
          <cell r="DF59" t="str">
            <v>Director and Actuary</v>
          </cell>
          <cell r="DG59" t="str">
            <v>michael.schmuker@aglife.com</v>
          </cell>
          <cell r="DH59">
            <v>7138318395</v>
          </cell>
        </row>
        <row r="60">
          <cell r="A60">
            <v>11258</v>
          </cell>
          <cell r="B60" t="str">
            <v>American Guarantee and Liability Insurance Company</v>
          </cell>
          <cell r="J60" t="str">
            <v>1299 Zurich Way</v>
          </cell>
          <cell r="K60" t="str">
            <v>5th Floor West Bar</v>
          </cell>
          <cell r="L60" t="str">
            <v>SCHAUMBURG</v>
          </cell>
          <cell r="M60" t="str">
            <v>COOK</v>
          </cell>
          <cell r="N60" t="str">
            <v>IL</v>
          </cell>
          <cell r="O60" t="str">
            <v>60196</v>
          </cell>
          <cell r="P60" t="str">
            <v>1056</v>
          </cell>
          <cell r="Q60">
            <v>8476053267</v>
          </cell>
          <cell r="R60">
            <v>8474135315</v>
          </cell>
          <cell r="S60" t="str">
            <v>Katherine</v>
          </cell>
          <cell r="T60" t="str">
            <v>Miller</v>
          </cell>
          <cell r="U60" t="str">
            <v>Director of External Reporting</v>
          </cell>
          <cell r="V60" t="str">
            <v>katie.miller@zurichna.com</v>
          </cell>
          <cell r="W60" t="str">
            <v>Dalynn Hoch</v>
          </cell>
          <cell r="X60" t="str">
            <v>Lucille</v>
          </cell>
          <cell r="Y60" t="str">
            <v>Choma</v>
          </cell>
          <cell r="Z60" t="str">
            <v>Financial Analyst III</v>
          </cell>
          <cell r="AA60" t="str">
            <v>Zurich Group</v>
          </cell>
          <cell r="AB60">
            <v>8476056699</v>
          </cell>
          <cell r="AD60">
            <v>8474135315</v>
          </cell>
          <cell r="AE60" t="str">
            <v>usz_supp.filings@zurichna.com</v>
          </cell>
          <cell r="AF60" t="str">
            <v>1299 Zurich Way</v>
          </cell>
          <cell r="AG60" t="str">
            <v>5th Floor West Bar</v>
          </cell>
          <cell r="AH60" t="str">
            <v>SCHAUMBURG</v>
          </cell>
          <cell r="AI60" t="str">
            <v>COOK</v>
          </cell>
          <cell r="AJ60" t="str">
            <v>IL</v>
          </cell>
          <cell r="AK60" t="str">
            <v>60196</v>
          </cell>
          <cell r="CF60" t="str">
            <v>www.zurichna.com</v>
          </cell>
          <cell r="CN60">
            <v>1110</v>
          </cell>
          <cell r="CO60">
            <v>2993</v>
          </cell>
          <cell r="CS60" t="str">
            <v>12/31/2019</v>
          </cell>
          <cell r="CT60">
            <v>12</v>
          </cell>
          <cell r="CW60">
            <v>26247</v>
          </cell>
          <cell r="DD60" t="str">
            <v>Katherine</v>
          </cell>
          <cell r="DE60" t="str">
            <v>Miller</v>
          </cell>
          <cell r="DF60" t="str">
            <v>Director of Statutory and Regulatory Reporting</v>
          </cell>
          <cell r="DG60" t="str">
            <v>katie.miller@zurichna.com</v>
          </cell>
          <cell r="DH60">
            <v>8476057896</v>
          </cell>
        </row>
        <row r="61">
          <cell r="A61">
            <v>10018</v>
          </cell>
          <cell r="B61" t="str">
            <v xml:space="preserve">American Health &amp; Life Insurance Company </v>
          </cell>
          <cell r="J61" t="str">
            <v>3001 Meacham Boulevard</v>
          </cell>
          <cell r="K61" t="str">
            <v>PO Box 2548</v>
          </cell>
          <cell r="L61" t="str">
            <v>FORT WORTH</v>
          </cell>
          <cell r="M61" t="str">
            <v>TARRANT</v>
          </cell>
          <cell r="N61" t="str">
            <v>TX</v>
          </cell>
          <cell r="O61" t="str">
            <v>76137</v>
          </cell>
          <cell r="Q61">
            <v>8173485449</v>
          </cell>
          <cell r="R61">
            <v>8173487570</v>
          </cell>
          <cell r="S61" t="str">
            <v>Andy</v>
          </cell>
          <cell r="T61" t="str">
            <v>Ross</v>
          </cell>
          <cell r="U61" t="str">
            <v>Assistant Treasurer</v>
          </cell>
          <cell r="V61" t="str">
            <v>andy.ross@omf.com</v>
          </cell>
          <cell r="X61" t="str">
            <v>Joy</v>
          </cell>
          <cell r="Y61" t="str">
            <v>Newsome</v>
          </cell>
          <cell r="Z61" t="str">
            <v>Accountant</v>
          </cell>
          <cell r="AA61" t="str">
            <v xml:space="preserve">American Health &amp; Life Insurance Company </v>
          </cell>
          <cell r="AB61">
            <v>8173487563</v>
          </cell>
          <cell r="AD61">
            <v>8173487570</v>
          </cell>
          <cell r="AE61" t="str">
            <v>newsomej@omf.com</v>
          </cell>
          <cell r="AF61" t="str">
            <v>3001 Meacham Boulevard</v>
          </cell>
          <cell r="AH61" t="str">
            <v>FORT WORTH</v>
          </cell>
          <cell r="AI61" t="str">
            <v>TARRANT</v>
          </cell>
          <cell r="AJ61" t="str">
            <v>TX</v>
          </cell>
          <cell r="AK61" t="str">
            <v>76137</v>
          </cell>
          <cell r="AM61" t="str">
            <v>Erica</v>
          </cell>
          <cell r="AN61" t="str">
            <v>Russell</v>
          </cell>
          <cell r="AO61" t="str">
            <v>Actuarial Analyst</v>
          </cell>
          <cell r="AP61" t="str">
            <v xml:space="preserve">American Health &amp; Life Insurance Company </v>
          </cell>
          <cell r="AQ61">
            <v>8173485306</v>
          </cell>
          <cell r="AT61" t="str">
            <v>erica.russell@omf.com</v>
          </cell>
          <cell r="AU61" t="str">
            <v>3001 Meacham Boulevard</v>
          </cell>
          <cell r="AV61" t="str">
            <v>Suite 300</v>
          </cell>
          <cell r="AW61" t="str">
            <v>FORT WORTH</v>
          </cell>
          <cell r="AX61" t="str">
            <v>TARRANT</v>
          </cell>
          <cell r="AY61" t="str">
            <v>TX</v>
          </cell>
          <cell r="AZ61" t="str">
            <v>76137</v>
          </cell>
          <cell r="CN61">
            <v>833</v>
          </cell>
          <cell r="CO61">
            <v>2994</v>
          </cell>
          <cell r="CP61">
            <v>522</v>
          </cell>
          <cell r="CS61" t="str">
            <v>12/31/2019</v>
          </cell>
          <cell r="CT61">
            <v>12</v>
          </cell>
          <cell r="CW61">
            <v>60518</v>
          </cell>
          <cell r="CX61" t="str">
            <v>4734</v>
          </cell>
          <cell r="DD61" t="str">
            <v>Andy</v>
          </cell>
          <cell r="DE61" t="str">
            <v>Ross</v>
          </cell>
          <cell r="DF61" t="str">
            <v>Assistant Treasurer</v>
          </cell>
          <cell r="DG61" t="str">
            <v>andy.ross@omf.com</v>
          </cell>
          <cell r="DH61">
            <v>8173487565</v>
          </cell>
        </row>
        <row r="62">
          <cell r="A62">
            <v>10019</v>
          </cell>
          <cell r="B62" t="str">
            <v xml:space="preserve">American Heritage Life Insurance Company </v>
          </cell>
          <cell r="J62" t="str">
            <v>1776 American Heritage Life Drive</v>
          </cell>
          <cell r="L62" t="str">
            <v>JACKSONVILLE</v>
          </cell>
          <cell r="N62" t="str">
            <v>FL</v>
          </cell>
          <cell r="O62" t="str">
            <v>32224</v>
          </cell>
          <cell r="P62" t="str">
            <v>6688</v>
          </cell>
          <cell r="Q62">
            <v>8473269175</v>
          </cell>
          <cell r="R62">
            <v>8473269175</v>
          </cell>
          <cell r="S62" t="str">
            <v>Sarah</v>
          </cell>
          <cell r="T62" t="str">
            <v>Melaugh</v>
          </cell>
          <cell r="U62" t="str">
            <v>Accounting Manager</v>
          </cell>
          <cell r="V62" t="str">
            <v>smelb@allstate.com</v>
          </cell>
          <cell r="X62" t="str">
            <v>Sheridan</v>
          </cell>
          <cell r="Y62" t="str">
            <v>Elliot</v>
          </cell>
          <cell r="Z62" t="str">
            <v>Sr. Bookkeeper/Financial Analyst</v>
          </cell>
          <cell r="AA62" t="str">
            <v xml:space="preserve">Allstate Assurance Company </v>
          </cell>
          <cell r="AB62">
            <v>8473269175</v>
          </cell>
          <cell r="AD62">
            <v>8473269175</v>
          </cell>
          <cell r="AE62" t="str">
            <v>sellz@allstate.com</v>
          </cell>
          <cell r="AF62" t="str">
            <v>3075 Sanders Road</v>
          </cell>
          <cell r="AG62" t="str">
            <v>Suite H2W</v>
          </cell>
          <cell r="AH62" t="str">
            <v>NORTHBROOK</v>
          </cell>
          <cell r="AJ62" t="str">
            <v>IL</v>
          </cell>
          <cell r="AK62" t="str">
            <v>60062</v>
          </cell>
          <cell r="CF62" t="str">
            <v>www.allstate.com</v>
          </cell>
          <cell r="CN62">
            <v>834</v>
          </cell>
          <cell r="CO62">
            <v>535</v>
          </cell>
          <cell r="CS62" t="str">
            <v>12/31/2019</v>
          </cell>
          <cell r="CT62">
            <v>12</v>
          </cell>
          <cell r="CW62">
            <v>60534</v>
          </cell>
          <cell r="CX62" t="str">
            <v>8</v>
          </cell>
          <cell r="DD62" t="str">
            <v>Sarah</v>
          </cell>
          <cell r="DE62" t="str">
            <v>Melaugh</v>
          </cell>
          <cell r="DF62" t="str">
            <v>Accounting Manager</v>
          </cell>
          <cell r="DG62" t="str">
            <v>smelb@allstate.com</v>
          </cell>
          <cell r="DH62">
            <v>8473269175</v>
          </cell>
        </row>
        <row r="63">
          <cell r="A63">
            <v>11259</v>
          </cell>
          <cell r="B63" t="str">
            <v>American Home Assurance Company</v>
          </cell>
          <cell r="J63" t="str">
            <v>175 Water Street</v>
          </cell>
          <cell r="K63" t="str">
            <v>18th Floor</v>
          </cell>
          <cell r="L63" t="str">
            <v>NEW YORK</v>
          </cell>
          <cell r="N63" t="str">
            <v>NY</v>
          </cell>
          <cell r="O63" t="str">
            <v>10038</v>
          </cell>
          <cell r="Q63">
            <v>2124585040</v>
          </cell>
          <cell r="S63" t="str">
            <v>Alexander R.</v>
          </cell>
          <cell r="T63" t="str">
            <v>Baugh</v>
          </cell>
          <cell r="U63" t="str">
            <v>President and CEO</v>
          </cell>
          <cell r="X63" t="str">
            <v>Kathy</v>
          </cell>
          <cell r="Y63" t="str">
            <v>Ricard</v>
          </cell>
          <cell r="Z63" t="str">
            <v>Business Analyst II B</v>
          </cell>
          <cell r="AA63" t="str">
            <v>American International Group, Inc.</v>
          </cell>
          <cell r="AB63">
            <v>3027430138</v>
          </cell>
          <cell r="AE63" t="str">
            <v>kathy.ricard@aig.com</v>
          </cell>
          <cell r="AF63" t="str">
            <v>One Executive Park</v>
          </cell>
          <cell r="AG63" t="str">
            <v>1st Floor</v>
          </cell>
          <cell r="AH63" t="str">
            <v>BEDFORD</v>
          </cell>
          <cell r="AJ63" t="str">
            <v>NH</v>
          </cell>
          <cell r="AK63" t="str">
            <v>03110</v>
          </cell>
          <cell r="CF63" t="str">
            <v>www.aig.com</v>
          </cell>
          <cell r="CN63">
            <v>1111</v>
          </cell>
          <cell r="CO63">
            <v>1669</v>
          </cell>
          <cell r="CS63" t="str">
            <v>12/31/2019</v>
          </cell>
          <cell r="CT63">
            <v>12</v>
          </cell>
          <cell r="CW63">
            <v>19380</v>
          </cell>
          <cell r="CX63" t="str">
            <v>012</v>
          </cell>
          <cell r="DD63" t="str">
            <v>Cathy</v>
          </cell>
          <cell r="DE63" t="str">
            <v>Stevens</v>
          </cell>
          <cell r="DF63" t="str">
            <v>Manager, RRD</v>
          </cell>
          <cell r="DG63" t="str">
            <v>cathy.stevens@aig.com</v>
          </cell>
          <cell r="DH63">
            <v>6036457111</v>
          </cell>
        </row>
        <row r="64">
          <cell r="A64">
            <v>11260</v>
          </cell>
          <cell r="B64" t="str">
            <v>American Income Life Insurance Company</v>
          </cell>
          <cell r="J64" t="str">
            <v>PO Box 2608</v>
          </cell>
          <cell r="L64" t="str">
            <v>WACO</v>
          </cell>
          <cell r="N64" t="str">
            <v>TX</v>
          </cell>
          <cell r="O64" t="str">
            <v>76797</v>
          </cell>
          <cell r="Q64">
            <v>2547616601</v>
          </cell>
          <cell r="S64" t="str">
            <v>James Matthew</v>
          </cell>
          <cell r="T64" t="str">
            <v>Darden</v>
          </cell>
          <cell r="U64" t="str">
            <v>President</v>
          </cell>
          <cell r="V64" t="str">
            <v>pmiller@ailife.com</v>
          </cell>
          <cell r="W64" t="str">
            <v>Shane Henrie</v>
          </cell>
          <cell r="X64" t="str">
            <v>Jan</v>
          </cell>
          <cell r="Y64" t="str">
            <v>Robinson</v>
          </cell>
          <cell r="Z64" t="str">
            <v>Rate Compliance Analyst</v>
          </cell>
          <cell r="AA64" t="str">
            <v>American Income Life Insurance Company</v>
          </cell>
          <cell r="AB64">
            <v>9725693670</v>
          </cell>
          <cell r="AD64">
            <v>2547415723</v>
          </cell>
          <cell r="AE64" t="str">
            <v>jrobinson@torchmarkcorp.com</v>
          </cell>
          <cell r="AF64" t="str">
            <v>PO Box 2608</v>
          </cell>
          <cell r="AH64" t="str">
            <v>WACO</v>
          </cell>
          <cell r="AJ64" t="str">
            <v>TX</v>
          </cell>
          <cell r="AK64" t="str">
            <v>76797</v>
          </cell>
          <cell r="CF64" t="str">
            <v>www.ailife.com</v>
          </cell>
          <cell r="CN64">
            <v>1112</v>
          </cell>
          <cell r="CO64">
            <v>1640</v>
          </cell>
          <cell r="CS64" t="str">
            <v>12/31/2019</v>
          </cell>
          <cell r="CT64">
            <v>12</v>
          </cell>
          <cell r="CW64">
            <v>60577</v>
          </cell>
          <cell r="CX64" t="str">
            <v>290</v>
          </cell>
          <cell r="DD64" t="str">
            <v>Debbie</v>
          </cell>
          <cell r="DE64" t="str">
            <v>Gattenby</v>
          </cell>
          <cell r="DF64" t="str">
            <v>Assistant Vice President</v>
          </cell>
          <cell r="DG64" t="str">
            <v>djgattenby@torchmark.com</v>
          </cell>
          <cell r="DH64">
            <v>9725693704</v>
          </cell>
        </row>
        <row r="65">
          <cell r="A65">
            <v>11261</v>
          </cell>
          <cell r="B65" t="str">
            <v xml:space="preserve">American Insurance Company </v>
          </cell>
          <cell r="J65" t="str">
            <v>777 San Marin Drive</v>
          </cell>
          <cell r="L65" t="str">
            <v>NOVATO</v>
          </cell>
          <cell r="N65" t="str">
            <v>CA</v>
          </cell>
          <cell r="O65" t="str">
            <v>94998</v>
          </cell>
          <cell r="Q65">
            <v>4158993162</v>
          </cell>
          <cell r="R65">
            <v>4158996162</v>
          </cell>
          <cell r="S65" t="str">
            <v>Martha</v>
          </cell>
          <cell r="T65" t="str">
            <v>Mattison</v>
          </cell>
          <cell r="U65" t="str">
            <v>Finance Sr. Analyst</v>
          </cell>
          <cell r="V65" t="str">
            <v>martha.mattison@agcs.allianz.com</v>
          </cell>
          <cell r="W65" t="str">
            <v/>
          </cell>
          <cell r="X65" t="str">
            <v>Martha</v>
          </cell>
          <cell r="Y65" t="str">
            <v>Mattison</v>
          </cell>
          <cell r="Z65" t="str">
            <v>Finance Specialist</v>
          </cell>
          <cell r="AA65" t="str">
            <v>Allianz Global Risks US Insurance Companies</v>
          </cell>
          <cell r="AB65">
            <v>4158993162</v>
          </cell>
          <cell r="AE65" t="str">
            <v>martha.mattison@agcs.allianz.com</v>
          </cell>
          <cell r="AF65" t="str">
            <v>1465 North McDowell Boulevard</v>
          </cell>
          <cell r="AH65" t="str">
            <v>PETALUMA</v>
          </cell>
          <cell r="AI65" t="str">
            <v>SONOMA</v>
          </cell>
          <cell r="AJ65" t="str">
            <v>CA</v>
          </cell>
          <cell r="AK65" t="str">
            <v>94954</v>
          </cell>
          <cell r="CF65" t="str">
            <v/>
          </cell>
          <cell r="CN65">
            <v>1113</v>
          </cell>
          <cell r="CO65">
            <v>354</v>
          </cell>
          <cell r="CS65" t="str">
            <v>12/31/2019</v>
          </cell>
          <cell r="CT65">
            <v>12</v>
          </cell>
          <cell r="CW65">
            <v>21857</v>
          </cell>
          <cell r="DD65" t="str">
            <v>Frank</v>
          </cell>
          <cell r="DE65" t="str">
            <v>Alberts</v>
          </cell>
          <cell r="DF65" t="str">
            <v>Finance Manager</v>
          </cell>
          <cell r="DG65" t="str">
            <v>falberts@ffic.com</v>
          </cell>
          <cell r="DH65">
            <v>4158992827</v>
          </cell>
        </row>
        <row r="66">
          <cell r="A66">
            <v>10021</v>
          </cell>
          <cell r="B66" t="str">
            <v xml:space="preserve">American Maturity Life Insurance Company </v>
          </cell>
          <cell r="J66" t="str">
            <v>One Griffin Road North</v>
          </cell>
          <cell r="K66" t="str">
            <v/>
          </cell>
          <cell r="L66" t="str">
            <v>WINDSOR</v>
          </cell>
          <cell r="M66" t="str">
            <v>HARTFORD</v>
          </cell>
          <cell r="N66" t="str">
            <v>CT</v>
          </cell>
          <cell r="O66" t="str">
            <v>06095</v>
          </cell>
          <cell r="P66" t="str">
            <v>0001</v>
          </cell>
          <cell r="Q66">
            <v>8605473633</v>
          </cell>
          <cell r="S66" t="str">
            <v>Peter F.</v>
          </cell>
          <cell r="T66" t="str">
            <v>Sannizzaro</v>
          </cell>
          <cell r="U66" t="str">
            <v>President and CEO</v>
          </cell>
          <cell r="V66" t="str">
            <v>peter.sannizzaro@thehartford.com</v>
          </cell>
          <cell r="W66" t="str">
            <v>Robert R. Siracusa</v>
          </cell>
          <cell r="X66" t="str">
            <v>Sandra</v>
          </cell>
          <cell r="Y66" t="str">
            <v>Mangeri</v>
          </cell>
          <cell r="Z66" t="str">
            <v>Statutory Accountant</v>
          </cell>
          <cell r="AA66" t="str">
            <v>Statutory Financial Reporting</v>
          </cell>
          <cell r="AB66">
            <v>8606241816</v>
          </cell>
          <cell r="AD66">
            <v>8607571131</v>
          </cell>
          <cell r="AE66" t="str">
            <v>sandra.mangeri@thehartford.com</v>
          </cell>
          <cell r="AF66" t="str">
            <v>One Griffin Road North</v>
          </cell>
          <cell r="AH66" t="str">
            <v>WINDSOR</v>
          </cell>
          <cell r="AI66" t="str">
            <v>HARTFORD</v>
          </cell>
          <cell r="AJ66" t="str">
            <v>CT</v>
          </cell>
          <cell r="AK66" t="str">
            <v>06095</v>
          </cell>
          <cell r="AL66" t="str">
            <v/>
          </cell>
          <cell r="CF66" t="str">
            <v>www.talcottresolution.com</v>
          </cell>
          <cell r="CN66">
            <v>836</v>
          </cell>
          <cell r="CO66">
            <v>808</v>
          </cell>
          <cell r="CS66" t="str">
            <v>12/31/2019</v>
          </cell>
          <cell r="CT66">
            <v>12</v>
          </cell>
          <cell r="CW66">
            <v>81213</v>
          </cell>
          <cell r="DD66" t="str">
            <v>Andrew G.</v>
          </cell>
          <cell r="DE66" t="str">
            <v>Helming</v>
          </cell>
          <cell r="DF66" t="str">
            <v>Assistant Secretary</v>
          </cell>
          <cell r="DG66" t="str">
            <v>andrew.helming@thehartford.com</v>
          </cell>
          <cell r="DH66">
            <v>8605479698</v>
          </cell>
        </row>
        <row r="67">
          <cell r="A67">
            <v>11265</v>
          </cell>
          <cell r="B67" t="str">
            <v>American Memorial Life Insurance Company</v>
          </cell>
          <cell r="J67" t="str">
            <v>PO Box 2730</v>
          </cell>
          <cell r="L67" t="str">
            <v>RAPID CITY</v>
          </cell>
          <cell r="M67" t="str">
            <v>PENNINGTON</v>
          </cell>
          <cell r="N67" t="str">
            <v>SD</v>
          </cell>
          <cell r="O67" t="str">
            <v>57709</v>
          </cell>
          <cell r="Q67">
            <v>6057190999</v>
          </cell>
          <cell r="R67">
            <v>8057190051</v>
          </cell>
          <cell r="S67" t="str">
            <v>Tammy Lynn</v>
          </cell>
          <cell r="T67" t="str">
            <v>Schultz</v>
          </cell>
          <cell r="U67" t="str">
            <v>CEO</v>
          </cell>
          <cell r="V67" t="str">
            <v>tammy.schultz@assurant.com</v>
          </cell>
          <cell r="W67" t="str">
            <v>Mark Weniger</v>
          </cell>
          <cell r="X67" t="str">
            <v>Kathie</v>
          </cell>
          <cell r="Y67" t="str">
            <v>Lallier</v>
          </cell>
          <cell r="Z67" t="str">
            <v>Accountant</v>
          </cell>
          <cell r="AA67" t="str">
            <v>Assurant, Inc.</v>
          </cell>
          <cell r="AB67">
            <v>6513614328</v>
          </cell>
          <cell r="AC67">
            <v>4328</v>
          </cell>
          <cell r="AD67">
            <v>6513614635</v>
          </cell>
          <cell r="AE67" t="str">
            <v>kathie.lallier@assurant.com</v>
          </cell>
          <cell r="AF67" t="str">
            <v>500 Bielenberg Drive</v>
          </cell>
          <cell r="AG67" t="str">
            <v>Suite 400</v>
          </cell>
          <cell r="AH67" t="str">
            <v>WOODBURY</v>
          </cell>
          <cell r="AI67" t="str">
            <v>WASHINGTON</v>
          </cell>
          <cell r="AJ67" t="str">
            <v>MN</v>
          </cell>
          <cell r="AK67" t="str">
            <v>55125</v>
          </cell>
          <cell r="CF67" t="str">
            <v>www.assurantpreneed.com</v>
          </cell>
          <cell r="CN67">
            <v>1117</v>
          </cell>
          <cell r="CO67">
            <v>1644</v>
          </cell>
          <cell r="CS67" t="str">
            <v>12/31/2019</v>
          </cell>
          <cell r="CT67">
            <v>12</v>
          </cell>
          <cell r="CW67">
            <v>67989</v>
          </cell>
          <cell r="DD67" t="str">
            <v>Nancy</v>
          </cell>
          <cell r="DE67" t="str">
            <v>Almonte</v>
          </cell>
          <cell r="DF67" t="str">
            <v>Supervisor</v>
          </cell>
          <cell r="DG67" t="str">
            <v>nancy.almonte@assurant.com</v>
          </cell>
          <cell r="DH67">
            <v>3022526955</v>
          </cell>
        </row>
        <row r="68">
          <cell r="A68">
            <v>10022</v>
          </cell>
          <cell r="B68" t="str">
            <v xml:space="preserve">American National Insurance Company </v>
          </cell>
          <cell r="J68" t="str">
            <v>One Moody Plaza</v>
          </cell>
          <cell r="L68" t="str">
            <v>GALVESTON</v>
          </cell>
          <cell r="M68" t="str">
            <v>GALVESTON</v>
          </cell>
          <cell r="N68" t="str">
            <v>TX</v>
          </cell>
          <cell r="O68" t="str">
            <v>77550</v>
          </cell>
          <cell r="Q68">
            <v>2815384834</v>
          </cell>
          <cell r="R68">
            <v>4096213026</v>
          </cell>
          <cell r="S68" t="str">
            <v>Jim</v>
          </cell>
          <cell r="T68" t="str">
            <v>Pozzi</v>
          </cell>
          <cell r="U68" t="str">
            <v>President and COO</v>
          </cell>
          <cell r="V68" t="str">
            <v>jim.pozzi@americannational.com</v>
          </cell>
          <cell r="W68" t="str">
            <v>John J. Dunn, Jr.</v>
          </cell>
          <cell r="X68" t="str">
            <v>Renee</v>
          </cell>
          <cell r="Y68" t="str">
            <v>Mensch</v>
          </cell>
          <cell r="Z68" t="str">
            <v>Rate Compliance Analyst</v>
          </cell>
          <cell r="AA68" t="str">
            <v xml:space="preserve">American National Insurance Company </v>
          </cell>
          <cell r="AB68">
            <v>2815384881</v>
          </cell>
          <cell r="AC68">
            <v>2946</v>
          </cell>
          <cell r="AE68" t="str">
            <v>healthactuarialcompliance@americannational.com</v>
          </cell>
          <cell r="AF68" t="str">
            <v>One Moody Plaza</v>
          </cell>
          <cell r="AH68" t="str">
            <v>GALVESTON</v>
          </cell>
          <cell r="AI68" t="str">
            <v>GALVESTON</v>
          </cell>
          <cell r="AJ68" t="str">
            <v>TX</v>
          </cell>
          <cell r="AK68" t="str">
            <v>77550</v>
          </cell>
          <cell r="CF68" t="str">
            <v>www.anico.com</v>
          </cell>
          <cell r="CN68">
            <v>837</v>
          </cell>
          <cell r="CO68">
            <v>779</v>
          </cell>
          <cell r="CS68" t="str">
            <v>12/31/2019</v>
          </cell>
          <cell r="CT68">
            <v>12</v>
          </cell>
          <cell r="CW68">
            <v>60739</v>
          </cell>
          <cell r="CX68" t="str">
            <v>408</v>
          </cell>
          <cell r="DD68" t="str">
            <v>Andrea</v>
          </cell>
          <cell r="DE68" t="str">
            <v>Link</v>
          </cell>
          <cell r="DF68" t="str">
            <v>Rate Compliance Supervisor</v>
          </cell>
          <cell r="DG68" t="str">
            <v>healthactuarialcompliance@americannational.com</v>
          </cell>
          <cell r="DH68">
            <v>2815384833</v>
          </cell>
        </row>
        <row r="69">
          <cell r="A69">
            <v>10023</v>
          </cell>
          <cell r="B69" t="str">
            <v>American National Life Insurance Company of Texas</v>
          </cell>
          <cell r="J69" t="str">
            <v>One Moody Plaza</v>
          </cell>
          <cell r="L69" t="str">
            <v>GALVESTON</v>
          </cell>
          <cell r="M69" t="str">
            <v>GALVESTON</v>
          </cell>
          <cell r="N69" t="str">
            <v>TX</v>
          </cell>
          <cell r="O69" t="str">
            <v>77550</v>
          </cell>
          <cell r="Q69">
            <v>2815384834</v>
          </cell>
          <cell r="R69">
            <v>4096213026</v>
          </cell>
          <cell r="S69" t="str">
            <v>Jim</v>
          </cell>
          <cell r="T69" t="str">
            <v>Pozzi</v>
          </cell>
          <cell r="U69" t="str">
            <v>President and COO</v>
          </cell>
          <cell r="V69" t="str">
            <v>jim.pozzi@americannational.com</v>
          </cell>
          <cell r="W69" t="str">
            <v>John J. Dunn, Jr.</v>
          </cell>
          <cell r="X69" t="str">
            <v>Renee</v>
          </cell>
          <cell r="Y69" t="str">
            <v>Mensch</v>
          </cell>
          <cell r="Z69" t="str">
            <v>Rate Compliance Analyst</v>
          </cell>
          <cell r="AA69" t="str">
            <v xml:space="preserve">American National Insurance Company </v>
          </cell>
          <cell r="AB69">
            <v>2815384881</v>
          </cell>
          <cell r="AC69">
            <v>2946</v>
          </cell>
          <cell r="AE69" t="str">
            <v>healthactuarialcompliance@americannational.com</v>
          </cell>
          <cell r="AF69" t="str">
            <v>One Moody Plaza</v>
          </cell>
          <cell r="AH69" t="str">
            <v>GALVESTON</v>
          </cell>
          <cell r="AI69" t="str">
            <v>GALVESTON</v>
          </cell>
          <cell r="AJ69" t="str">
            <v>TX</v>
          </cell>
          <cell r="AK69" t="str">
            <v>77550</v>
          </cell>
          <cell r="CF69" t="str">
            <v>www.anico.com</v>
          </cell>
          <cell r="CN69">
            <v>838</v>
          </cell>
          <cell r="CO69">
            <v>779</v>
          </cell>
          <cell r="CS69" t="str">
            <v>12/31/2019</v>
          </cell>
          <cell r="CT69">
            <v>12</v>
          </cell>
          <cell r="CW69">
            <v>71773</v>
          </cell>
          <cell r="CX69" t="str">
            <v>408</v>
          </cell>
          <cell r="DD69" t="str">
            <v>Andrea</v>
          </cell>
          <cell r="DE69" t="str">
            <v>Link</v>
          </cell>
          <cell r="DF69" t="str">
            <v>Rate Compliance Supervisor</v>
          </cell>
          <cell r="DG69" t="str">
            <v>healthactuarialcompliance@americannational.com</v>
          </cell>
          <cell r="DH69">
            <v>2815384833</v>
          </cell>
        </row>
        <row r="70">
          <cell r="A70">
            <v>10024</v>
          </cell>
          <cell r="B70" t="str">
            <v xml:space="preserve">American Network Insurance Company </v>
          </cell>
          <cell r="J70" t="str">
            <v xml:space="preserve">3440 Lehigh Street </v>
          </cell>
          <cell r="L70" t="str">
            <v xml:space="preserve">ALLENTOWN </v>
          </cell>
          <cell r="N70" t="str">
            <v>PA</v>
          </cell>
          <cell r="O70" t="str">
            <v>18103</v>
          </cell>
          <cell r="Q70">
            <v>8002223469</v>
          </cell>
          <cell r="R70">
            <v>6109671098</v>
          </cell>
          <cell r="S70" t="str">
            <v>Robert L.</v>
          </cell>
          <cell r="T70" t="str">
            <v>Robinson</v>
          </cell>
          <cell r="U70" t="str">
            <v>CEO</v>
          </cell>
          <cell r="V70" t="str">
            <v>mbannon-ford@penntreaty.com</v>
          </cell>
          <cell r="W70" t="str">
            <v>Jose A. Vinas</v>
          </cell>
          <cell r="X70" t="str">
            <v>Linda G.</v>
          </cell>
          <cell r="Y70" t="str">
            <v>Carraghan</v>
          </cell>
          <cell r="Z70" t="str">
            <v>Senior Staff Attorney</v>
          </cell>
          <cell r="AA70" t="str">
            <v>American Network Insurance Company</v>
          </cell>
          <cell r="AB70">
            <v>8002223469</v>
          </cell>
          <cell r="AC70">
            <v>3126</v>
          </cell>
          <cell r="AD70">
            <v>6109671098</v>
          </cell>
          <cell r="AE70" t="str">
            <v>lcarraghan@penntreaty.com</v>
          </cell>
          <cell r="AF70" t="str">
            <v>3440 Lehigh Street</v>
          </cell>
          <cell r="AH70" t="str">
            <v xml:space="preserve">ALLENTOWN </v>
          </cell>
          <cell r="AJ70" t="str">
            <v>PA</v>
          </cell>
          <cell r="AK70" t="str">
            <v>18103</v>
          </cell>
          <cell r="AM70" t="str">
            <v>Karen</v>
          </cell>
          <cell r="AN70" t="str">
            <v>Babio</v>
          </cell>
          <cell r="AO70" t="str">
            <v>Assistant Corporate Counsel</v>
          </cell>
          <cell r="AP70" t="str">
            <v>American Network Insurance Company</v>
          </cell>
          <cell r="AQ70">
            <v>8002223469</v>
          </cell>
          <cell r="AR70">
            <v>3134</v>
          </cell>
          <cell r="AS70">
            <v>6106971098</v>
          </cell>
          <cell r="AT70" t="str">
            <v>kbabio@penntreaty.com</v>
          </cell>
          <cell r="AU70" t="str">
            <v>3440 Lehigh Street</v>
          </cell>
          <cell r="AW70" t="str">
            <v>ALLENTOWN</v>
          </cell>
          <cell r="AY70" t="str">
            <v>PA</v>
          </cell>
          <cell r="AZ70" t="str">
            <v>18103</v>
          </cell>
          <cell r="CF70" t="str">
            <v>www.penntreaty.com</v>
          </cell>
          <cell r="CN70">
            <v>839</v>
          </cell>
          <cell r="CO70">
            <v>555</v>
          </cell>
          <cell r="CP70">
            <v>796</v>
          </cell>
          <cell r="CS70" t="str">
            <v>12/31/2019</v>
          </cell>
          <cell r="CT70">
            <v>12</v>
          </cell>
          <cell r="CW70">
            <v>81078</v>
          </cell>
          <cell r="CX70" t="str">
            <v>0810</v>
          </cell>
          <cell r="DD70" t="str">
            <v>Jane M.</v>
          </cell>
          <cell r="DE70" t="str">
            <v>Bagley</v>
          </cell>
          <cell r="DF70" t="str">
            <v>SVP &amp; Corporate Counsel</v>
          </cell>
          <cell r="DG70" t="str">
            <v>jbagley@penntreaty.com</v>
          </cell>
          <cell r="DH70">
            <v>8002223469</v>
          </cell>
        </row>
        <row r="71">
          <cell r="A71">
            <v>11269</v>
          </cell>
          <cell r="B71" t="str">
            <v>American Pet Insurance Company</v>
          </cell>
          <cell r="J71" t="str">
            <v>6100 Fourth Avenue South</v>
          </cell>
          <cell r="K71" t="str">
            <v>Suite 200</v>
          </cell>
          <cell r="L71" t="str">
            <v>SEATTLE</v>
          </cell>
          <cell r="M71" t="str">
            <v>KING</v>
          </cell>
          <cell r="N71" t="str">
            <v>WA</v>
          </cell>
          <cell r="O71" t="str">
            <v>98108</v>
          </cell>
          <cell r="Q71">
            <v>2066071897</v>
          </cell>
          <cell r="R71">
            <v>2062975952</v>
          </cell>
          <cell r="S71" t="str">
            <v>Louis</v>
          </cell>
          <cell r="T71" t="str">
            <v>Chames</v>
          </cell>
          <cell r="U71" t="str">
            <v>AVP-Regulatory</v>
          </cell>
          <cell r="V71" t="str">
            <v>louis.chames@americanpetinsurance.com</v>
          </cell>
          <cell r="W71" t="str">
            <v>Tricia Plouf</v>
          </cell>
          <cell r="X71" t="str">
            <v>Amanda</v>
          </cell>
          <cell r="Y71" t="str">
            <v>Fenter</v>
          </cell>
          <cell r="Z71" t="str">
            <v>Senior Compliance Specialist</v>
          </cell>
          <cell r="AA71" t="str">
            <v>American Pet Insurance Company</v>
          </cell>
          <cell r="AB71">
            <v>2066071915</v>
          </cell>
          <cell r="AD71">
            <v>2062975952</v>
          </cell>
          <cell r="AE71" t="str">
            <v>amanda.fenter@americanpetinsurance.com</v>
          </cell>
          <cell r="AF71" t="str">
            <v>6100 Fourth Avenue South</v>
          </cell>
          <cell r="AG71" t="str">
            <v>Suite 200</v>
          </cell>
          <cell r="AH71" t="str">
            <v>SEATTLE</v>
          </cell>
          <cell r="AI71" t="str">
            <v>KING</v>
          </cell>
          <cell r="AJ71" t="str">
            <v>WA</v>
          </cell>
          <cell r="AK71" t="str">
            <v>98108</v>
          </cell>
          <cell r="AM71" t="str">
            <v>Louis</v>
          </cell>
          <cell r="AN71" t="str">
            <v>Chamis</v>
          </cell>
          <cell r="AO71" t="str">
            <v>Treasurer</v>
          </cell>
          <cell r="AP71" t="str">
            <v>American Pet Insurance Company</v>
          </cell>
          <cell r="AQ71">
            <v>2066071897</v>
          </cell>
          <cell r="AS71">
            <v>2062975952</v>
          </cell>
          <cell r="AT71" t="str">
            <v>louis.chames@americanpetinsurance.com</v>
          </cell>
          <cell r="AU71" t="str">
            <v>6100 Fourth Avenue South</v>
          </cell>
          <cell r="AV71" t="str">
            <v>Suite 200</v>
          </cell>
          <cell r="AW71" t="str">
            <v>SEATTLE</v>
          </cell>
          <cell r="AX71" t="str">
            <v>KING</v>
          </cell>
          <cell r="AY71" t="str">
            <v>WA</v>
          </cell>
          <cell r="AZ71" t="str">
            <v>98108</v>
          </cell>
          <cell r="CN71">
            <v>1121</v>
          </cell>
          <cell r="CO71">
            <v>290</v>
          </cell>
          <cell r="CP71">
            <v>2505</v>
          </cell>
          <cell r="CS71" t="str">
            <v>12/31/2019</v>
          </cell>
          <cell r="CT71">
            <v>12</v>
          </cell>
          <cell r="CW71">
            <v>12190</v>
          </cell>
          <cell r="DD71" t="str">
            <v>Louis</v>
          </cell>
          <cell r="DE71" t="str">
            <v>Chames</v>
          </cell>
          <cell r="DF71" t="str">
            <v>Treasurer</v>
          </cell>
          <cell r="DG71" t="str">
            <v>louis.chames@americanpetinsurance.com</v>
          </cell>
          <cell r="DH71">
            <v>2066071897</v>
          </cell>
        </row>
        <row r="72">
          <cell r="A72">
            <v>11270</v>
          </cell>
          <cell r="B72" t="str">
            <v>American Physicians Assurance Corporation</v>
          </cell>
          <cell r="J72" t="str">
            <v>185 Greenwood Road</v>
          </cell>
          <cell r="L72" t="str">
            <v>NAPA</v>
          </cell>
          <cell r="M72" t="str">
            <v>NAPA</v>
          </cell>
          <cell r="N72" t="str">
            <v>CA</v>
          </cell>
          <cell r="O72" t="str">
            <v>94558</v>
          </cell>
          <cell r="Q72">
            <v>7072260100</v>
          </cell>
          <cell r="R72">
            <v>7072260180</v>
          </cell>
          <cell r="S72" t="str">
            <v>Douglas</v>
          </cell>
          <cell r="T72" t="str">
            <v>Will</v>
          </cell>
          <cell r="U72" t="str">
            <v>VP/Controller-TDMC</v>
          </cell>
          <cell r="V72" t="str">
            <v>statefilingapa@thedoctors.com</v>
          </cell>
          <cell r="W72" t="str">
            <v>David Gerard Preimesberger</v>
          </cell>
          <cell r="X72" t="str">
            <v>Kathleen</v>
          </cell>
          <cell r="Y72" t="str">
            <v>Brock</v>
          </cell>
          <cell r="Z72" t="str">
            <v>Statutory Filing Analyst</v>
          </cell>
          <cell r="AA72" t="str">
            <v>The Doctors Company</v>
          </cell>
          <cell r="AB72">
            <v>7072260100</v>
          </cell>
          <cell r="AD72">
            <v>7072260180</v>
          </cell>
          <cell r="AE72" t="str">
            <v>statefilingapa@thedoctors.com</v>
          </cell>
          <cell r="AF72" t="str">
            <v>185 Greenwood Road</v>
          </cell>
          <cell r="AH72" t="str">
            <v>NAPA</v>
          </cell>
          <cell r="AI72" t="str">
            <v>NAPA</v>
          </cell>
          <cell r="AJ72" t="str">
            <v>CA</v>
          </cell>
          <cell r="AK72" t="str">
            <v>94558</v>
          </cell>
          <cell r="AM72" t="str">
            <v>Douglas</v>
          </cell>
          <cell r="AN72" t="str">
            <v>Will</v>
          </cell>
          <cell r="AO72" t="str">
            <v>VP/Controller</v>
          </cell>
          <cell r="AP72" t="str">
            <v>The Doctors Company</v>
          </cell>
          <cell r="AQ72">
            <v>7072260100</v>
          </cell>
          <cell r="AS72">
            <v>7072260180</v>
          </cell>
          <cell r="AT72" t="str">
            <v>statefilingapa@thedoctors.com</v>
          </cell>
          <cell r="AU72" t="str">
            <v>185 Greenwood Road</v>
          </cell>
          <cell r="AW72" t="str">
            <v>NAPA</v>
          </cell>
          <cell r="AX72" t="str">
            <v>NAPA</v>
          </cell>
          <cell r="AY72" t="str">
            <v>CA</v>
          </cell>
          <cell r="AZ72" t="str">
            <v>94558</v>
          </cell>
          <cell r="CF72" t="str">
            <v>www.thedoctors.com</v>
          </cell>
          <cell r="CN72">
            <v>1122</v>
          </cell>
          <cell r="CO72">
            <v>1057</v>
          </cell>
          <cell r="CP72">
            <v>1058</v>
          </cell>
          <cell r="CS72" t="str">
            <v>12/31/2019</v>
          </cell>
          <cell r="CT72">
            <v>12</v>
          </cell>
          <cell r="CW72">
            <v>33006</v>
          </cell>
          <cell r="CX72" t="str">
            <v>0831</v>
          </cell>
          <cell r="DD72" t="str">
            <v>Sandy</v>
          </cell>
          <cell r="DE72" t="str">
            <v>Kain</v>
          </cell>
          <cell r="DF72" t="str">
            <v>Asst. Controller</v>
          </cell>
          <cell r="DG72" t="str">
            <v>statefilingapa@thedoctors.com</v>
          </cell>
          <cell r="DH72">
            <v>7072260100</v>
          </cell>
        </row>
        <row r="73">
          <cell r="A73">
            <v>10025</v>
          </cell>
          <cell r="B73" t="str">
            <v>American Progressive Life &amp; Health Ins Company of NY</v>
          </cell>
          <cell r="J73" t="str">
            <v>1064 Greenwood Boulevard</v>
          </cell>
          <cell r="K73" t="str">
            <v>Suite 260</v>
          </cell>
          <cell r="L73" t="str">
            <v>LAKE MARY</v>
          </cell>
          <cell r="M73" t="str">
            <v>SEMINOLE</v>
          </cell>
          <cell r="N73" t="str">
            <v>FL</v>
          </cell>
          <cell r="O73" t="str">
            <v>32746</v>
          </cell>
          <cell r="Q73">
            <v>4075473336</v>
          </cell>
          <cell r="S73" t="str">
            <v>Richard</v>
          </cell>
          <cell r="T73" t="str">
            <v>Cannone</v>
          </cell>
          <cell r="U73" t="str">
            <v>CFO</v>
          </cell>
          <cell r="V73" t="str">
            <v>rcannone@nsre.com</v>
          </cell>
          <cell r="W73" t="str">
            <v>Richard Cannone</v>
          </cell>
          <cell r="X73" t="str">
            <v>Carmen</v>
          </cell>
          <cell r="Y73" t="str">
            <v>Boyd</v>
          </cell>
          <cell r="Z73" t="str">
            <v>AVP, Actuarial as admin</v>
          </cell>
          <cell r="AA73" t="str">
            <v>American Progressive Life &amp; Health Ins Company of NY</v>
          </cell>
          <cell r="AB73">
            <v>4075473335</v>
          </cell>
          <cell r="AD73">
            <v>3214006326</v>
          </cell>
          <cell r="AE73" t="str">
            <v>cboyd@nsre.com</v>
          </cell>
          <cell r="AF73" t="str">
            <v>1064 Greenwood Boulevard</v>
          </cell>
          <cell r="AG73" t="str">
            <v>Suite 200</v>
          </cell>
          <cell r="AH73" t="str">
            <v>LAKE MARY</v>
          </cell>
          <cell r="AI73" t="str">
            <v>SEMINOLE</v>
          </cell>
          <cell r="AJ73" t="str">
            <v>FL</v>
          </cell>
          <cell r="AK73" t="str">
            <v>32746</v>
          </cell>
          <cell r="AM73" t="str">
            <v>Holly</v>
          </cell>
          <cell r="AN73" t="str">
            <v>Parenti</v>
          </cell>
          <cell r="AO73" t="str">
            <v>Supervisor, Actuarial &amp; Product Compliance</v>
          </cell>
          <cell r="AP73" t="str">
            <v>American Progressive Life &amp; Health Ins Company of NY</v>
          </cell>
          <cell r="AQ73">
            <v>4075473363</v>
          </cell>
          <cell r="AT73" t="str">
            <v>hparenti@nsre.com</v>
          </cell>
          <cell r="AU73" t="str">
            <v>1064 Greenwood Boulevard</v>
          </cell>
          <cell r="AV73" t="str">
            <v>Suite 200</v>
          </cell>
          <cell r="AW73" t="str">
            <v>LAKE MARY</v>
          </cell>
          <cell r="AX73" t="str">
            <v>SEMINOLE</v>
          </cell>
          <cell r="AY73" t="str">
            <v>FL</v>
          </cell>
          <cell r="AZ73" t="str">
            <v>32746</v>
          </cell>
          <cell r="CF73" t="str">
            <v>www.nsre.com/constitutionlife</v>
          </cell>
          <cell r="CN73">
            <v>840</v>
          </cell>
          <cell r="CO73">
            <v>569</v>
          </cell>
          <cell r="CP73">
            <v>469</v>
          </cell>
          <cell r="CS73" t="str">
            <v>12/31/2019</v>
          </cell>
          <cell r="CT73">
            <v>12</v>
          </cell>
          <cell r="CW73">
            <v>80624</v>
          </cell>
          <cell r="CX73" t="str">
            <v>1199</v>
          </cell>
          <cell r="DD73" t="str">
            <v>Robert</v>
          </cell>
          <cell r="DE73" t="str">
            <v>Lombardi</v>
          </cell>
          <cell r="DF73" t="str">
            <v>Corporate Actuary</v>
          </cell>
          <cell r="DG73" t="str">
            <v>rlombardi@nsre.com</v>
          </cell>
          <cell r="DH73">
            <v>8604035564</v>
          </cell>
        </row>
        <row r="74">
          <cell r="A74">
            <v>11271</v>
          </cell>
          <cell r="B74" t="str">
            <v>American Public Life Insurance Company</v>
          </cell>
          <cell r="J74" t="str">
            <v>PO Box 925</v>
          </cell>
          <cell r="L74" t="str">
            <v>JACKSON</v>
          </cell>
          <cell r="M74" t="str">
            <v>RANKIN</v>
          </cell>
          <cell r="N74" t="str">
            <v>MS</v>
          </cell>
          <cell r="O74" t="str">
            <v>39205</v>
          </cell>
          <cell r="P74" t="str">
            <v>0925</v>
          </cell>
          <cell r="Q74">
            <v>6019366600</v>
          </cell>
          <cell r="R74">
            <v>6019363226</v>
          </cell>
          <cell r="S74" t="str">
            <v>Jimmy V.</v>
          </cell>
          <cell r="T74" t="str">
            <v>Pate</v>
          </cell>
          <cell r="U74" t="str">
            <v>President</v>
          </cell>
          <cell r="V74" t="str">
            <v>jim.pate@ampublic.com</v>
          </cell>
          <cell r="X74" t="str">
            <v>Stephanie</v>
          </cell>
          <cell r="Y74" t="str">
            <v>Moore</v>
          </cell>
          <cell r="Z74" t="str">
            <v>Accountant</v>
          </cell>
          <cell r="AA74" t="str">
            <v>American Public Life Insurance Company</v>
          </cell>
          <cell r="AB74">
            <v>6019366600</v>
          </cell>
          <cell r="AC74">
            <v>201</v>
          </cell>
          <cell r="AD74">
            <v>6019363226</v>
          </cell>
          <cell r="AE74" t="str">
            <v>stephanie.moore@ampublic.com</v>
          </cell>
          <cell r="AF74" t="str">
            <v>PO Box 925</v>
          </cell>
          <cell r="AH74" t="str">
            <v>JACKSON</v>
          </cell>
          <cell r="AI74" t="str">
            <v>RANKIN</v>
          </cell>
          <cell r="AJ74" t="str">
            <v>MS</v>
          </cell>
          <cell r="AK74" t="str">
            <v>39205</v>
          </cell>
          <cell r="AL74" t="str">
            <v>0925</v>
          </cell>
          <cell r="CF74" t="str">
            <v>www.ampublic.com</v>
          </cell>
          <cell r="CN74">
            <v>1123</v>
          </cell>
          <cell r="CO74">
            <v>2977</v>
          </cell>
          <cell r="CS74" t="str">
            <v>12/31/2019</v>
          </cell>
          <cell r="CT74">
            <v>12</v>
          </cell>
          <cell r="CW74">
            <v>60801</v>
          </cell>
          <cell r="DD74" t="str">
            <v>Lisa</v>
          </cell>
          <cell r="DE74" t="str">
            <v>Studley</v>
          </cell>
          <cell r="DF74" t="str">
            <v>Assistant Controller</v>
          </cell>
          <cell r="DG74" t="str">
            <v>lisa.studley@americanfidelity.com</v>
          </cell>
          <cell r="DH74">
            <v>4054168525</v>
          </cell>
        </row>
        <row r="75">
          <cell r="A75">
            <v>11272</v>
          </cell>
          <cell r="B75" t="str">
            <v>American Reliable Insurance Company</v>
          </cell>
          <cell r="J75" t="str">
            <v>8655 East Via De Ventura</v>
          </cell>
          <cell r="K75" t="str">
            <v>Suite E200</v>
          </cell>
          <cell r="L75" t="str">
            <v>SCOTTSDALE</v>
          </cell>
          <cell r="M75" t="str">
            <v>MARICOPA</v>
          </cell>
          <cell r="N75" t="str">
            <v>AZ</v>
          </cell>
          <cell r="O75" t="str">
            <v>85258</v>
          </cell>
          <cell r="Q75">
            <v>4804838666</v>
          </cell>
          <cell r="R75">
            <v>4804830238</v>
          </cell>
          <cell r="S75" t="str">
            <v>Cynthia</v>
          </cell>
          <cell r="T75" t="str">
            <v>Valko</v>
          </cell>
          <cell r="U75" t="str">
            <v>CEO</v>
          </cell>
          <cell r="V75" t="str">
            <v>cvalko@global-indemnity.com</v>
          </cell>
          <cell r="W75" t="str">
            <v>Thomas McGeehan</v>
          </cell>
          <cell r="X75" t="str">
            <v>Rowdy</v>
          </cell>
          <cell r="Y75" t="str">
            <v>Owens</v>
          </cell>
          <cell r="Z75" t="str">
            <v>Sr Statistical Reporting Analyst</v>
          </cell>
          <cell r="AA75" t="str">
            <v>American Reliable Insurance Company</v>
          </cell>
          <cell r="AB75">
            <v>4803371694</v>
          </cell>
          <cell r="AD75">
            <v>4804830238</v>
          </cell>
          <cell r="AE75" t="str">
            <v>rowens@americanreliable.com</v>
          </cell>
          <cell r="AF75" t="str">
            <v>8655 East Via De Ventura</v>
          </cell>
          <cell r="AG75" t="str">
            <v>Suite E200</v>
          </cell>
          <cell r="AH75" t="str">
            <v>SCOTTSDALE</v>
          </cell>
          <cell r="AI75" t="str">
            <v>MARICOPA</v>
          </cell>
          <cell r="AJ75" t="str">
            <v>AZ</v>
          </cell>
          <cell r="AK75" t="str">
            <v>85258</v>
          </cell>
          <cell r="CF75" t="str">
            <v>www.americanreliable.com</v>
          </cell>
          <cell r="CN75">
            <v>1124</v>
          </cell>
          <cell r="CO75">
            <v>1291</v>
          </cell>
          <cell r="CS75" t="str">
            <v>12/31/2019</v>
          </cell>
          <cell r="CT75">
            <v>12</v>
          </cell>
          <cell r="CW75">
            <v>19615</v>
          </cell>
          <cell r="DD75" t="str">
            <v>Noreen</v>
          </cell>
          <cell r="DE75" t="str">
            <v>Marshall</v>
          </cell>
          <cell r="DF75" t="str">
            <v>Vice President, Operations</v>
          </cell>
          <cell r="DG75" t="str">
            <v>nmarshall@global-indemnity.com</v>
          </cell>
          <cell r="DH75">
            <v>6106606844</v>
          </cell>
        </row>
        <row r="76">
          <cell r="A76">
            <v>11273</v>
          </cell>
          <cell r="B76" t="str">
            <v>American Republic Corp Insurance Company</v>
          </cell>
          <cell r="J76" t="str">
            <v>PO Box 14510</v>
          </cell>
          <cell r="L76" t="str">
            <v>DES MOINES</v>
          </cell>
          <cell r="N76" t="str">
            <v>IA</v>
          </cell>
          <cell r="O76" t="str">
            <v>50306</v>
          </cell>
          <cell r="P76" t="str">
            <v>3510</v>
          </cell>
          <cell r="Q76">
            <v>5152452293</v>
          </cell>
          <cell r="S76" t="str">
            <v>Tom</v>
          </cell>
          <cell r="T76" t="str">
            <v>Swank</v>
          </cell>
          <cell r="U76" t="str">
            <v>CEO &amp; President</v>
          </cell>
          <cell r="W76" t="str">
            <v>Mark Movic</v>
          </cell>
          <cell r="X76" t="str">
            <v>Susan</v>
          </cell>
          <cell r="Y76" t="str">
            <v>Dop</v>
          </cell>
          <cell r="Z76" t="str">
            <v>Senior Para Actuary</v>
          </cell>
          <cell r="AA76" t="str">
            <v>American Enterprise Group</v>
          </cell>
          <cell r="AB76">
            <v>5152452034</v>
          </cell>
          <cell r="AD76">
            <v>5152472415</v>
          </cell>
          <cell r="AE76" t="str">
            <v>susan.dop@americanenterprise.com</v>
          </cell>
          <cell r="AF76" t="str">
            <v>PO Box 14510</v>
          </cell>
          <cell r="AH76" t="str">
            <v>DES MOINES</v>
          </cell>
          <cell r="AJ76" t="str">
            <v>IA</v>
          </cell>
          <cell r="AK76" t="str">
            <v>50306</v>
          </cell>
          <cell r="AL76" t="str">
            <v>3510</v>
          </cell>
          <cell r="AM76" t="str">
            <v>John</v>
          </cell>
          <cell r="AN76" t="str">
            <v>Spicka</v>
          </cell>
          <cell r="AO76" t="str">
            <v>Sr Compliance Analyst</v>
          </cell>
          <cell r="AP76" t="str">
            <v>American Enterprise Group</v>
          </cell>
          <cell r="AQ76">
            <v>4024316914</v>
          </cell>
          <cell r="AT76" t="str">
            <v>john.spicka@americanenterprise.com</v>
          </cell>
          <cell r="AU76" t="str">
            <v>PO Box 14510</v>
          </cell>
          <cell r="AW76" t="str">
            <v>DES MOINES</v>
          </cell>
          <cell r="AY76" t="str">
            <v>IA</v>
          </cell>
          <cell r="AZ76" t="str">
            <v>50306</v>
          </cell>
          <cell r="BA76" t="str">
            <v>3510</v>
          </cell>
          <cell r="CN76">
            <v>1125</v>
          </cell>
          <cell r="CO76">
            <v>3033</v>
          </cell>
          <cell r="CP76">
            <v>1649</v>
          </cell>
          <cell r="CS76" t="str">
            <v>12/31/2019</v>
          </cell>
          <cell r="CT76">
            <v>12</v>
          </cell>
          <cell r="CW76">
            <v>67679</v>
          </cell>
          <cell r="DD76" t="str">
            <v>Valerie</v>
          </cell>
          <cell r="DE76" t="str">
            <v>Gingras, FSA, MAAA</v>
          </cell>
          <cell r="DF76" t="str">
            <v>AVP and Actuary</v>
          </cell>
          <cell r="DG76" t="str">
            <v>valerie.gingras@americanenterprise.com</v>
          </cell>
          <cell r="DH76">
            <v>5152452168</v>
          </cell>
        </row>
        <row r="77">
          <cell r="A77">
            <v>10026</v>
          </cell>
          <cell r="B77" t="str">
            <v xml:space="preserve">American Republic Insurance Company </v>
          </cell>
          <cell r="J77" t="str">
            <v>PO Box 1</v>
          </cell>
          <cell r="L77" t="str">
            <v>DES MOINES</v>
          </cell>
          <cell r="M77" t="str">
            <v>POLK</v>
          </cell>
          <cell r="N77" t="str">
            <v>IA</v>
          </cell>
          <cell r="O77" t="str">
            <v>50306</v>
          </cell>
          <cell r="P77" t="str">
            <v>0001</v>
          </cell>
          <cell r="Q77">
            <v>5152452253</v>
          </cell>
          <cell r="S77" t="str">
            <v>Tom</v>
          </cell>
          <cell r="T77" t="str">
            <v>Swank</v>
          </cell>
          <cell r="U77" t="str">
            <v>CEO &amp; President</v>
          </cell>
          <cell r="W77" t="str">
            <v>Mark Movic</v>
          </cell>
          <cell r="X77" t="str">
            <v>Susan</v>
          </cell>
          <cell r="Y77" t="str">
            <v>Dop</v>
          </cell>
          <cell r="Z77" t="str">
            <v>Senior Para Actuary</v>
          </cell>
          <cell r="AA77" t="str">
            <v>American Enterprise Group</v>
          </cell>
          <cell r="AB77">
            <v>5152452034</v>
          </cell>
          <cell r="AD77">
            <v>5152472415</v>
          </cell>
          <cell r="AE77" t="str">
            <v>susan.dop@americanenterprise.com</v>
          </cell>
          <cell r="AF77" t="str">
            <v>PO Box 1</v>
          </cell>
          <cell r="AH77" t="str">
            <v>DES MOINES</v>
          </cell>
          <cell r="AI77" t="str">
            <v>POLK</v>
          </cell>
          <cell r="AJ77" t="str">
            <v>IA</v>
          </cell>
          <cell r="AK77" t="str">
            <v>50306</v>
          </cell>
          <cell r="AL77" t="str">
            <v>0001</v>
          </cell>
          <cell r="AM77" t="str">
            <v>John</v>
          </cell>
          <cell r="AN77" t="str">
            <v>Spicka</v>
          </cell>
          <cell r="AO77" t="str">
            <v>Senior Compliance Analyst</v>
          </cell>
          <cell r="AP77" t="str">
            <v>American Enterprise Group</v>
          </cell>
          <cell r="AQ77">
            <v>4024968014</v>
          </cell>
          <cell r="AT77" t="str">
            <v>john.spicka@americanenterprise.com</v>
          </cell>
          <cell r="AU77" t="str">
            <v>PO Box 1</v>
          </cell>
          <cell r="AW77" t="str">
            <v>DES MOINES</v>
          </cell>
          <cell r="AX77" t="str">
            <v>POLK</v>
          </cell>
          <cell r="AY77" t="str">
            <v>IA</v>
          </cell>
          <cell r="AZ77" t="str">
            <v>50306</v>
          </cell>
          <cell r="BA77" t="str">
            <v>0001</v>
          </cell>
          <cell r="CF77" t="str">
            <v>www.aric.com</v>
          </cell>
          <cell r="CN77">
            <v>480</v>
          </cell>
          <cell r="CO77">
            <v>705</v>
          </cell>
          <cell r="CP77">
            <v>604</v>
          </cell>
          <cell r="CS77" t="str">
            <v>12/31/2019</v>
          </cell>
          <cell r="CT77">
            <v>12</v>
          </cell>
          <cell r="CW77">
            <v>60836</v>
          </cell>
          <cell r="CX77" t="str">
            <v>3527</v>
          </cell>
          <cell r="DD77" t="str">
            <v>Valerie</v>
          </cell>
          <cell r="DE77" t="str">
            <v>Gingras, FSA, MAAA</v>
          </cell>
          <cell r="DF77" t="str">
            <v>AVP, Actuary</v>
          </cell>
          <cell r="DG77" t="str">
            <v>valerie.gingras@americanenterprise.com</v>
          </cell>
          <cell r="DH77">
            <v>5152452168</v>
          </cell>
        </row>
        <row r="78">
          <cell r="A78">
            <v>11274</v>
          </cell>
          <cell r="B78" t="str">
            <v>American Retirement Life Insurance Company</v>
          </cell>
          <cell r="J78" t="str">
            <v>11200 Lakeline Boulevard</v>
          </cell>
          <cell r="K78" t="str">
            <v>Suite 100</v>
          </cell>
          <cell r="L78" t="str">
            <v>AUSTIN</v>
          </cell>
          <cell r="M78" t="str">
            <v>WILLIAMSON</v>
          </cell>
          <cell r="N78" t="str">
            <v>TX</v>
          </cell>
          <cell r="O78" t="str">
            <v>78717</v>
          </cell>
          <cell r="Q78">
            <v>6152342973</v>
          </cell>
          <cell r="R78">
            <v>5124671399</v>
          </cell>
          <cell r="S78" t="str">
            <v>Steve</v>
          </cell>
          <cell r="T78" t="str">
            <v>Jones</v>
          </cell>
          <cell r="U78" t="str">
            <v>General Manager</v>
          </cell>
          <cell r="V78" t="str">
            <v>stephen.jones@cigna.com</v>
          </cell>
          <cell r="W78" t="str">
            <v>Gregory Czar</v>
          </cell>
          <cell r="X78" t="str">
            <v>Blake</v>
          </cell>
          <cell r="Y78" t="str">
            <v>Coleman</v>
          </cell>
          <cell r="Z78" t="str">
            <v>Actuarial Analyst</v>
          </cell>
          <cell r="AA78" t="str">
            <v>American Retirement Life Insurance Company</v>
          </cell>
          <cell r="AB78">
            <v>5128074826</v>
          </cell>
          <cell r="AD78">
            <v>5124671399</v>
          </cell>
          <cell r="AE78" t="str">
            <v>blake.coleman@cigna.com</v>
          </cell>
          <cell r="AF78" t="str">
            <v>PO Box 26580</v>
          </cell>
          <cell r="AH78" t="str">
            <v>AUSTIN</v>
          </cell>
          <cell r="AI78" t="str">
            <v>WILLIAMSON</v>
          </cell>
          <cell r="AJ78" t="str">
            <v>TX</v>
          </cell>
          <cell r="AK78" t="str">
            <v>78756</v>
          </cell>
          <cell r="CF78" t="str">
            <v>www.cigna.com</v>
          </cell>
          <cell r="CN78">
            <v>1126</v>
          </cell>
          <cell r="CO78">
            <v>1741</v>
          </cell>
          <cell r="CS78" t="str">
            <v>12/31/2019</v>
          </cell>
          <cell r="CT78">
            <v>12</v>
          </cell>
          <cell r="CW78">
            <v>88366</v>
          </cell>
          <cell r="DD78" t="str">
            <v>Susan</v>
          </cell>
          <cell r="DE78" t="str">
            <v>Buck</v>
          </cell>
          <cell r="DF78" t="str">
            <v>Actuarial Director</v>
          </cell>
          <cell r="DG78" t="str">
            <v>susan.buck@cigna.com</v>
          </cell>
          <cell r="DH78">
            <v>5125311537</v>
          </cell>
        </row>
        <row r="79">
          <cell r="A79">
            <v>11276</v>
          </cell>
          <cell r="B79" t="str">
            <v>American Security Insurance Company</v>
          </cell>
          <cell r="J79" t="str">
            <v>11222 Quail Roost Drive</v>
          </cell>
          <cell r="L79" t="str">
            <v>MIAMI</v>
          </cell>
          <cell r="N79" t="str">
            <v>FL</v>
          </cell>
          <cell r="O79" t="str">
            <v>33157</v>
          </cell>
          <cell r="P79" t="str">
            <v>6596</v>
          </cell>
          <cell r="Q79">
            <v>7707631560</v>
          </cell>
          <cell r="S79" t="str">
            <v>Alan</v>
          </cell>
          <cell r="T79" t="str">
            <v>Colberg</v>
          </cell>
          <cell r="U79" t="str">
            <v>CEO</v>
          </cell>
          <cell r="X79" t="str">
            <v>Nick</v>
          </cell>
          <cell r="Y79" t="str">
            <v>Gustafson</v>
          </cell>
          <cell r="Z79" t="str">
            <v>AIM Associate</v>
          </cell>
          <cell r="AA79" t="str">
            <v>Assurant</v>
          </cell>
          <cell r="AB79">
            <v>3052532244</v>
          </cell>
          <cell r="AC79">
            <v>4031168</v>
          </cell>
          <cell r="AD79">
            <v>3052526942</v>
          </cell>
          <cell r="AE79" t="str">
            <v>nick.gustofson@outlook.com</v>
          </cell>
          <cell r="AF79" t="str">
            <v>11222 Quail Roost Drive</v>
          </cell>
          <cell r="AH79" t="str">
            <v>MIAMI</v>
          </cell>
          <cell r="AJ79" t="str">
            <v>FL</v>
          </cell>
          <cell r="AK79" t="str">
            <v>33157</v>
          </cell>
          <cell r="AL79" t="str">
            <v>6596</v>
          </cell>
          <cell r="AM79" t="str">
            <v>Stephen</v>
          </cell>
          <cell r="AN79" t="str">
            <v>Yanes</v>
          </cell>
          <cell r="AO79" t="str">
            <v>Functional Area MIS Analyst</v>
          </cell>
          <cell r="AP79" t="str">
            <v>Assurante</v>
          </cell>
          <cell r="AQ79">
            <v>3052532244</v>
          </cell>
          <cell r="AR79">
            <v>33160</v>
          </cell>
          <cell r="AS79">
            <v>3052526942</v>
          </cell>
          <cell r="AT79" t="str">
            <v>stephen.yanes@assurant.com</v>
          </cell>
          <cell r="AU79" t="str">
            <v>11222 Quail Roost Drive</v>
          </cell>
          <cell r="AW79" t="str">
            <v>MIAMI</v>
          </cell>
          <cell r="AY79" t="str">
            <v>FL</v>
          </cell>
          <cell r="AZ79" t="str">
            <v>33157</v>
          </cell>
          <cell r="BA79" t="str">
            <v>6596</v>
          </cell>
          <cell r="CN79">
            <v>1128</v>
          </cell>
          <cell r="CO79">
            <v>355</v>
          </cell>
          <cell r="CP79">
            <v>2855</v>
          </cell>
          <cell r="CS79" t="str">
            <v>12/31/2019</v>
          </cell>
          <cell r="CT79">
            <v>12</v>
          </cell>
          <cell r="CW79">
            <v>42978</v>
          </cell>
          <cell r="CX79" t="str">
            <v>019</v>
          </cell>
          <cell r="DD79" t="str">
            <v>Katie</v>
          </cell>
          <cell r="DE79" t="str">
            <v>Finn</v>
          </cell>
          <cell r="DF79" t="str">
            <v>Supervisor, AIM</v>
          </cell>
          <cell r="DG79" t="str">
            <v>katie.finn@assurant.com</v>
          </cell>
          <cell r="DH79">
            <v>3052532244</v>
          </cell>
        </row>
        <row r="80">
          <cell r="A80">
            <v>11277</v>
          </cell>
          <cell r="B80" t="str">
            <v>American Sentinel Insurance Company</v>
          </cell>
          <cell r="J80" t="str">
            <v>PO Box 61140</v>
          </cell>
          <cell r="L80" t="str">
            <v>HARRISBURG</v>
          </cell>
          <cell r="N80" t="str">
            <v>PA</v>
          </cell>
          <cell r="O80" t="str">
            <v>17106</v>
          </cell>
          <cell r="P80" t="str">
            <v>1140</v>
          </cell>
          <cell r="Q80">
            <v>7174093056</v>
          </cell>
          <cell r="R80">
            <v>7176579499</v>
          </cell>
          <cell r="S80" t="str">
            <v>William J.</v>
          </cell>
          <cell r="T80" t="str">
            <v>Wollyung, III</v>
          </cell>
          <cell r="U80" t="str">
            <v>CEO</v>
          </cell>
          <cell r="V80" t="str">
            <v>rliddick@aegisfirst.com</v>
          </cell>
          <cell r="W80" t="str">
            <v>Brett G. Crise</v>
          </cell>
          <cell r="X80" t="str">
            <v>Becky</v>
          </cell>
          <cell r="Y80" t="str">
            <v>Liddick</v>
          </cell>
          <cell r="Z80" t="str">
            <v>Accounting</v>
          </cell>
          <cell r="AA80" t="str">
            <v>American Sentinel Insurance Company</v>
          </cell>
          <cell r="AB80">
            <v>7174093056</v>
          </cell>
          <cell r="AE80" t="str">
            <v>rliddick@aegisfirst.com</v>
          </cell>
          <cell r="AF80" t="str">
            <v>PO Box 61140</v>
          </cell>
          <cell r="AH80" t="str">
            <v>HARRISBURG</v>
          </cell>
          <cell r="AJ80" t="str">
            <v>PA</v>
          </cell>
          <cell r="AK80" t="str">
            <v>17106</v>
          </cell>
          <cell r="CN80">
            <v>1129</v>
          </cell>
          <cell r="CO80">
            <v>1752</v>
          </cell>
          <cell r="CS80" t="str">
            <v>12/31/2019</v>
          </cell>
          <cell r="CT80">
            <v>12</v>
          </cell>
          <cell r="CW80">
            <v>17965</v>
          </cell>
          <cell r="DD80" t="str">
            <v>Brett G.</v>
          </cell>
          <cell r="DE80" t="str">
            <v>Crise</v>
          </cell>
          <cell r="DF80" t="str">
            <v>CFO</v>
          </cell>
          <cell r="DG80" t="str">
            <v>bcrise@aegisfirst.com</v>
          </cell>
          <cell r="DH80">
            <v>7176579671</v>
          </cell>
        </row>
        <row r="81">
          <cell r="A81">
            <v>11278</v>
          </cell>
          <cell r="B81" t="str">
            <v>American Specialty Health Insurance Company</v>
          </cell>
          <cell r="J81" t="str">
            <v>10221 Wateridge Circle</v>
          </cell>
          <cell r="L81" t="str">
            <v>SAN DIEGO</v>
          </cell>
          <cell r="N81" t="str">
            <v>CA</v>
          </cell>
          <cell r="O81" t="str">
            <v>92121</v>
          </cell>
          <cell r="Q81">
            <v>8008483555</v>
          </cell>
          <cell r="R81">
            <v>8774142746</v>
          </cell>
          <cell r="S81" t="str">
            <v>George T.</v>
          </cell>
          <cell r="T81" t="str">
            <v>DeVries</v>
          </cell>
          <cell r="U81" t="str">
            <v>Chief Executive Officer</v>
          </cell>
          <cell r="V81" t="str">
            <v>georged@ashn.com</v>
          </cell>
          <cell r="W81" t="str">
            <v>William M. Comer</v>
          </cell>
          <cell r="X81" t="str">
            <v>Ben</v>
          </cell>
          <cell r="Y81" t="str">
            <v>Wills</v>
          </cell>
          <cell r="Z81" t="str">
            <v>State Compliance Analyst I</v>
          </cell>
          <cell r="AA81" t="str">
            <v>American Specialty Health Insurance Company</v>
          </cell>
          <cell r="AB81">
            <v>8008483555</v>
          </cell>
          <cell r="AC81">
            <v>1309</v>
          </cell>
          <cell r="AD81">
            <v>8774142746</v>
          </cell>
          <cell r="AE81" t="str">
            <v>benw@ashn.com</v>
          </cell>
          <cell r="AF81" t="str">
            <v>10221 Wateridge Circle</v>
          </cell>
          <cell r="AH81" t="str">
            <v>SAN DIEGO</v>
          </cell>
          <cell r="AJ81" t="str">
            <v>CA</v>
          </cell>
          <cell r="AK81" t="str">
            <v>92121</v>
          </cell>
          <cell r="AM81" t="str">
            <v>Sarah</v>
          </cell>
          <cell r="AN81" t="str">
            <v>Russell</v>
          </cell>
          <cell r="AO81" t="str">
            <v>Associate Director, Regulatory &amp; Prog Compliance</v>
          </cell>
          <cell r="AP81" t="str">
            <v>American Specialty Health Insurance Company</v>
          </cell>
          <cell r="AQ81">
            <v>8008483555</v>
          </cell>
          <cell r="AR81">
            <v>1127</v>
          </cell>
          <cell r="AT81" t="str">
            <v>sarahru@ashn.com</v>
          </cell>
          <cell r="AU81" t="str">
            <v>12318 Hancock Street</v>
          </cell>
          <cell r="AW81" t="str">
            <v>CARMEL</v>
          </cell>
          <cell r="AY81" t="str">
            <v>IN</v>
          </cell>
          <cell r="AZ81" t="str">
            <v>46032</v>
          </cell>
          <cell r="CF81" t="str">
            <v>www.ashcompanies.com</v>
          </cell>
          <cell r="CN81">
            <v>1130</v>
          </cell>
          <cell r="CO81">
            <v>1628</v>
          </cell>
          <cell r="CP81">
            <v>2363</v>
          </cell>
          <cell r="CS81" t="str">
            <v>12/31/2019</v>
          </cell>
          <cell r="CT81">
            <v>12</v>
          </cell>
          <cell r="CW81">
            <v>84697</v>
          </cell>
          <cell r="DD81" t="str">
            <v>Sarah</v>
          </cell>
          <cell r="DE81" t="str">
            <v>Russell</v>
          </cell>
          <cell r="DF81" t="str">
            <v>Associate Director, Regulatory &amp; Prog Compliance</v>
          </cell>
          <cell r="DG81" t="str">
            <v>sarahru@ashn.com</v>
          </cell>
          <cell r="DH81">
            <v>8008483555</v>
          </cell>
        </row>
        <row r="82">
          <cell r="A82">
            <v>11279</v>
          </cell>
          <cell r="B82" t="str">
            <v>American States Insurance Company</v>
          </cell>
          <cell r="J82" t="str">
            <v>175 Berkeley Street</v>
          </cell>
          <cell r="L82" t="str">
            <v>BOSTON</v>
          </cell>
          <cell r="M82" t="str">
            <v>SUFFOLK</v>
          </cell>
          <cell r="N82" t="str">
            <v>MA</v>
          </cell>
          <cell r="O82" t="str">
            <v>02116</v>
          </cell>
          <cell r="Q82">
            <v>8572242766</v>
          </cell>
          <cell r="R82">
            <v>8572242712</v>
          </cell>
          <cell r="S82" t="str">
            <v>Ericka</v>
          </cell>
          <cell r="T82" t="str">
            <v>Solares</v>
          </cell>
          <cell r="U82" t="str">
            <v>Accounting Manager</v>
          </cell>
          <cell r="V82" t="str">
            <v>financialregulatoryreporting@libertymutual.com</v>
          </cell>
          <cell r="W82" t="str">
            <v>Christopher Pierce</v>
          </cell>
          <cell r="X82" t="str">
            <v>Jagjeet</v>
          </cell>
          <cell r="Y82" t="str">
            <v>Singh</v>
          </cell>
          <cell r="Z82" t="str">
            <v>Contractor, Regulatory</v>
          </cell>
          <cell r="AA82" t="str">
            <v>Liberty Mutual Agency Corporation</v>
          </cell>
          <cell r="AB82">
            <v>8572242766</v>
          </cell>
          <cell r="AD82">
            <v>8572242712</v>
          </cell>
          <cell r="AE82" t="str">
            <v>financialregulatoryreporting@libertymutual.com</v>
          </cell>
          <cell r="AF82" t="str">
            <v>175 Berkeley Street</v>
          </cell>
          <cell r="AH82" t="str">
            <v>BOSTON</v>
          </cell>
          <cell r="AI82" t="str">
            <v>SUFFOLK</v>
          </cell>
          <cell r="AJ82" t="str">
            <v>MA</v>
          </cell>
          <cell r="AK82" t="str">
            <v>02116</v>
          </cell>
          <cell r="CF82" t="str">
            <v>www.safeco.com</v>
          </cell>
          <cell r="CN82">
            <v>1131</v>
          </cell>
          <cell r="CO82">
            <v>1641</v>
          </cell>
          <cell r="CS82" t="str">
            <v>12/31/2019</v>
          </cell>
          <cell r="CT82">
            <v>12</v>
          </cell>
          <cell r="CW82">
            <v>19704</v>
          </cell>
          <cell r="CX82" t="str">
            <v>0111</v>
          </cell>
          <cell r="DD82" t="str">
            <v>Ericka</v>
          </cell>
          <cell r="DE82" t="str">
            <v>Solares</v>
          </cell>
          <cell r="DF82" t="str">
            <v>Accounting Manager</v>
          </cell>
          <cell r="DG82" t="str">
            <v>financialregulatoryreporting@libertymutual.com</v>
          </cell>
          <cell r="DH82">
            <v>8572242766</v>
          </cell>
        </row>
        <row r="83">
          <cell r="A83">
            <v>11280</v>
          </cell>
          <cell r="B83" t="str">
            <v>American States Preferred Insurance Company</v>
          </cell>
          <cell r="J83" t="str">
            <v>175 Berkeley Street</v>
          </cell>
          <cell r="L83" t="str">
            <v>BOSTON</v>
          </cell>
          <cell r="M83" t="str">
            <v>SUFFOLK</v>
          </cell>
          <cell r="N83" t="str">
            <v>MA</v>
          </cell>
          <cell r="O83" t="str">
            <v>02116</v>
          </cell>
          <cell r="Q83">
            <v>8572242766</v>
          </cell>
          <cell r="R83">
            <v>8572242712</v>
          </cell>
          <cell r="S83" t="str">
            <v>Ericka</v>
          </cell>
          <cell r="T83" t="str">
            <v>Solares</v>
          </cell>
          <cell r="U83" t="str">
            <v>Accounting Manager</v>
          </cell>
          <cell r="V83" t="str">
            <v>financialregulatoryreporting@libertymutual.com</v>
          </cell>
          <cell r="W83" t="str">
            <v>Christopher Pierce</v>
          </cell>
          <cell r="X83" t="str">
            <v>Jagjeet</v>
          </cell>
          <cell r="Y83" t="str">
            <v>Singh</v>
          </cell>
          <cell r="Z83" t="str">
            <v>Contractor, Regulatory</v>
          </cell>
          <cell r="AA83" t="str">
            <v>Liberty Mutual Agency Corporation</v>
          </cell>
          <cell r="AB83">
            <v>8572242766</v>
          </cell>
          <cell r="AD83">
            <v>8572242712</v>
          </cell>
          <cell r="AE83" t="str">
            <v>financialregulatoryreporting@libertymutual.com</v>
          </cell>
          <cell r="AF83" t="str">
            <v>175 Berkeley Street</v>
          </cell>
          <cell r="AH83" t="str">
            <v>BOSTON</v>
          </cell>
          <cell r="AI83" t="str">
            <v>SUFFOLK</v>
          </cell>
          <cell r="AJ83" t="str">
            <v>MA</v>
          </cell>
          <cell r="AK83" t="str">
            <v>02116</v>
          </cell>
          <cell r="CF83" t="str">
            <v>www.libertymutual.com</v>
          </cell>
          <cell r="CN83">
            <v>1132</v>
          </cell>
          <cell r="CO83">
            <v>1641</v>
          </cell>
          <cell r="CS83" t="str">
            <v>12/31/2019</v>
          </cell>
          <cell r="CT83">
            <v>12</v>
          </cell>
          <cell r="CW83">
            <v>37214</v>
          </cell>
          <cell r="DD83" t="str">
            <v>Ericka</v>
          </cell>
          <cell r="DE83" t="str">
            <v>Solares</v>
          </cell>
          <cell r="DF83" t="str">
            <v>Accounting Manager</v>
          </cell>
          <cell r="DG83" t="str">
            <v>financialregulatoryreporting@libertymutual.com</v>
          </cell>
          <cell r="DH83">
            <v>8572242766</v>
          </cell>
        </row>
        <row r="84">
          <cell r="A84">
            <v>11281</v>
          </cell>
          <cell r="B84" t="str">
            <v>American Summit Insurance Company</v>
          </cell>
          <cell r="J84" t="str">
            <v>PO Box 2650</v>
          </cell>
          <cell r="L84" t="str">
            <v>WACO</v>
          </cell>
          <cell r="M84" t="str">
            <v>MCLENNAN</v>
          </cell>
          <cell r="N84" t="str">
            <v>TX</v>
          </cell>
          <cell r="O84" t="str">
            <v>76702</v>
          </cell>
          <cell r="P84" t="str">
            <v>2650</v>
          </cell>
          <cell r="Q84">
            <v>2549817101</v>
          </cell>
          <cell r="R84">
            <v>2547309101</v>
          </cell>
          <cell r="S84" t="str">
            <v>Carl</v>
          </cell>
          <cell r="T84" t="str">
            <v>Kirk</v>
          </cell>
          <cell r="U84" t="str">
            <v>Secretary</v>
          </cell>
          <cell r="V84" t="str">
            <v>mesquivel@natlloyds.com</v>
          </cell>
          <cell r="X84" t="str">
            <v>Mary</v>
          </cell>
          <cell r="Y84" t="str">
            <v>Esquivel</v>
          </cell>
          <cell r="Z84" t="str">
            <v>AVP Accounting</v>
          </cell>
          <cell r="AA84" t="str">
            <v>American Summit</v>
          </cell>
          <cell r="AB84">
            <v>2543990626</v>
          </cell>
          <cell r="AC84">
            <v>7101</v>
          </cell>
          <cell r="AD84">
            <v>2547309101</v>
          </cell>
          <cell r="AE84" t="str">
            <v>mesquivel@natlloyds.com</v>
          </cell>
          <cell r="AF84" t="str">
            <v>PO Box 2650</v>
          </cell>
          <cell r="AH84" t="str">
            <v>WACO</v>
          </cell>
          <cell r="AI84" t="str">
            <v>MCLENNAN</v>
          </cell>
          <cell r="AJ84" t="str">
            <v>TX</v>
          </cell>
          <cell r="AK84" t="str">
            <v>76702</v>
          </cell>
          <cell r="CF84" t="str">
            <v>www.american-summit.com</v>
          </cell>
          <cell r="CN84">
            <v>1133</v>
          </cell>
          <cell r="CO84">
            <v>353</v>
          </cell>
          <cell r="CS84" t="str">
            <v>12/31/2019</v>
          </cell>
          <cell r="CT84">
            <v>12</v>
          </cell>
          <cell r="CW84">
            <v>19623</v>
          </cell>
          <cell r="CX84" t="str">
            <v>0732</v>
          </cell>
        </row>
        <row r="85">
          <cell r="A85">
            <v>10028</v>
          </cell>
          <cell r="B85" t="str">
            <v>American United Life Insurance Company</v>
          </cell>
          <cell r="J85" t="str">
            <v>PO Box 368</v>
          </cell>
          <cell r="L85" t="str">
            <v>INDIANAPOLIS</v>
          </cell>
          <cell r="M85" t="str">
            <v>MARION</v>
          </cell>
          <cell r="N85" t="str">
            <v>IN</v>
          </cell>
          <cell r="O85" t="str">
            <v>46206</v>
          </cell>
          <cell r="P85" t="str">
            <v>0368</v>
          </cell>
          <cell r="Q85">
            <v>3172851877</v>
          </cell>
          <cell r="R85">
            <v>3172857636</v>
          </cell>
          <cell r="S85" t="str">
            <v>J. Scott</v>
          </cell>
          <cell r="T85" t="str">
            <v>Davison</v>
          </cell>
          <cell r="U85" t="str">
            <v>CEO and President</v>
          </cell>
          <cell r="V85" t="str">
            <v>scott.davison@oneamerica.com</v>
          </cell>
          <cell r="W85" t="str">
            <v>Jeffrey D. Holley</v>
          </cell>
          <cell r="X85" t="str">
            <v>Jeremy</v>
          </cell>
          <cell r="Y85" t="str">
            <v>Newport</v>
          </cell>
          <cell r="Z85" t="str">
            <v>Financial Reporting Accountant</v>
          </cell>
          <cell r="AA85" t="str">
            <v>OneAmerica Financial Partners</v>
          </cell>
          <cell r="AB85">
            <v>3172852159</v>
          </cell>
          <cell r="AD85">
            <v>3172857636</v>
          </cell>
          <cell r="AE85" t="str">
            <v>jeremy.newport@oneamerica.com</v>
          </cell>
          <cell r="AF85" t="str">
            <v>PO Box 368</v>
          </cell>
          <cell r="AH85" t="str">
            <v>INDIANAPOLIS</v>
          </cell>
          <cell r="AI85" t="str">
            <v>MARION</v>
          </cell>
          <cell r="AJ85" t="str">
            <v>IN</v>
          </cell>
          <cell r="AK85" t="str">
            <v>46206</v>
          </cell>
          <cell r="AL85" t="str">
            <v>0368</v>
          </cell>
          <cell r="AM85" t="str">
            <v>Emilie</v>
          </cell>
          <cell r="AN85" t="str">
            <v>Bolster</v>
          </cell>
          <cell r="AO85" t="str">
            <v>Director, Accounting</v>
          </cell>
          <cell r="AP85" t="str">
            <v>OneAmerica Financial Partners</v>
          </cell>
          <cell r="AQ85">
            <v>3172852577</v>
          </cell>
          <cell r="AS85">
            <v>3172857636</v>
          </cell>
          <cell r="AT85" t="str">
            <v>emilie.bolster@oneamerica.com</v>
          </cell>
          <cell r="AU85" t="str">
            <v>PO Box 368</v>
          </cell>
          <cell r="AW85" t="str">
            <v>INDIANAPOLIS</v>
          </cell>
          <cell r="AX85" t="str">
            <v>MARION</v>
          </cell>
          <cell r="AY85" t="str">
            <v>IN</v>
          </cell>
          <cell r="AZ85" t="str">
            <v>46206</v>
          </cell>
          <cell r="BA85" t="str">
            <v>0368</v>
          </cell>
          <cell r="BB85" t="str">
            <v>Jennifer</v>
          </cell>
          <cell r="BC85" t="str">
            <v>Combs</v>
          </cell>
          <cell r="BD85" t="str">
            <v>Accountant</v>
          </cell>
          <cell r="BE85" t="str">
            <v>OneAmerica Financial Partners</v>
          </cell>
          <cell r="BF85">
            <v>3172851346</v>
          </cell>
          <cell r="BH85">
            <v>3172857636</v>
          </cell>
          <cell r="BI85" t="str">
            <v>jennifer.combs@OneAmerica.com</v>
          </cell>
          <cell r="BJ85" t="str">
            <v>PO Box 368</v>
          </cell>
          <cell r="BL85" t="str">
            <v>INDIANAPOLIS</v>
          </cell>
          <cell r="BM85" t="str">
            <v>MARION</v>
          </cell>
          <cell r="BN85" t="str">
            <v>IN</v>
          </cell>
          <cell r="BO85" t="str">
            <v>46206</v>
          </cell>
          <cell r="BP85" t="str">
            <v>0368</v>
          </cell>
          <cell r="CF85" t="str">
            <v>www.oneamerica.com</v>
          </cell>
          <cell r="CN85">
            <v>503</v>
          </cell>
          <cell r="CO85">
            <v>728</v>
          </cell>
          <cell r="CP85">
            <v>566</v>
          </cell>
          <cell r="CQ85">
            <v>567</v>
          </cell>
          <cell r="CS85" t="str">
            <v>12/31/2019</v>
          </cell>
          <cell r="CT85">
            <v>12</v>
          </cell>
          <cell r="CW85">
            <v>60895</v>
          </cell>
          <cell r="CX85" t="str">
            <v>0619</v>
          </cell>
          <cell r="DD85" t="str">
            <v>Emilie</v>
          </cell>
          <cell r="DE85" t="str">
            <v>Bolster</v>
          </cell>
          <cell r="DF85" t="str">
            <v>Director, Accounting</v>
          </cell>
          <cell r="DG85" t="str">
            <v>emilie.bolster@oneamerica.com</v>
          </cell>
          <cell r="DH85">
            <v>3172851850</v>
          </cell>
        </row>
        <row r="86">
          <cell r="A86">
            <v>11282</v>
          </cell>
          <cell r="B86" t="str">
            <v>American Zurich Insurance Company</v>
          </cell>
          <cell r="J86" t="str">
            <v>1299 Zurich Way</v>
          </cell>
          <cell r="K86" t="str">
            <v>5th Floor West Bar</v>
          </cell>
          <cell r="L86" t="str">
            <v>SCHAUMBURG</v>
          </cell>
          <cell r="M86" t="str">
            <v>COOK</v>
          </cell>
          <cell r="N86" t="str">
            <v>IL</v>
          </cell>
          <cell r="O86" t="str">
            <v>60196</v>
          </cell>
          <cell r="P86" t="str">
            <v>1056</v>
          </cell>
          <cell r="Q86">
            <v>8476053267</v>
          </cell>
          <cell r="R86">
            <v>8474135315</v>
          </cell>
          <cell r="S86" t="str">
            <v>Katherine</v>
          </cell>
          <cell r="T86" t="str">
            <v>Miller</v>
          </cell>
          <cell r="U86" t="str">
            <v>Director of External Reporting</v>
          </cell>
          <cell r="V86" t="str">
            <v>katie.miller@zurichna.com</v>
          </cell>
          <cell r="W86" t="str">
            <v>Dalynn Hoch</v>
          </cell>
          <cell r="X86" t="str">
            <v>Lucille</v>
          </cell>
          <cell r="Y86" t="str">
            <v>Choma</v>
          </cell>
          <cell r="Z86" t="str">
            <v>Financial Analyst III</v>
          </cell>
          <cell r="AA86" t="str">
            <v>Zurich Group</v>
          </cell>
          <cell r="AB86">
            <v>8476056699</v>
          </cell>
          <cell r="AD86">
            <v>8474135315</v>
          </cell>
          <cell r="AE86" t="str">
            <v>usz_supp.filings@zurichna.com</v>
          </cell>
          <cell r="AF86" t="str">
            <v>1299 Zurich Way</v>
          </cell>
          <cell r="AG86" t="str">
            <v>5th Floor West Bar</v>
          </cell>
          <cell r="AH86" t="str">
            <v>SCHAUMBURG</v>
          </cell>
          <cell r="AI86" t="str">
            <v>COOK</v>
          </cell>
          <cell r="AJ86" t="str">
            <v>IL</v>
          </cell>
          <cell r="AK86" t="str">
            <v>60196</v>
          </cell>
          <cell r="CF86" t="str">
            <v>www.zurichna.com</v>
          </cell>
          <cell r="CN86">
            <v>1134</v>
          </cell>
          <cell r="CO86">
            <v>2993</v>
          </cell>
          <cell r="CS86" t="str">
            <v>12/31/2019</v>
          </cell>
          <cell r="CT86">
            <v>12</v>
          </cell>
          <cell r="CW86">
            <v>40142</v>
          </cell>
          <cell r="DD86" t="str">
            <v>Katherine</v>
          </cell>
          <cell r="DE86" t="str">
            <v>Miller</v>
          </cell>
          <cell r="DF86" t="str">
            <v>Director of Statutory and Regulatory Reporting</v>
          </cell>
          <cell r="DG86" t="str">
            <v>katie.miller@zurichna.com</v>
          </cell>
          <cell r="DH86">
            <v>8476057896</v>
          </cell>
        </row>
        <row r="87">
          <cell r="A87">
            <v>11283</v>
          </cell>
          <cell r="B87" t="str">
            <v>Americo Financial Life and Annuity Insurance Company</v>
          </cell>
          <cell r="J87" t="str">
            <v>PO Box 410288</v>
          </cell>
          <cell r="L87" t="str">
            <v>KANSAS CITY</v>
          </cell>
          <cell r="M87" t="str">
            <v>JACKSON</v>
          </cell>
          <cell r="N87" t="str">
            <v>MO</v>
          </cell>
          <cell r="O87" t="str">
            <v>64141</v>
          </cell>
          <cell r="P87" t="str">
            <v>0288</v>
          </cell>
          <cell r="Q87">
            <v>8163912000</v>
          </cell>
          <cell r="R87">
            <v>8163912083</v>
          </cell>
          <cell r="S87" t="str">
            <v>Donald P.</v>
          </cell>
          <cell r="T87" t="str">
            <v>Oster</v>
          </cell>
          <cell r="U87" t="str">
            <v>Vice President</v>
          </cell>
          <cell r="V87" t="str">
            <v>don.oster@americo.com</v>
          </cell>
          <cell r="W87" t="str">
            <v>Dennis Walsh</v>
          </cell>
          <cell r="X87" t="str">
            <v>Breana</v>
          </cell>
          <cell r="Y87" t="str">
            <v>Pilcher</v>
          </cell>
          <cell r="Z87" t="str">
            <v>Senior Staff Accountant</v>
          </cell>
          <cell r="AA87" t="str">
            <v>Americo Financial Life and Annuity Insurance Company</v>
          </cell>
          <cell r="AB87">
            <v>8163912000</v>
          </cell>
          <cell r="AC87">
            <v>2156</v>
          </cell>
          <cell r="AD87">
            <v>8163912083</v>
          </cell>
          <cell r="AE87" t="str">
            <v>breana.pilcher@americo.com</v>
          </cell>
          <cell r="AF87" t="str">
            <v>PO Box 410288</v>
          </cell>
          <cell r="AH87" t="str">
            <v>KANSAS CITY</v>
          </cell>
          <cell r="AI87" t="str">
            <v>JACKSON</v>
          </cell>
          <cell r="AJ87" t="str">
            <v>MO</v>
          </cell>
          <cell r="AK87" t="str">
            <v>64141</v>
          </cell>
          <cell r="AL87" t="str">
            <v>0288</v>
          </cell>
          <cell r="AM87" t="str">
            <v>Darren F.</v>
          </cell>
          <cell r="AN87" t="str">
            <v>Cook</v>
          </cell>
          <cell r="AO87" t="str">
            <v>Director of Financial Reporting</v>
          </cell>
          <cell r="AP87" t="str">
            <v>Americo Financial Life and Annuity Insurance Company</v>
          </cell>
          <cell r="AQ87">
            <v>8163912000</v>
          </cell>
          <cell r="AR87">
            <v>2384</v>
          </cell>
          <cell r="AS87">
            <v>8163912083</v>
          </cell>
          <cell r="AT87" t="str">
            <v>darren.cook@americo.com</v>
          </cell>
          <cell r="AU87" t="str">
            <v>PO Box 410288</v>
          </cell>
          <cell r="AW87" t="str">
            <v>KANSAS CITY</v>
          </cell>
          <cell r="AX87" t="str">
            <v>JACKSON</v>
          </cell>
          <cell r="AY87" t="str">
            <v>MO</v>
          </cell>
          <cell r="AZ87" t="str">
            <v>64141</v>
          </cell>
          <cell r="BA87" t="str">
            <v>0288</v>
          </cell>
          <cell r="BB87" t="str">
            <v>Crystal</v>
          </cell>
          <cell r="BC87" t="str">
            <v>Mainard</v>
          </cell>
          <cell r="BD87" t="str">
            <v>Statutory Accounting Manager</v>
          </cell>
          <cell r="BE87" t="str">
            <v>Americo Financial Life and Annuity Insurance Company</v>
          </cell>
          <cell r="BF87">
            <v>8163912000</v>
          </cell>
          <cell r="BG87">
            <v>2749</v>
          </cell>
          <cell r="BH87">
            <v>8163912083</v>
          </cell>
          <cell r="BI87" t="str">
            <v>crystal.mainard@americo.com</v>
          </cell>
          <cell r="BJ87" t="str">
            <v>PO Box 410288</v>
          </cell>
          <cell r="BL87" t="str">
            <v>KANSAS CITY</v>
          </cell>
          <cell r="BM87" t="str">
            <v>JACKSON</v>
          </cell>
          <cell r="BN87" t="str">
            <v>MO</v>
          </cell>
          <cell r="BO87" t="str">
            <v>64141</v>
          </cell>
          <cell r="BP87" t="str">
            <v>0288</v>
          </cell>
          <cell r="CF87" t="str">
            <v>www.americo.com</v>
          </cell>
          <cell r="CN87">
            <v>1135</v>
          </cell>
          <cell r="CO87">
            <v>1259</v>
          </cell>
          <cell r="CP87">
            <v>1260</v>
          </cell>
          <cell r="CQ87">
            <v>1852</v>
          </cell>
          <cell r="CS87" t="str">
            <v>12/31/2019</v>
          </cell>
          <cell r="CT87">
            <v>12</v>
          </cell>
          <cell r="CW87">
            <v>61999</v>
          </cell>
          <cell r="CX87" t="str">
            <v>0449</v>
          </cell>
          <cell r="DD87" t="str">
            <v>Crystal</v>
          </cell>
          <cell r="DE87" t="str">
            <v>Mainard</v>
          </cell>
          <cell r="DF87" t="str">
            <v>Statutory Accounting Manager</v>
          </cell>
          <cell r="DG87" t="str">
            <v>crystal.mainard@americo.com</v>
          </cell>
          <cell r="DH87">
            <v>8163912000</v>
          </cell>
        </row>
        <row r="88">
          <cell r="A88">
            <v>10305</v>
          </cell>
          <cell r="B88" t="str">
            <v>Ameritas Life Insurance Corp</v>
          </cell>
          <cell r="J88" t="str">
            <v>PO Box 81889</v>
          </cell>
          <cell r="L88" t="str">
            <v>LINCOLN</v>
          </cell>
          <cell r="M88" t="str">
            <v>LANCASTER</v>
          </cell>
          <cell r="N88" t="str">
            <v>NE</v>
          </cell>
          <cell r="O88" t="str">
            <v>68501</v>
          </cell>
          <cell r="P88" t="str">
            <v>1889</v>
          </cell>
          <cell r="Q88">
            <v>8007451112</v>
          </cell>
          <cell r="R88">
            <v>4023092573</v>
          </cell>
          <cell r="S88" t="str">
            <v>JoAnn</v>
          </cell>
          <cell r="T88" t="str">
            <v>Martin</v>
          </cell>
          <cell r="U88" t="str">
            <v>President and CEO</v>
          </cell>
          <cell r="V88" t="str">
            <v>jmartin@ameritas.com</v>
          </cell>
          <cell r="W88" t="str">
            <v>Robert C. Barth</v>
          </cell>
          <cell r="X88" t="str">
            <v>Kelly</v>
          </cell>
          <cell r="Y88" t="str">
            <v>Wieseler</v>
          </cell>
          <cell r="Z88" t="str">
            <v>Senior VP and Group Chief Actuary</v>
          </cell>
          <cell r="AA88" t="str">
            <v>Ameritas Life Insurance Corp.</v>
          </cell>
          <cell r="AB88">
            <v>8007456665</v>
          </cell>
          <cell r="AC88">
            <v>82142</v>
          </cell>
          <cell r="AD88">
            <v>4024656100</v>
          </cell>
          <cell r="AE88" t="str">
            <v>kwieseler@ameritas.com</v>
          </cell>
          <cell r="AF88" t="str">
            <v>PO Box 81889</v>
          </cell>
          <cell r="AH88" t="str">
            <v>LINCOLN</v>
          </cell>
          <cell r="AI88" t="str">
            <v>LANCASTER</v>
          </cell>
          <cell r="AJ88" t="str">
            <v>NE</v>
          </cell>
          <cell r="AK88" t="str">
            <v>68501</v>
          </cell>
          <cell r="AL88" t="str">
            <v>1889</v>
          </cell>
          <cell r="AM88" t="str">
            <v>Mary</v>
          </cell>
          <cell r="AN88" t="str">
            <v>Chmelka</v>
          </cell>
          <cell r="AO88" t="str">
            <v>Assistant Contract Analyst III - Group Complicance</v>
          </cell>
          <cell r="AP88" t="str">
            <v>Ameritas Life Insurance Corp.</v>
          </cell>
          <cell r="AQ88">
            <v>4023092510</v>
          </cell>
          <cell r="AS88">
            <v>4023092573</v>
          </cell>
          <cell r="AT88" t="str">
            <v>mchmelka@ameritas.com</v>
          </cell>
          <cell r="AU88" t="str">
            <v>PO Box 81889</v>
          </cell>
          <cell r="AW88" t="str">
            <v>LINCOLN</v>
          </cell>
          <cell r="AX88" t="str">
            <v>LANCASTER</v>
          </cell>
          <cell r="AY88" t="str">
            <v>NE</v>
          </cell>
          <cell r="AZ88" t="str">
            <v>68501</v>
          </cell>
          <cell r="BA88" t="str">
            <v>1889</v>
          </cell>
          <cell r="CF88" t="str">
            <v>www.ameritas.com</v>
          </cell>
          <cell r="CN88">
            <v>517</v>
          </cell>
          <cell r="CO88">
            <v>783</v>
          </cell>
          <cell r="CP88">
            <v>1618</v>
          </cell>
          <cell r="CS88" t="str">
            <v>12/31/2019</v>
          </cell>
          <cell r="CT88">
            <v>12</v>
          </cell>
          <cell r="CW88">
            <v>61301</v>
          </cell>
          <cell r="CX88" t="str">
            <v>943</v>
          </cell>
          <cell r="DD88" t="str">
            <v>Karen</v>
          </cell>
          <cell r="DE88" t="str">
            <v>Gustin</v>
          </cell>
          <cell r="DF88" t="str">
            <v>President - Group Division</v>
          </cell>
          <cell r="DG88" t="str">
            <v>kgustin@ameritas.com</v>
          </cell>
          <cell r="DH88">
            <v>8007456665</v>
          </cell>
        </row>
        <row r="89">
          <cell r="A89">
            <v>11284</v>
          </cell>
          <cell r="B89" t="str">
            <v>Amex Assurance Company</v>
          </cell>
          <cell r="J89" t="str">
            <v>20022 North 31st Avenue</v>
          </cell>
          <cell r="K89" t="str">
            <v>MC: 08-01-20</v>
          </cell>
          <cell r="L89" t="str">
            <v>PHOENIX</v>
          </cell>
          <cell r="M89" t="str">
            <v>MARICOPA</v>
          </cell>
          <cell r="N89" t="str">
            <v>AZ</v>
          </cell>
          <cell r="O89" t="str">
            <v>85027</v>
          </cell>
          <cell r="Q89">
            <v>6234923245</v>
          </cell>
          <cell r="R89">
            <v>6234923323</v>
          </cell>
          <cell r="S89" t="str">
            <v>Jonathan T</v>
          </cell>
          <cell r="T89" t="str">
            <v>Moore</v>
          </cell>
          <cell r="U89" t="str">
            <v>President</v>
          </cell>
          <cell r="V89" t="str">
            <v>christopher.d.gohman@aexp.com</v>
          </cell>
          <cell r="X89" t="str">
            <v>Christopher D</v>
          </cell>
          <cell r="Y89" t="str">
            <v>Gohman</v>
          </cell>
          <cell r="Z89" t="str">
            <v>Regulatory Analyst</v>
          </cell>
          <cell r="AA89" t="str">
            <v>Amex Assurance Company</v>
          </cell>
          <cell r="AB89">
            <v>6234923245</v>
          </cell>
          <cell r="AD89">
            <v>6234923323</v>
          </cell>
          <cell r="AE89" t="str">
            <v>christopher.d.gohman@aexp.com</v>
          </cell>
          <cell r="AF89" t="str">
            <v>20022 North 31st Avenue</v>
          </cell>
          <cell r="AG89" t="str">
            <v>MC: 08-01-20</v>
          </cell>
          <cell r="AH89" t="str">
            <v>PHOENIX</v>
          </cell>
          <cell r="AI89" t="str">
            <v>MARICOPA</v>
          </cell>
          <cell r="AJ89" t="str">
            <v>AZ</v>
          </cell>
          <cell r="AK89" t="str">
            <v>85027</v>
          </cell>
          <cell r="CF89" t="str">
            <v>www.americanexpress.com</v>
          </cell>
          <cell r="CN89">
            <v>1136</v>
          </cell>
          <cell r="CO89">
            <v>2205</v>
          </cell>
          <cell r="CS89" t="str">
            <v>12/31/2019</v>
          </cell>
          <cell r="CT89">
            <v>12</v>
          </cell>
          <cell r="CW89">
            <v>27928</v>
          </cell>
          <cell r="DD89" t="str">
            <v>Brent</v>
          </cell>
          <cell r="DE89" t="str">
            <v>McIlquham</v>
          </cell>
          <cell r="DF89" t="str">
            <v>Regulatory Affairs Manager</v>
          </cell>
          <cell r="DG89" t="str">
            <v>brent.d.mcilauham@aexp.com</v>
          </cell>
          <cell r="DH89">
            <v>6234923234</v>
          </cell>
        </row>
        <row r="90">
          <cell r="A90">
            <v>10518</v>
          </cell>
          <cell r="B90" t="str">
            <v>AmGUARD Insurance Company</v>
          </cell>
          <cell r="C90" t="str">
            <v/>
          </cell>
          <cell r="D90" t="str">
            <v/>
          </cell>
          <cell r="E90" t="str">
            <v/>
          </cell>
          <cell r="G90" t="str">
            <v/>
          </cell>
          <cell r="H90" t="str">
            <v/>
          </cell>
          <cell r="I90" t="str">
            <v/>
          </cell>
          <cell r="J90" t="str">
            <v>PO Box AH</v>
          </cell>
          <cell r="K90" t="str">
            <v/>
          </cell>
          <cell r="L90" t="str">
            <v>WILKES BARRE</v>
          </cell>
          <cell r="N90" t="str">
            <v>PA</v>
          </cell>
          <cell r="O90" t="str">
            <v>18703</v>
          </cell>
          <cell r="P90" t="str">
            <v>0020</v>
          </cell>
          <cell r="Q90">
            <v>5708259900</v>
          </cell>
          <cell r="S90" t="str">
            <v/>
          </cell>
          <cell r="T90" t="str">
            <v/>
          </cell>
          <cell r="U90" t="str">
            <v/>
          </cell>
          <cell r="V90" t="str">
            <v/>
          </cell>
          <cell r="W90" t="str">
            <v/>
          </cell>
          <cell r="CF90" t="str">
            <v/>
          </cell>
          <cell r="CN90">
            <v>2586</v>
          </cell>
          <cell r="CS90" t="str">
            <v>12/31/2019</v>
          </cell>
          <cell r="CT90">
            <v>6</v>
          </cell>
          <cell r="CW90">
            <v>42390</v>
          </cell>
          <cell r="CX90" t="str">
            <v/>
          </cell>
          <cell r="CZ90" t="str">
            <v/>
          </cell>
          <cell r="DA90" t="str">
            <v/>
          </cell>
          <cell r="DB90" t="str">
            <v/>
          </cell>
          <cell r="DC90" t="str">
            <v/>
          </cell>
        </row>
        <row r="91">
          <cell r="A91">
            <v>11285</v>
          </cell>
          <cell r="B91" t="str">
            <v>Annuity Investors Life Insurance Company</v>
          </cell>
          <cell r="J91" t="str">
            <v>PO Box 54020</v>
          </cell>
          <cell r="L91" t="str">
            <v>CINCINNATI</v>
          </cell>
          <cell r="M91" t="str">
            <v>HAMILTON</v>
          </cell>
          <cell r="N91" t="str">
            <v>OH</v>
          </cell>
          <cell r="O91" t="str">
            <v>45202</v>
          </cell>
          <cell r="Q91">
            <v>5133573300</v>
          </cell>
          <cell r="R91">
            <v>5134151673</v>
          </cell>
          <cell r="S91" t="str">
            <v>Mark F.</v>
          </cell>
          <cell r="T91" t="str">
            <v>Muething</v>
          </cell>
          <cell r="U91" t="str">
            <v>President</v>
          </cell>
          <cell r="W91" t="str">
            <v>Christopher P. Miliano</v>
          </cell>
          <cell r="X91" t="str">
            <v>Mark</v>
          </cell>
          <cell r="Y91" t="str">
            <v>Buten</v>
          </cell>
          <cell r="Z91" t="str">
            <v>Compliance Analyst</v>
          </cell>
          <cell r="AA91" t="str">
            <v>Annuity Investors Life Insurance Company</v>
          </cell>
          <cell r="AB91">
            <v>5134128063</v>
          </cell>
          <cell r="AD91">
            <v>5133615967</v>
          </cell>
          <cell r="AE91" t="str">
            <v>mbuten@gaig.com</v>
          </cell>
          <cell r="AF91" t="str">
            <v>301 East Fourth Street</v>
          </cell>
          <cell r="AH91" t="str">
            <v>CINCINNATI</v>
          </cell>
          <cell r="AI91" t="str">
            <v>HAMILTON</v>
          </cell>
          <cell r="AJ91" t="str">
            <v>OH</v>
          </cell>
          <cell r="AK91" t="str">
            <v>45202</v>
          </cell>
          <cell r="CF91" t="str">
            <v>www.greatamericaninsurancegroup.com</v>
          </cell>
          <cell r="CN91">
            <v>1137</v>
          </cell>
          <cell r="CO91">
            <v>360</v>
          </cell>
          <cell r="CS91" t="str">
            <v>12/31/2019</v>
          </cell>
          <cell r="CT91">
            <v>12</v>
          </cell>
          <cell r="CW91">
            <v>93661</v>
          </cell>
          <cell r="CX91" t="str">
            <v>0084</v>
          </cell>
          <cell r="DD91" t="str">
            <v>Jennifer</v>
          </cell>
          <cell r="DE91" t="str">
            <v>Stephen</v>
          </cell>
          <cell r="DF91" t="str">
            <v>Compliance Director</v>
          </cell>
          <cell r="DG91" t="str">
            <v>jstephen@gaig.com</v>
          </cell>
          <cell r="DH91">
            <v>5134128055</v>
          </cell>
        </row>
        <row r="92">
          <cell r="A92">
            <v>10029</v>
          </cell>
          <cell r="B92" t="str">
            <v xml:space="preserve">Anthem Life Insurance Company </v>
          </cell>
          <cell r="J92" t="str">
            <v>3350 Peachtree Road NE</v>
          </cell>
          <cell r="K92" t="str">
            <v>7th Floor</v>
          </cell>
          <cell r="L92" t="str">
            <v>ATLANTA</v>
          </cell>
          <cell r="N92" t="str">
            <v>GA</v>
          </cell>
          <cell r="O92" t="str">
            <v>30326</v>
          </cell>
          <cell r="Q92">
            <v>4042722627</v>
          </cell>
          <cell r="S92" t="str">
            <v>Gregory</v>
          </cell>
          <cell r="T92" t="str">
            <v>Poulakos</v>
          </cell>
          <cell r="U92" t="str">
            <v>President</v>
          </cell>
          <cell r="V92" t="str">
            <v>gregory.poulakos@anthem.com</v>
          </cell>
          <cell r="W92" t="str">
            <v>John Gallina</v>
          </cell>
          <cell r="X92" t="str">
            <v>Jennifer</v>
          </cell>
          <cell r="Y92" t="str">
            <v>Pridemore-Ruth</v>
          </cell>
          <cell r="Z92" t="str">
            <v>Compliance Analyst</v>
          </cell>
          <cell r="AA92" t="str">
            <v>Anthem Life Insurance Company</v>
          </cell>
          <cell r="AB92">
            <v>4049233223</v>
          </cell>
          <cell r="AD92">
            <v>4049233210</v>
          </cell>
          <cell r="AE92" t="str">
            <v>jennifer.pridemore-ruth@anthem.com</v>
          </cell>
          <cell r="AF92" t="str">
            <v>3350 Peachtree Road NE</v>
          </cell>
          <cell r="AG92" t="str">
            <v>7th Floor</v>
          </cell>
          <cell r="AH92" t="str">
            <v>ATLANTA</v>
          </cell>
          <cell r="AJ92" t="str">
            <v>GA</v>
          </cell>
          <cell r="AK92" t="str">
            <v>30326</v>
          </cell>
          <cell r="CF92" t="str">
            <v>www.anthem.com</v>
          </cell>
          <cell r="CN92">
            <v>490</v>
          </cell>
          <cell r="CO92">
            <v>656</v>
          </cell>
          <cell r="CS92" t="str">
            <v>12/31/2019</v>
          </cell>
          <cell r="CT92">
            <v>12</v>
          </cell>
          <cell r="CW92">
            <v>61069</v>
          </cell>
          <cell r="CX92" t="str">
            <v>671</v>
          </cell>
          <cell r="DD92" t="str">
            <v>David</v>
          </cell>
          <cell r="DE92" t="str">
            <v>Wedegis</v>
          </cell>
          <cell r="DF92" t="str">
            <v>Compliance Director</v>
          </cell>
          <cell r="DG92" t="str">
            <v>david.wedegis@anthem.com</v>
          </cell>
          <cell r="DH92">
            <v>4049233229</v>
          </cell>
        </row>
        <row r="93">
          <cell r="A93">
            <v>11286</v>
          </cell>
          <cell r="B93" t="str">
            <v>Arch Insurance Company</v>
          </cell>
          <cell r="J93" t="str">
            <v>Harborside 3, 210 Hudson Street</v>
          </cell>
          <cell r="K93" t="str">
            <v>Suite 300</v>
          </cell>
          <cell r="L93" t="str">
            <v>JERSEY CITY</v>
          </cell>
          <cell r="M93" t="str">
            <v>HUDSON</v>
          </cell>
          <cell r="N93" t="str">
            <v>NJ</v>
          </cell>
          <cell r="O93" t="str">
            <v>07311</v>
          </cell>
          <cell r="P93" t="str">
            <v>1107</v>
          </cell>
          <cell r="Q93">
            <v>2017434000</v>
          </cell>
          <cell r="R93">
            <v>2017434653</v>
          </cell>
          <cell r="S93" t="str">
            <v>Nicolas</v>
          </cell>
          <cell r="T93" t="str">
            <v>Papadopoulo</v>
          </cell>
          <cell r="U93" t="str">
            <v>CEO</v>
          </cell>
          <cell r="W93" t="str">
            <v>Tom Ahern</v>
          </cell>
          <cell r="X93" t="str">
            <v>Susan</v>
          </cell>
          <cell r="Y93" t="str">
            <v>Hanlon</v>
          </cell>
          <cell r="Z93" t="str">
            <v>Analyst</v>
          </cell>
          <cell r="AA93" t="str">
            <v>Arch Insurance Company</v>
          </cell>
          <cell r="AB93">
            <v>2017434741</v>
          </cell>
          <cell r="AD93">
            <v>2017434653</v>
          </cell>
          <cell r="AE93" t="str">
            <v>shanlon@archinsurance.com</v>
          </cell>
          <cell r="AF93" t="str">
            <v>Harborside 3, 210 Hudson Street</v>
          </cell>
          <cell r="AG93" t="str">
            <v>Suite 300</v>
          </cell>
          <cell r="AH93" t="str">
            <v>JERSEY CITY</v>
          </cell>
          <cell r="AI93" t="str">
            <v>HUDSON</v>
          </cell>
          <cell r="AJ93" t="str">
            <v>NJ</v>
          </cell>
          <cell r="AK93" t="str">
            <v>07311</v>
          </cell>
          <cell r="AL93" t="str">
            <v>1107</v>
          </cell>
          <cell r="CF93" t="str">
            <v>www.archinsurance.com</v>
          </cell>
          <cell r="CN93">
            <v>1138</v>
          </cell>
          <cell r="CO93">
            <v>3082</v>
          </cell>
          <cell r="CS93" t="str">
            <v>12/31/2019</v>
          </cell>
          <cell r="CT93">
            <v>12</v>
          </cell>
          <cell r="CW93">
            <v>11150</v>
          </cell>
          <cell r="DD93" t="str">
            <v>Tom</v>
          </cell>
          <cell r="DE93" t="str">
            <v>Johnson</v>
          </cell>
          <cell r="DF93" t="str">
            <v>AVP-Statistical Reporting</v>
          </cell>
          <cell r="DG93" t="str">
            <v>tjohnson@archinsurance.com</v>
          </cell>
          <cell r="DH93">
            <v>2014734111</v>
          </cell>
        </row>
        <row r="94">
          <cell r="A94">
            <v>11287</v>
          </cell>
          <cell r="B94" t="str">
            <v>Arch Reinsurance Company</v>
          </cell>
          <cell r="J94" t="str">
            <v>PO Box 1988</v>
          </cell>
          <cell r="K94" t="str">
            <v>445 South Street Suite 220</v>
          </cell>
          <cell r="L94" t="str">
            <v>MORRISTOWN</v>
          </cell>
          <cell r="M94" t="str">
            <v>MORRIS</v>
          </cell>
          <cell r="N94" t="str">
            <v>NJ</v>
          </cell>
          <cell r="O94" t="str">
            <v>07962</v>
          </cell>
          <cell r="P94" t="str">
            <v>1988</v>
          </cell>
          <cell r="Q94">
            <v>9738896471</v>
          </cell>
          <cell r="R94">
            <v>9738896495</v>
          </cell>
          <cell r="S94" t="str">
            <v>Thomas D.</v>
          </cell>
          <cell r="T94" t="str">
            <v>Beesley</v>
          </cell>
          <cell r="U94" t="str">
            <v>Director, Financial Reporting</v>
          </cell>
          <cell r="V94" t="str">
            <v>tbeesley@archreco.com</v>
          </cell>
          <cell r="W94" t="str">
            <v>Barry E. Golub</v>
          </cell>
          <cell r="X94" t="str">
            <v>Thomas D.</v>
          </cell>
          <cell r="Y94" t="str">
            <v>Beesley</v>
          </cell>
          <cell r="Z94" t="str">
            <v>Director, Financial Reporting</v>
          </cell>
          <cell r="AA94" t="str">
            <v>Arch Reinsurance Company</v>
          </cell>
          <cell r="AB94">
            <v>9738896471</v>
          </cell>
          <cell r="AD94">
            <v>9738896467</v>
          </cell>
          <cell r="AE94" t="str">
            <v>tbeesley@archreco.com</v>
          </cell>
          <cell r="AF94" t="str">
            <v>same as facility</v>
          </cell>
          <cell r="CN94">
            <v>1139</v>
          </cell>
          <cell r="CO94">
            <v>3083</v>
          </cell>
          <cell r="CS94" t="str">
            <v>12/31/2019</v>
          </cell>
          <cell r="CT94">
            <v>12</v>
          </cell>
          <cell r="CW94">
            <v>10348</v>
          </cell>
          <cell r="DD94" t="str">
            <v>Barry E.</v>
          </cell>
          <cell r="DE94" t="str">
            <v>Golub</v>
          </cell>
          <cell r="DF94" t="str">
            <v>CFO</v>
          </cell>
          <cell r="DG94" t="str">
            <v>bgolub@archreco.com</v>
          </cell>
          <cell r="DH94">
            <v>9738896467</v>
          </cell>
        </row>
        <row r="95">
          <cell r="A95">
            <v>11288</v>
          </cell>
          <cell r="B95" t="str">
            <v>Argonaut Insurance Company</v>
          </cell>
          <cell r="J95" t="str">
            <v>PO Box 469011</v>
          </cell>
          <cell r="L95" t="str">
            <v>SAN ANTONIO</v>
          </cell>
          <cell r="N95" t="str">
            <v>TX</v>
          </cell>
          <cell r="O95" t="str">
            <v>78246</v>
          </cell>
          <cell r="Q95">
            <v>8004707958</v>
          </cell>
          <cell r="R95">
            <v>2103772637</v>
          </cell>
          <cell r="S95" t="str">
            <v>Philip I.</v>
          </cell>
          <cell r="T95" t="str">
            <v>Vedell</v>
          </cell>
          <cell r="U95" t="str">
            <v>President</v>
          </cell>
          <cell r="V95" t="str">
            <v>philip.vedell@argogroupus.com</v>
          </cell>
          <cell r="W95" t="str">
            <v>Oscar Guerrero</v>
          </cell>
          <cell r="X95" t="str">
            <v>Ryan</v>
          </cell>
          <cell r="Y95" t="str">
            <v>Corey</v>
          </cell>
          <cell r="Z95" t="str">
            <v>Tax Staff Accountant</v>
          </cell>
          <cell r="AA95" t="str">
            <v>Argo Group US, Inc.</v>
          </cell>
          <cell r="AB95">
            <v>2103218400</v>
          </cell>
          <cell r="AD95">
            <v>2103772637</v>
          </cell>
          <cell r="AE95" t="str">
            <v>taxgroup@argogroupus.com</v>
          </cell>
          <cell r="AF95" t="str">
            <v>PO Box 469011</v>
          </cell>
          <cell r="AH95" t="str">
            <v>SAN ANTONIO</v>
          </cell>
          <cell r="AJ95" t="str">
            <v>TX</v>
          </cell>
          <cell r="AK95" t="str">
            <v>78246</v>
          </cell>
          <cell r="CF95" t="str">
            <v>www.argolimited.com</v>
          </cell>
          <cell r="CN95">
            <v>1140</v>
          </cell>
          <cell r="CO95">
            <v>356</v>
          </cell>
          <cell r="CS95" t="str">
            <v>12/31/2019</v>
          </cell>
          <cell r="CT95">
            <v>12</v>
          </cell>
          <cell r="CW95">
            <v>19801</v>
          </cell>
          <cell r="DD95" t="str">
            <v>Wendy</v>
          </cell>
          <cell r="DE95" t="str">
            <v>Newlun</v>
          </cell>
          <cell r="DF95" t="str">
            <v>Manager-Regulatory Tax</v>
          </cell>
          <cell r="DG95" t="str">
            <v>taxgroup@argogroupus.cp,</v>
          </cell>
          <cell r="DH95">
            <v>2103218400</v>
          </cell>
        </row>
        <row r="96">
          <cell r="A96">
            <v>10523</v>
          </cell>
          <cell r="B96" t="str">
            <v>Aspen American Insurance Company</v>
          </cell>
          <cell r="C96" t="str">
            <v>ROCKY HILL</v>
          </cell>
          <cell r="D96" t="str">
            <v>175 Capital Boulevard</v>
          </cell>
          <cell r="E96" t="str">
            <v>Suite 300</v>
          </cell>
          <cell r="G96" t="str">
            <v>CT</v>
          </cell>
          <cell r="H96" t="str">
            <v>6067</v>
          </cell>
          <cell r="J96" t="str">
            <v>175 Capital Boulevard</v>
          </cell>
          <cell r="K96" t="str">
            <v>Suite 300</v>
          </cell>
          <cell r="L96" t="str">
            <v>ROCKY HILL</v>
          </cell>
          <cell r="N96" t="str">
            <v>CT</v>
          </cell>
          <cell r="O96" t="str">
            <v>6067</v>
          </cell>
          <cell r="Q96">
            <v>8607607741</v>
          </cell>
          <cell r="CN96">
            <v>2226</v>
          </cell>
          <cell r="CW96">
            <v>43460</v>
          </cell>
        </row>
        <row r="97">
          <cell r="A97">
            <v>11290</v>
          </cell>
          <cell r="B97" t="str">
            <v>Associated Indemnity Corporation</v>
          </cell>
          <cell r="J97" t="str">
            <v>1465 North McDowell Boulevard</v>
          </cell>
          <cell r="L97" t="str">
            <v>PETALUMA</v>
          </cell>
          <cell r="M97" t="str">
            <v>SONOMA</v>
          </cell>
          <cell r="N97" t="str">
            <v>CA</v>
          </cell>
          <cell r="O97" t="str">
            <v>94954</v>
          </cell>
          <cell r="Q97">
            <v>4158993162</v>
          </cell>
          <cell r="R97">
            <v>4158993162</v>
          </cell>
          <cell r="S97" t="str">
            <v>Martha</v>
          </cell>
          <cell r="T97" t="str">
            <v>Mattison</v>
          </cell>
          <cell r="U97" t="str">
            <v>Finance Sr. Analyst</v>
          </cell>
          <cell r="V97" t="str">
            <v>martha.mattison@agcs.allianz.com</v>
          </cell>
          <cell r="W97" t="str">
            <v/>
          </cell>
          <cell r="X97" t="str">
            <v>Martha</v>
          </cell>
          <cell r="Y97" t="str">
            <v>Mattison</v>
          </cell>
          <cell r="Z97" t="str">
            <v>Finance Specialist</v>
          </cell>
          <cell r="AA97" t="str">
            <v>Allianz Global Risks US Insurance Companies</v>
          </cell>
          <cell r="AB97">
            <v>4158993162</v>
          </cell>
          <cell r="AE97" t="str">
            <v>martha.mattison@agcs.allianz.com</v>
          </cell>
          <cell r="AF97" t="str">
            <v>1465 North McDowell Boulevard</v>
          </cell>
          <cell r="AH97" t="str">
            <v>PETALUMA</v>
          </cell>
          <cell r="AI97" t="str">
            <v>SONOMA</v>
          </cell>
          <cell r="AJ97" t="str">
            <v>CA</v>
          </cell>
          <cell r="AK97" t="str">
            <v>94954</v>
          </cell>
          <cell r="CF97" t="str">
            <v/>
          </cell>
          <cell r="CN97">
            <v>1142</v>
          </cell>
          <cell r="CO97">
            <v>354</v>
          </cell>
          <cell r="CS97" t="str">
            <v>12/31/2019</v>
          </cell>
          <cell r="CT97">
            <v>12</v>
          </cell>
          <cell r="CW97">
            <v>21865</v>
          </cell>
          <cell r="DD97" t="str">
            <v>Frank</v>
          </cell>
          <cell r="DE97" t="str">
            <v>Alberts</v>
          </cell>
          <cell r="DF97" t="str">
            <v>Finance Manager</v>
          </cell>
          <cell r="DG97" t="str">
            <v>falberts@ffic.com</v>
          </cell>
          <cell r="DH97">
            <v>4158992827</v>
          </cell>
        </row>
        <row r="98">
          <cell r="A98">
            <v>10589</v>
          </cell>
          <cell r="B98" t="str">
            <v>Assurity Life Insurance Company</v>
          </cell>
          <cell r="J98" t="str">
            <v>PO Box 82533</v>
          </cell>
          <cell r="L98" t="str">
            <v>LINCOLN</v>
          </cell>
          <cell r="N98" t="str">
            <v>NE</v>
          </cell>
          <cell r="O98" t="str">
            <v>68501</v>
          </cell>
          <cell r="P98" t="str">
            <v>2533</v>
          </cell>
          <cell r="Q98">
            <v>4024374415</v>
          </cell>
          <cell r="R98">
            <v>4024374558</v>
          </cell>
          <cell r="S98" t="str">
            <v>Thomas</v>
          </cell>
          <cell r="T98" t="str">
            <v>Henning</v>
          </cell>
          <cell r="U98" t="str">
            <v>CEO</v>
          </cell>
          <cell r="V98" t="str">
            <v>thenning@assurity.com</v>
          </cell>
          <cell r="W98" t="str">
            <v>Marvin Ehly</v>
          </cell>
          <cell r="X98" t="str">
            <v>Susie</v>
          </cell>
          <cell r="Y98" t="str">
            <v>Swanson</v>
          </cell>
          <cell r="Z98" t="str">
            <v>Operations Coordinator</v>
          </cell>
          <cell r="AA98" t="str">
            <v>Assurity Life Insurance Company</v>
          </cell>
          <cell r="AB98">
            <v>4024373435</v>
          </cell>
          <cell r="AD98">
            <v>4024374558</v>
          </cell>
          <cell r="AE98" t="str">
            <v>sswanson@assurity.com</v>
          </cell>
          <cell r="AF98" t="str">
            <v>PO Box 82533</v>
          </cell>
          <cell r="AH98" t="str">
            <v>LINCOLN</v>
          </cell>
          <cell r="AJ98" t="str">
            <v>NE</v>
          </cell>
          <cell r="AK98" t="str">
            <v>68501</v>
          </cell>
          <cell r="AL98" t="str">
            <v>2533</v>
          </cell>
          <cell r="CF98" t="str">
            <v>www.assurity.com</v>
          </cell>
          <cell r="CN98">
            <v>518</v>
          </cell>
          <cell r="CO98">
            <v>583</v>
          </cell>
          <cell r="CS98" t="str">
            <v>12/31/2019</v>
          </cell>
          <cell r="CT98">
            <v>12</v>
          </cell>
          <cell r="CW98">
            <v>71439</v>
          </cell>
          <cell r="DD98" t="str">
            <v>Kevin</v>
          </cell>
          <cell r="DE98" t="str">
            <v>Faltin</v>
          </cell>
          <cell r="DF98" t="str">
            <v>Sr Director &amp; Controller</v>
          </cell>
          <cell r="DG98" t="str">
            <v>kfaltin@assurity.com</v>
          </cell>
          <cell r="DH98">
            <v>4024373481</v>
          </cell>
        </row>
        <row r="99">
          <cell r="A99">
            <v>11202</v>
          </cell>
          <cell r="B99" t="str">
            <v>Athene Annuity and Life Company</v>
          </cell>
          <cell r="J99" t="str">
            <v>7700 Mills Civic Parkway</v>
          </cell>
          <cell r="L99" t="str">
            <v>WEST DES MOINES</v>
          </cell>
          <cell r="M99" t="str">
            <v>DALLAS</v>
          </cell>
          <cell r="N99" t="str">
            <v>IA</v>
          </cell>
          <cell r="O99" t="str">
            <v>50266</v>
          </cell>
          <cell r="P99" t="str">
            <v>3862</v>
          </cell>
          <cell r="Q99">
            <v>5153423911</v>
          </cell>
          <cell r="R99">
            <v>8777338589</v>
          </cell>
          <cell r="S99" t="str">
            <v>Grant</v>
          </cell>
          <cell r="T99" t="str">
            <v>Kvalheim</v>
          </cell>
          <cell r="V99" t="str">
            <v>gkvalheim@athenelifere.bm</v>
          </cell>
          <cell r="W99" t="str">
            <v>Erin Kuhl</v>
          </cell>
          <cell r="X99" t="str">
            <v>Stephanie</v>
          </cell>
          <cell r="Y99" t="str">
            <v>Kidder</v>
          </cell>
          <cell r="Z99" t="str">
            <v>Compliance Administrator</v>
          </cell>
          <cell r="AA99" t="str">
            <v>Aviva USA</v>
          </cell>
          <cell r="AB99">
            <v>5153423914</v>
          </cell>
          <cell r="AD99">
            <v>8777338589</v>
          </cell>
          <cell r="AE99" t="str">
            <v>skidder@athene.com</v>
          </cell>
          <cell r="AF99" t="str">
            <v>7700 Mills Civic Parkway</v>
          </cell>
          <cell r="AH99" t="str">
            <v>WEST DES MOINES</v>
          </cell>
          <cell r="AI99" t="str">
            <v>DALLAS</v>
          </cell>
          <cell r="AJ99" t="str">
            <v>IA</v>
          </cell>
          <cell r="AK99" t="str">
            <v>50266</v>
          </cell>
          <cell r="AL99" t="str">
            <v>3862</v>
          </cell>
          <cell r="CF99" t="str">
            <v>www.athene.com</v>
          </cell>
          <cell r="CN99">
            <v>1068</v>
          </cell>
          <cell r="CO99">
            <v>815</v>
          </cell>
          <cell r="CS99" t="str">
            <v>12/31/2019</v>
          </cell>
          <cell r="CT99">
            <v>12</v>
          </cell>
          <cell r="CW99">
            <v>61689</v>
          </cell>
          <cell r="DD99" t="str">
            <v>Rachel</v>
          </cell>
          <cell r="DE99" t="str">
            <v>Brunia</v>
          </cell>
          <cell r="DF99" t="str">
            <v>Director</v>
          </cell>
          <cell r="DG99" t="str">
            <v>rbrunia@athene.com</v>
          </cell>
          <cell r="DH99">
            <v>5153423913</v>
          </cell>
        </row>
        <row r="100">
          <cell r="A100">
            <v>10041</v>
          </cell>
          <cell r="B100" t="str">
            <v>Athene Annuity &amp; Life Assurance Company</v>
          </cell>
          <cell r="J100" t="str">
            <v>7700 Mills Civic Parkway</v>
          </cell>
          <cell r="L100" t="str">
            <v>WEST DES MOINES</v>
          </cell>
          <cell r="M100" t="str">
            <v>DALLAS</v>
          </cell>
          <cell r="N100" t="str">
            <v>IA</v>
          </cell>
          <cell r="O100" t="str">
            <v>50266</v>
          </cell>
          <cell r="Q100">
            <v>5153423911</v>
          </cell>
          <cell r="R100">
            <v>8777338589</v>
          </cell>
          <cell r="S100" t="str">
            <v>Grant</v>
          </cell>
          <cell r="T100" t="str">
            <v>Kvalheim</v>
          </cell>
          <cell r="U100" t="str">
            <v>President</v>
          </cell>
          <cell r="V100" t="str">
            <v>gkvalheim@athenelifere.bm</v>
          </cell>
          <cell r="W100" t="str">
            <v>Erin Kuhl</v>
          </cell>
          <cell r="X100" t="str">
            <v>Stephanie</v>
          </cell>
          <cell r="Y100" t="str">
            <v>Kidder</v>
          </cell>
          <cell r="Z100" t="str">
            <v>Compliance Administrator</v>
          </cell>
          <cell r="AA100" t="str">
            <v>Athene Annuity &amp; Life Assurance Company</v>
          </cell>
          <cell r="AB100">
            <v>5153423914</v>
          </cell>
          <cell r="AD100">
            <v>8777338589</v>
          </cell>
          <cell r="AE100" t="str">
            <v>skidder@athene.com</v>
          </cell>
          <cell r="AF100" t="str">
            <v>7700 Mills Civic Parkway</v>
          </cell>
          <cell r="AH100" t="str">
            <v>WEST DES MOINES</v>
          </cell>
          <cell r="AI100" t="str">
            <v>DALLAS</v>
          </cell>
          <cell r="AJ100" t="str">
            <v>IA</v>
          </cell>
          <cell r="AK100" t="str">
            <v>50266</v>
          </cell>
          <cell r="CF100" t="str">
            <v>www.athene.com</v>
          </cell>
          <cell r="CN100">
            <v>483</v>
          </cell>
          <cell r="CO100">
            <v>558</v>
          </cell>
          <cell r="CS100" t="str">
            <v>12/31/2019</v>
          </cell>
          <cell r="CT100">
            <v>12</v>
          </cell>
          <cell r="CW100">
            <v>61492</v>
          </cell>
          <cell r="CX100" t="str">
            <v>0</v>
          </cell>
          <cell r="DD100" t="str">
            <v>Rachel</v>
          </cell>
          <cell r="DE100" t="str">
            <v>Brunia</v>
          </cell>
          <cell r="DF100" t="str">
            <v>Director</v>
          </cell>
          <cell r="DG100" t="str">
            <v>rbrunia@athene.com</v>
          </cell>
          <cell r="DH100">
            <v>5153423913</v>
          </cell>
        </row>
        <row r="101">
          <cell r="A101">
            <v>11601</v>
          </cell>
          <cell r="B101" t="str">
            <v>Athene Annuity &amp; Life Assurance Company of New York</v>
          </cell>
          <cell r="J101" t="str">
            <v>69 Lydecker Street</v>
          </cell>
          <cell r="L101" t="str">
            <v>NYACK</v>
          </cell>
          <cell r="M101" t="str">
            <v>ROCKLAND</v>
          </cell>
          <cell r="N101" t="str">
            <v>NY</v>
          </cell>
          <cell r="O101" t="str">
            <v>10960</v>
          </cell>
          <cell r="Q101">
            <v>5153423911</v>
          </cell>
          <cell r="R101">
            <v>8777338589</v>
          </cell>
          <cell r="S101" t="str">
            <v>Grant</v>
          </cell>
          <cell r="T101" t="str">
            <v>Kvalheim</v>
          </cell>
          <cell r="U101" t="str">
            <v>President</v>
          </cell>
          <cell r="V101" t="str">
            <v>gkvalheim@athenelifere.bm</v>
          </cell>
          <cell r="W101" t="str">
            <v>Erin Kuhl</v>
          </cell>
          <cell r="X101" t="str">
            <v>Stephanie</v>
          </cell>
          <cell r="Y101" t="str">
            <v>Kidder</v>
          </cell>
          <cell r="Z101" t="str">
            <v>Compliance Administrator</v>
          </cell>
          <cell r="AA101" t="str">
            <v>Athene Annuity &amp; Life Assurance Company of New York</v>
          </cell>
          <cell r="AB101">
            <v>5153423914</v>
          </cell>
          <cell r="AD101">
            <v>8777338589</v>
          </cell>
          <cell r="AE101" t="str">
            <v>skidder@athene.com</v>
          </cell>
          <cell r="AF101" t="str">
            <v>7700 Mills Civic Parkway</v>
          </cell>
          <cell r="AH101" t="str">
            <v>WEST DES MOINES</v>
          </cell>
          <cell r="AI101" t="str">
            <v>DALLAS</v>
          </cell>
          <cell r="AJ101" t="str">
            <v>IA</v>
          </cell>
          <cell r="AK101" t="str">
            <v>50266</v>
          </cell>
          <cell r="CF101" t="str">
            <v>www.athene.com</v>
          </cell>
          <cell r="CN101">
            <v>1440</v>
          </cell>
          <cell r="CO101">
            <v>1691</v>
          </cell>
          <cell r="CS101" t="str">
            <v>12/31/2019</v>
          </cell>
          <cell r="CT101">
            <v>12</v>
          </cell>
          <cell r="CW101">
            <v>68039</v>
          </cell>
          <cell r="DD101" t="str">
            <v>Rachel</v>
          </cell>
          <cell r="DE101" t="str">
            <v>Brunia</v>
          </cell>
          <cell r="DF101" t="str">
            <v>DIrector</v>
          </cell>
          <cell r="DG101" t="str">
            <v>rbrunia@athene.com</v>
          </cell>
          <cell r="DH101">
            <v>5153423913</v>
          </cell>
        </row>
        <row r="102">
          <cell r="A102">
            <v>10394</v>
          </cell>
          <cell r="B102" t="str">
            <v>Atlantic Specialty Insurance Company</v>
          </cell>
          <cell r="J102" t="str">
            <v>601 Carlson Parkway</v>
          </cell>
          <cell r="K102" t="str">
            <v>Suite 700</v>
          </cell>
          <cell r="L102" t="str">
            <v>MINNETONKA</v>
          </cell>
          <cell r="M102" t="str">
            <v>HENNEPIN</v>
          </cell>
          <cell r="N102" t="str">
            <v>MN</v>
          </cell>
          <cell r="O102" t="str">
            <v>55305</v>
          </cell>
          <cell r="Q102">
            <v>7813327157</v>
          </cell>
          <cell r="S102" t="str">
            <v>T. Michael</v>
          </cell>
          <cell r="T102" t="str">
            <v>Miller</v>
          </cell>
          <cell r="U102" t="str">
            <v>CEO</v>
          </cell>
          <cell r="V102" t="str">
            <v>mmiller@onebeacon.com</v>
          </cell>
          <cell r="W102" t="str">
            <v>John C. Treacy</v>
          </cell>
          <cell r="X102" t="str">
            <v>Austin</v>
          </cell>
          <cell r="Y102" t="str">
            <v>Nguyen</v>
          </cell>
          <cell r="Z102" t="str">
            <v>Reporting Analyst</v>
          </cell>
          <cell r="AA102" t="str">
            <v>Atlantic Specialty Insurance Company</v>
          </cell>
          <cell r="AB102">
            <v>9528526751</v>
          </cell>
          <cell r="AD102">
            <v>8887877253</v>
          </cell>
          <cell r="AE102" t="str">
            <v>statereport@oneBeacon.com</v>
          </cell>
          <cell r="AF102" t="str">
            <v>601 Carlson Parkway</v>
          </cell>
          <cell r="AG102" t="str">
            <v>Suite 700</v>
          </cell>
          <cell r="AH102" t="str">
            <v>MINNETONKA</v>
          </cell>
          <cell r="AI102" t="str">
            <v>HENNEPIN</v>
          </cell>
          <cell r="AJ102" t="str">
            <v>MN</v>
          </cell>
          <cell r="AK102" t="str">
            <v>55305</v>
          </cell>
          <cell r="CF102" t="str">
            <v>www.onebeacon.com</v>
          </cell>
          <cell r="CN102">
            <v>3160</v>
          </cell>
          <cell r="CO102">
            <v>3161</v>
          </cell>
          <cell r="CS102" t="str">
            <v>12/31/2019</v>
          </cell>
          <cell r="CT102">
            <v>12</v>
          </cell>
          <cell r="CW102">
            <v>27154</v>
          </cell>
          <cell r="DD102" t="str">
            <v>Stephanie</v>
          </cell>
          <cell r="DE102" t="str">
            <v>Moseley-Commings</v>
          </cell>
          <cell r="DF102" t="str">
            <v>Statistical Reporting Manager</v>
          </cell>
          <cell r="DG102" t="str">
            <v>smoseley@onebeacon.com</v>
          </cell>
          <cell r="DH102">
            <v>9528523420</v>
          </cell>
        </row>
        <row r="103">
          <cell r="A103">
            <v>11294</v>
          </cell>
          <cell r="B103" t="str">
            <v>Aurora National Life Assurance Company</v>
          </cell>
          <cell r="J103" t="str">
            <v>16600 Swingley Ridge Road</v>
          </cell>
          <cell r="L103" t="str">
            <v>CHESTERFIELD</v>
          </cell>
          <cell r="M103" t="str">
            <v>ST. LOUIS</v>
          </cell>
          <cell r="N103" t="str">
            <v>MO</v>
          </cell>
          <cell r="O103" t="str">
            <v>63017</v>
          </cell>
          <cell r="Q103">
            <v>6367367201</v>
          </cell>
          <cell r="R103">
            <v>6367367601</v>
          </cell>
          <cell r="S103" t="str">
            <v>Laura</v>
          </cell>
          <cell r="T103" t="str">
            <v>Cockrill</v>
          </cell>
          <cell r="U103" t="str">
            <v>President</v>
          </cell>
          <cell r="V103" t="str">
            <v>lcockrill@rgare.com</v>
          </cell>
          <cell r="W103" t="str">
            <v>Brett Walden</v>
          </cell>
          <cell r="X103" t="str">
            <v>Kelley</v>
          </cell>
          <cell r="Y103" t="str">
            <v>Mantle</v>
          </cell>
          <cell r="Z103" t="str">
            <v>Sr. Staff Accountant</v>
          </cell>
          <cell r="AA103" t="str">
            <v>Aurora National Life Assurance Company</v>
          </cell>
          <cell r="AB103">
            <v>6367368088</v>
          </cell>
          <cell r="AD103">
            <v>6367368488</v>
          </cell>
          <cell r="AE103" t="str">
            <v>kmantle@rgare.com</v>
          </cell>
          <cell r="AF103" t="str">
            <v>16600 Swingley Ridge Road</v>
          </cell>
          <cell r="AH103" t="str">
            <v>CHESTERFIELD</v>
          </cell>
          <cell r="AI103" t="str">
            <v>ST. LOUIS</v>
          </cell>
          <cell r="AJ103" t="str">
            <v>MO</v>
          </cell>
          <cell r="AK103" t="str">
            <v>63017</v>
          </cell>
          <cell r="AM103" t="str">
            <v>Chung</v>
          </cell>
          <cell r="AN103" t="str">
            <v>Leong</v>
          </cell>
          <cell r="AO103" t="str">
            <v>Sr. Accounting Analyst</v>
          </cell>
          <cell r="AP103" t="str">
            <v>Aurora National Life Assurance Company</v>
          </cell>
          <cell r="AQ103">
            <v>6367368155</v>
          </cell>
          <cell r="AS103">
            <v>6367368555</v>
          </cell>
          <cell r="AT103" t="str">
            <v>cleong@rgare.com</v>
          </cell>
          <cell r="AU103" t="str">
            <v>16600 Swingley Ridge Road</v>
          </cell>
          <cell r="AW103" t="str">
            <v>CHESTERFIELD</v>
          </cell>
          <cell r="AX103" t="str">
            <v>ST. LOUIS</v>
          </cell>
          <cell r="AY103" t="str">
            <v>MO</v>
          </cell>
          <cell r="AZ103" t="str">
            <v>63017</v>
          </cell>
          <cell r="CF103" t="str">
            <v>www.auroralife.com</v>
          </cell>
          <cell r="CN103">
            <v>1146</v>
          </cell>
          <cell r="CO103">
            <v>2206</v>
          </cell>
          <cell r="CP103">
            <v>2364</v>
          </cell>
          <cell r="CS103" t="str">
            <v>12/31/2019</v>
          </cell>
          <cell r="CT103">
            <v>12</v>
          </cell>
          <cell r="CW103">
            <v>61182</v>
          </cell>
          <cell r="CX103" t="str">
            <v>4639</v>
          </cell>
          <cell r="DD103" t="str">
            <v>Laura</v>
          </cell>
          <cell r="DE103" t="str">
            <v>Cockrill</v>
          </cell>
          <cell r="DF103" t="str">
            <v>Vice President &amp; CFO</v>
          </cell>
          <cell r="DG103" t="str">
            <v>lcockrill@rgare.com</v>
          </cell>
          <cell r="DH103">
            <v>6367367201</v>
          </cell>
        </row>
        <row r="104">
          <cell r="A104">
            <v>11295</v>
          </cell>
          <cell r="B104" t="str">
            <v>Auto Club Insurance Association</v>
          </cell>
          <cell r="J104" t="str">
            <v>One Auto Club Drive</v>
          </cell>
          <cell r="L104" t="str">
            <v>DEARBORN</v>
          </cell>
          <cell r="N104" t="str">
            <v>MI</v>
          </cell>
          <cell r="O104" t="str">
            <v>48126</v>
          </cell>
          <cell r="Q104">
            <v>3133369002</v>
          </cell>
          <cell r="S104" t="str">
            <v>Margaret</v>
          </cell>
          <cell r="T104" t="str">
            <v>Scheske</v>
          </cell>
          <cell r="U104" t="str">
            <v>VP</v>
          </cell>
          <cell r="V104" t="str">
            <v>pascheske@aaamichigan.com</v>
          </cell>
          <cell r="W104" t="str">
            <v>Sean H. Maloney</v>
          </cell>
          <cell r="X104" t="str">
            <v>Kathy</v>
          </cell>
          <cell r="Y104" t="str">
            <v>Ma</v>
          </cell>
          <cell r="Z104" t="str">
            <v>Sr. Accountant/Financial Analyst</v>
          </cell>
          <cell r="AA104" t="str">
            <v>Auto Club Insurance Association</v>
          </cell>
          <cell r="AB104">
            <v>3133362273</v>
          </cell>
          <cell r="AD104">
            <v>3133368493</v>
          </cell>
          <cell r="AE104" t="str">
            <v>cqma@aaamichigan.com</v>
          </cell>
          <cell r="AF104" t="str">
            <v>One Auto Club Drive</v>
          </cell>
          <cell r="AH104" t="str">
            <v>DEARBORN</v>
          </cell>
          <cell r="AJ104" t="str">
            <v>MI</v>
          </cell>
          <cell r="AK104" t="str">
            <v>48126</v>
          </cell>
          <cell r="CN104">
            <v>1147</v>
          </cell>
          <cell r="CO104">
            <v>548</v>
          </cell>
          <cell r="CS104" t="str">
            <v>12/31/2019</v>
          </cell>
          <cell r="CT104">
            <v>12</v>
          </cell>
          <cell r="CW104">
            <v>21202</v>
          </cell>
          <cell r="DD104" t="str">
            <v>Kathy</v>
          </cell>
          <cell r="DE104" t="str">
            <v>Haas</v>
          </cell>
          <cell r="DF104" t="str">
            <v>Manager of Financial Reporting</v>
          </cell>
          <cell r="DG104" t="str">
            <v>kmhaas@aaamichigan.com</v>
          </cell>
          <cell r="DH104">
            <v>3133369049</v>
          </cell>
        </row>
        <row r="105">
          <cell r="A105">
            <v>11296</v>
          </cell>
          <cell r="B105" t="str">
            <v>Auto Club Life Insurance Company</v>
          </cell>
          <cell r="J105" t="str">
            <v>17900 North Laurel Park Drive</v>
          </cell>
          <cell r="L105" t="str">
            <v>LIVONIA</v>
          </cell>
          <cell r="N105" t="str">
            <v>MI</v>
          </cell>
          <cell r="O105" t="str">
            <v>48152</v>
          </cell>
          <cell r="Q105">
            <v>7348056291</v>
          </cell>
          <cell r="R105">
            <v>7348056284</v>
          </cell>
          <cell r="S105" t="str">
            <v>Joseph J.</v>
          </cell>
          <cell r="T105" t="str">
            <v>Richardson Jr.</v>
          </cell>
          <cell r="U105" t="str">
            <v>President/CEO</v>
          </cell>
          <cell r="V105" t="str">
            <v>premiumtax@aaalife.com</v>
          </cell>
          <cell r="W105" t="str">
            <v>Sean H. Maloney</v>
          </cell>
          <cell r="X105" t="str">
            <v>Sue</v>
          </cell>
          <cell r="Y105" t="str">
            <v>Largent</v>
          </cell>
          <cell r="Z105" t="str">
            <v>Tax Specialist</v>
          </cell>
          <cell r="AA105" t="str">
            <v>Auto Club Life Insurance Company</v>
          </cell>
          <cell r="AB105">
            <v>7348056291</v>
          </cell>
          <cell r="AD105">
            <v>7348056284</v>
          </cell>
          <cell r="AE105" t="str">
            <v>premiumtax@aaalife.com</v>
          </cell>
          <cell r="AF105" t="str">
            <v>17900 North Laurel Park Drive</v>
          </cell>
          <cell r="AH105" t="str">
            <v>LIVONIA</v>
          </cell>
          <cell r="AJ105" t="str">
            <v>MI</v>
          </cell>
          <cell r="AK105" t="str">
            <v>48152</v>
          </cell>
          <cell r="AM105" t="str">
            <v>Stephen D.</v>
          </cell>
          <cell r="AN105" t="str">
            <v>Buell</v>
          </cell>
          <cell r="AO105" t="str">
            <v>Vice President - Tax/Payroll/Financial Accounting</v>
          </cell>
          <cell r="AP105" t="str">
            <v>Auto Club Life Insurance Company</v>
          </cell>
          <cell r="AQ105">
            <v>5173231200</v>
          </cell>
          <cell r="AT105" t="str">
            <v>buell.stephen@aoins.com</v>
          </cell>
          <cell r="AU105" t="str">
            <v>PO Box 30660</v>
          </cell>
          <cell r="AW105" t="str">
            <v>LANSING</v>
          </cell>
          <cell r="AY105" t="str">
            <v>MI</v>
          </cell>
          <cell r="AZ105" t="str">
            <v>48909</v>
          </cell>
          <cell r="BA105" t="str">
            <v>8160</v>
          </cell>
          <cell r="CF105" t="str">
            <v>www.aaalife.com</v>
          </cell>
          <cell r="CN105">
            <v>1148</v>
          </cell>
          <cell r="CO105">
            <v>2207</v>
          </cell>
          <cell r="CP105">
            <v>2506</v>
          </cell>
          <cell r="CS105" t="str">
            <v>12/31/2019</v>
          </cell>
          <cell r="CT105">
            <v>12</v>
          </cell>
          <cell r="CW105">
            <v>84522</v>
          </cell>
          <cell r="CX105" t="str">
            <v>0055</v>
          </cell>
          <cell r="DD105" t="str">
            <v>Jim</v>
          </cell>
          <cell r="DE105" t="str">
            <v>Demerath</v>
          </cell>
          <cell r="DF105" t="str">
            <v>Manager - Tax and Compliance</v>
          </cell>
          <cell r="DG105" t="str">
            <v>jdemerath@aaalife.com</v>
          </cell>
          <cell r="DH105">
            <v>7345912352</v>
          </cell>
        </row>
        <row r="106">
          <cell r="A106">
            <v>11297</v>
          </cell>
          <cell r="B106" t="str">
            <v>Auto Club Property-Casualty Insurance Company</v>
          </cell>
          <cell r="J106" t="str">
            <v>One Auto Club Drive</v>
          </cell>
          <cell r="L106" t="str">
            <v>DEARBORN</v>
          </cell>
          <cell r="N106" t="str">
            <v>MI</v>
          </cell>
          <cell r="O106" t="str">
            <v>48126</v>
          </cell>
          <cell r="Q106">
            <v>3133369002</v>
          </cell>
          <cell r="S106" t="str">
            <v>Margaret</v>
          </cell>
          <cell r="T106" t="str">
            <v>Scheske</v>
          </cell>
          <cell r="U106" t="str">
            <v>VP</v>
          </cell>
          <cell r="V106" t="str">
            <v>pascheske@aaamichigan.com</v>
          </cell>
          <cell r="W106" t="str">
            <v>Sean H. Maloney</v>
          </cell>
          <cell r="X106" t="str">
            <v>Kathy</v>
          </cell>
          <cell r="Y106" t="str">
            <v>Ma</v>
          </cell>
          <cell r="Z106" t="str">
            <v>Sr. Accountant/Financial Analyst</v>
          </cell>
          <cell r="AA106" t="str">
            <v>Auto Club Insurance Association</v>
          </cell>
          <cell r="AB106">
            <v>3133362273</v>
          </cell>
          <cell r="AD106">
            <v>3133368493</v>
          </cell>
          <cell r="AE106" t="str">
            <v>cqma@aaamichigan.com</v>
          </cell>
          <cell r="AF106" t="str">
            <v>One Auto Club Drive</v>
          </cell>
          <cell r="AH106" t="str">
            <v>DEARBORN</v>
          </cell>
          <cell r="AJ106" t="str">
            <v>MI</v>
          </cell>
          <cell r="AK106" t="str">
            <v>48126</v>
          </cell>
          <cell r="CN106">
            <v>1149</v>
          </cell>
          <cell r="CO106">
            <v>548</v>
          </cell>
          <cell r="CS106" t="str">
            <v>12/31/2019</v>
          </cell>
          <cell r="CT106">
            <v>12</v>
          </cell>
          <cell r="CW106">
            <v>11983</v>
          </cell>
          <cell r="DD106" t="str">
            <v>Kathy</v>
          </cell>
          <cell r="DE106" t="str">
            <v>Haas</v>
          </cell>
          <cell r="DF106" t="str">
            <v>Manager of Financial Reporting</v>
          </cell>
          <cell r="DG106" t="str">
            <v>kmhaas@aaamichigan.com</v>
          </cell>
          <cell r="DH106">
            <v>3133369049</v>
          </cell>
        </row>
        <row r="107">
          <cell r="A107">
            <v>11298</v>
          </cell>
          <cell r="B107" t="str">
            <v xml:space="preserve">Automobile Insurance Company of Hartford, Connecticut </v>
          </cell>
          <cell r="J107" t="str">
            <v>One Tower Square</v>
          </cell>
          <cell r="L107" t="str">
            <v>HARTFORD</v>
          </cell>
          <cell r="N107" t="str">
            <v>CT</v>
          </cell>
          <cell r="O107" t="str">
            <v>06183</v>
          </cell>
          <cell r="P107" t="str">
            <v>6014</v>
          </cell>
          <cell r="Q107">
            <v>8602773966</v>
          </cell>
          <cell r="X107" t="str">
            <v>Tyler</v>
          </cell>
          <cell r="Y107" t="str">
            <v>Dube</v>
          </cell>
          <cell r="Z107" t="str">
            <v>Data Analyst</v>
          </cell>
          <cell r="AA107" t="str">
            <v>Travelers</v>
          </cell>
          <cell r="AB107">
            <v>8602774137</v>
          </cell>
          <cell r="AD107">
            <v>8602777861</v>
          </cell>
          <cell r="AE107" t="str">
            <v>tdube@travelers.com</v>
          </cell>
          <cell r="AF107" t="str">
            <v>One Tower Square</v>
          </cell>
          <cell r="AH107" t="str">
            <v>HARTFORD</v>
          </cell>
          <cell r="AJ107" t="str">
            <v>CT</v>
          </cell>
          <cell r="AK107" t="str">
            <v>06183</v>
          </cell>
          <cell r="CN107">
            <v>1150</v>
          </cell>
          <cell r="CO107">
            <v>1591</v>
          </cell>
          <cell r="CS107" t="str">
            <v>12/31/2019</v>
          </cell>
          <cell r="CT107">
            <v>12</v>
          </cell>
          <cell r="CW107">
            <v>19062</v>
          </cell>
          <cell r="DD107" t="str">
            <v>Matt</v>
          </cell>
          <cell r="DE107" t="str">
            <v>Hushin</v>
          </cell>
          <cell r="DF107" t="str">
            <v>Director</v>
          </cell>
          <cell r="DG107" t="str">
            <v>mhushin@travelers.com</v>
          </cell>
          <cell r="DH107">
            <v>8609545818</v>
          </cell>
        </row>
        <row r="108">
          <cell r="A108">
            <v>11299</v>
          </cell>
          <cell r="B108" t="str">
            <v>Auto-Owners LIfe Insurance Company</v>
          </cell>
          <cell r="J108" t="str">
            <v>PO Box 30660</v>
          </cell>
          <cell r="L108" t="str">
            <v>LANSING</v>
          </cell>
          <cell r="M108" t="str">
            <v>EATON</v>
          </cell>
          <cell r="N108" t="str">
            <v>MI</v>
          </cell>
          <cell r="O108" t="str">
            <v>48909</v>
          </cell>
          <cell r="P108" t="str">
            <v>8160</v>
          </cell>
          <cell r="Q108">
            <v>5173231200</v>
          </cell>
          <cell r="V108" t="str">
            <v>aoacctg@aoins.com</v>
          </cell>
          <cell r="X108" t="str">
            <v>Stephen D.</v>
          </cell>
          <cell r="Y108" t="str">
            <v>Buell</v>
          </cell>
          <cell r="Z108" t="str">
            <v>Vice President</v>
          </cell>
          <cell r="AA108" t="str">
            <v>Auto-Owners LIfe Insurance Company</v>
          </cell>
          <cell r="AB108">
            <v>5173231523</v>
          </cell>
          <cell r="AE108" t="str">
            <v>buell.stephen@aoins.com</v>
          </cell>
          <cell r="AF108" t="str">
            <v>PO Box 30660</v>
          </cell>
          <cell r="AH108" t="str">
            <v>LANSING</v>
          </cell>
          <cell r="AI108" t="str">
            <v>EATON</v>
          </cell>
          <cell r="AJ108" t="str">
            <v>MI</v>
          </cell>
          <cell r="AK108" t="str">
            <v>48909</v>
          </cell>
          <cell r="AL108" t="str">
            <v>8160</v>
          </cell>
          <cell r="CN108">
            <v>1151</v>
          </cell>
          <cell r="CO108">
            <v>1853</v>
          </cell>
          <cell r="CS108" t="str">
            <v>12/31/2019</v>
          </cell>
          <cell r="CT108">
            <v>12</v>
          </cell>
          <cell r="CW108">
            <v>61190</v>
          </cell>
        </row>
        <row r="109">
          <cell r="A109">
            <v>11300</v>
          </cell>
          <cell r="B109" t="str">
            <v>Avemco Insurance Company</v>
          </cell>
          <cell r="J109" t="str">
            <v>8490 Progress Drive</v>
          </cell>
          <cell r="K109" t="str">
            <v>Suite 100</v>
          </cell>
          <cell r="L109" t="str">
            <v>FREDERICK</v>
          </cell>
          <cell r="M109" t="str">
            <v>FREDERICK</v>
          </cell>
          <cell r="N109" t="str">
            <v>MD</v>
          </cell>
          <cell r="O109" t="str">
            <v>21701</v>
          </cell>
          <cell r="S109" t="str">
            <v>Michael</v>
          </cell>
          <cell r="T109" t="str">
            <v>Schell</v>
          </cell>
          <cell r="U109" t="str">
            <v>CEO</v>
          </cell>
          <cell r="X109" t="str">
            <v>Linda</v>
          </cell>
          <cell r="Y109" t="str">
            <v>Eyler</v>
          </cell>
          <cell r="Z109" t="str">
            <v>Sr. Compliance Specialist</v>
          </cell>
          <cell r="AA109" t="str">
            <v>Avemco Insurance Company</v>
          </cell>
          <cell r="AB109">
            <v>3016944394</v>
          </cell>
          <cell r="AD109">
            <v>3016944242</v>
          </cell>
          <cell r="AE109" t="str">
            <v>leyler@avemco.com</v>
          </cell>
          <cell r="AF109" t="str">
            <v>8490 Progress Drive</v>
          </cell>
          <cell r="AG109" t="str">
            <v>Suite 100</v>
          </cell>
          <cell r="AH109" t="str">
            <v>FREDERICK</v>
          </cell>
          <cell r="AI109" t="str">
            <v>FREDERICK</v>
          </cell>
          <cell r="AJ109" t="str">
            <v>MD</v>
          </cell>
          <cell r="AK109" t="str">
            <v>21701</v>
          </cell>
          <cell r="CN109">
            <v>1152</v>
          </cell>
          <cell r="CO109">
            <v>1701</v>
          </cell>
          <cell r="CS109" t="str">
            <v>12/31/2019</v>
          </cell>
          <cell r="CT109">
            <v>12</v>
          </cell>
          <cell r="CW109">
            <v>10367</v>
          </cell>
          <cell r="CX109" t="str">
            <v>3098</v>
          </cell>
          <cell r="DD109" t="str">
            <v>Mary Ann</v>
          </cell>
          <cell r="DE109" t="str">
            <v>Carolan</v>
          </cell>
          <cell r="DF109" t="str">
            <v>AVP</v>
          </cell>
          <cell r="DG109" t="str">
            <v>mcarolan@avemco.com</v>
          </cell>
          <cell r="DH109">
            <v>3016944360</v>
          </cell>
        </row>
        <row r="110">
          <cell r="A110">
            <v>11191</v>
          </cell>
          <cell r="B110" t="str">
            <v>AXA Equitable Life &amp; Annuity Company</v>
          </cell>
          <cell r="J110" t="str">
            <v>525 Washington Boulevard</v>
          </cell>
          <cell r="K110" t="str">
            <v>35th Floor</v>
          </cell>
          <cell r="L110" t="str">
            <v>JERSEY CITY</v>
          </cell>
          <cell r="N110" t="str">
            <v>NJ</v>
          </cell>
          <cell r="O110" t="str">
            <v>07310</v>
          </cell>
          <cell r="Q110">
            <v>2017435073</v>
          </cell>
          <cell r="R110">
            <v>2017435006</v>
          </cell>
          <cell r="S110" t="str">
            <v>Nick</v>
          </cell>
          <cell r="T110" t="str">
            <v>Gismondi</v>
          </cell>
          <cell r="U110" t="str">
            <v>Vice President</v>
          </cell>
          <cell r="V110" t="str">
            <v>controllers@axa.us.com</v>
          </cell>
          <cell r="W110" t="str">
            <v>Anders Malmstrom</v>
          </cell>
          <cell r="X110" t="str">
            <v>Nick</v>
          </cell>
          <cell r="Y110" t="str">
            <v>Gismondi</v>
          </cell>
          <cell r="Z110" t="str">
            <v>Vice President</v>
          </cell>
          <cell r="AA110" t="str">
            <v>US Financial Life Insurance Company</v>
          </cell>
          <cell r="AB110">
            <v>2017435073</v>
          </cell>
          <cell r="AD110">
            <v>2017435006</v>
          </cell>
          <cell r="AE110" t="str">
            <v>controllers@axa.us.com</v>
          </cell>
          <cell r="AF110" t="str">
            <v>525 Washington Boulevard</v>
          </cell>
          <cell r="AG110" t="str">
            <v>35th Floor</v>
          </cell>
          <cell r="AH110" t="str">
            <v>JERSEY CITY</v>
          </cell>
          <cell r="AJ110" t="str">
            <v>NJ</v>
          </cell>
          <cell r="AK110" t="str">
            <v>07310</v>
          </cell>
          <cell r="AM110" t="str">
            <v>Paola</v>
          </cell>
          <cell r="AN110" t="str">
            <v>Mirabal</v>
          </cell>
          <cell r="AO110" t="str">
            <v>Lead Manager</v>
          </cell>
          <cell r="AP110" t="str">
            <v>AXA Equitable</v>
          </cell>
          <cell r="AQ110">
            <v>2017435225</v>
          </cell>
          <cell r="AS110">
            <v>2017435006</v>
          </cell>
          <cell r="AT110" t="str">
            <v>paola.pimentel@axa.us.com</v>
          </cell>
          <cell r="AU110" t="str">
            <v>525 Washington Boulevard</v>
          </cell>
          <cell r="AV110" t="str">
            <v>35th Floor</v>
          </cell>
          <cell r="AW110" t="str">
            <v>JERSEY CITY</v>
          </cell>
          <cell r="AY110" t="str">
            <v>NJ</v>
          </cell>
          <cell r="AZ110" t="str">
            <v>07310</v>
          </cell>
          <cell r="CF110" t="str">
            <v>www.axa.com</v>
          </cell>
          <cell r="CN110">
            <v>1061</v>
          </cell>
          <cell r="CO110">
            <v>795</v>
          </cell>
          <cell r="CP110">
            <v>1601</v>
          </cell>
          <cell r="CS110" t="str">
            <v>12/31/2019</v>
          </cell>
          <cell r="CT110">
            <v>12</v>
          </cell>
          <cell r="CW110">
            <v>62880</v>
          </cell>
        </row>
        <row r="111">
          <cell r="A111">
            <v>10031</v>
          </cell>
          <cell r="B111" t="str">
            <v xml:space="preserve">AXA Equitable Life Insurance Company </v>
          </cell>
          <cell r="J111" t="str">
            <v>525 Washington Boulevard</v>
          </cell>
          <cell r="L111" t="str">
            <v>JERSEY CITY</v>
          </cell>
          <cell r="N111" t="str">
            <v>NJ</v>
          </cell>
          <cell r="O111" t="str">
            <v>07310</v>
          </cell>
          <cell r="Q111">
            <v>2017435073</v>
          </cell>
          <cell r="R111">
            <v>2017435006</v>
          </cell>
          <cell r="S111" t="str">
            <v>Nick</v>
          </cell>
          <cell r="T111" t="str">
            <v>Gismondi</v>
          </cell>
          <cell r="U111" t="str">
            <v>Lead Director</v>
          </cell>
          <cell r="V111" t="str">
            <v>controllers@axa-equitable.com</v>
          </cell>
          <cell r="W111" t="str">
            <v>Anders Malmstrom</v>
          </cell>
          <cell r="X111" t="str">
            <v>Paola</v>
          </cell>
          <cell r="Y111" t="str">
            <v>Mirabal</v>
          </cell>
          <cell r="Z111" t="str">
            <v>Lead Manager</v>
          </cell>
          <cell r="AA111" t="str">
            <v>AXA Equitable Life Insurance Company</v>
          </cell>
          <cell r="AB111">
            <v>2017435225</v>
          </cell>
          <cell r="AE111" t="str">
            <v>controllers@axa-equitable.com</v>
          </cell>
          <cell r="AF111" t="str">
            <v>525 Washington Boulevard</v>
          </cell>
          <cell r="AG111" t="str">
            <v>Floor 35</v>
          </cell>
          <cell r="AH111" t="str">
            <v>JERSEY CITY</v>
          </cell>
          <cell r="AJ111" t="str">
            <v>NJ</v>
          </cell>
          <cell r="AK111" t="str">
            <v>07310</v>
          </cell>
          <cell r="CF111" t="str">
            <v>www.axa-equitable.com</v>
          </cell>
          <cell r="CN111">
            <v>841</v>
          </cell>
          <cell r="CO111">
            <v>772</v>
          </cell>
          <cell r="CS111" t="str">
            <v>12/31/2019</v>
          </cell>
          <cell r="CT111">
            <v>12</v>
          </cell>
          <cell r="CW111">
            <v>62944</v>
          </cell>
          <cell r="CX111" t="str">
            <v>968</v>
          </cell>
          <cell r="DD111" t="str">
            <v>Nick</v>
          </cell>
          <cell r="DE111" t="str">
            <v>Gismondi</v>
          </cell>
          <cell r="DF111" t="str">
            <v>Lead Director</v>
          </cell>
          <cell r="DG111" t="str">
            <v>controllers@axa.us.com</v>
          </cell>
          <cell r="DH111">
            <v>2017435323</v>
          </cell>
        </row>
        <row r="112">
          <cell r="A112">
            <v>11301</v>
          </cell>
          <cell r="B112" t="str">
            <v>AXA Insurance Company</v>
          </cell>
          <cell r="J112" t="str">
            <v>125 Broad Street</v>
          </cell>
          <cell r="L112" t="str">
            <v>NEW YORK</v>
          </cell>
          <cell r="N112" t="str">
            <v>NY</v>
          </cell>
          <cell r="O112" t="str">
            <v>10004</v>
          </cell>
          <cell r="Q112">
            <v>2126588755</v>
          </cell>
          <cell r="R112">
            <v>2126588638</v>
          </cell>
          <cell r="S112" t="str">
            <v>Mei</v>
          </cell>
          <cell r="T112" t="str">
            <v>Chan</v>
          </cell>
          <cell r="U112" t="str">
            <v>Accounting Manager</v>
          </cell>
          <cell r="V112" t="str">
            <v>robert.eroh@axa-lm.com</v>
          </cell>
          <cell r="W112" t="str">
            <v>Robert Wolf</v>
          </cell>
          <cell r="X112" t="str">
            <v>Robert</v>
          </cell>
          <cell r="Y112" t="str">
            <v>Eroh</v>
          </cell>
          <cell r="Z112" t="str">
            <v>Accounting Manager</v>
          </cell>
          <cell r="AA112" t="str">
            <v>AXA Insurance Company</v>
          </cell>
          <cell r="AB112">
            <v>2124939300</v>
          </cell>
          <cell r="AD112">
            <v>2126588638</v>
          </cell>
          <cell r="AE112" t="str">
            <v>robert.eroh@axa-lm.com</v>
          </cell>
          <cell r="AF112" t="str">
            <v>same as facility</v>
          </cell>
          <cell r="CN112">
            <v>1153</v>
          </cell>
          <cell r="CO112">
            <v>1092</v>
          </cell>
          <cell r="CS112" t="str">
            <v>12/31/2019</v>
          </cell>
          <cell r="CT112">
            <v>12</v>
          </cell>
          <cell r="CW112">
            <v>33022</v>
          </cell>
          <cell r="DD112" t="str">
            <v>Mei</v>
          </cell>
          <cell r="DE112" t="str">
            <v>Chan</v>
          </cell>
          <cell r="DF112" t="str">
            <v>AVP &amp; Controller</v>
          </cell>
          <cell r="DG112" t="str">
            <v>mei.chan@axa-lm.com</v>
          </cell>
          <cell r="DH112">
            <v>2126588755</v>
          </cell>
        </row>
        <row r="113">
          <cell r="A113">
            <v>11303</v>
          </cell>
          <cell r="B113" t="str">
            <v>Axis Insurance Company</v>
          </cell>
          <cell r="J113" t="str">
            <v>11680 Great Oaks Way</v>
          </cell>
          <cell r="K113" t="str">
            <v>Suite 500</v>
          </cell>
          <cell r="L113" t="str">
            <v>ALPHARETTA</v>
          </cell>
          <cell r="M113" t="str">
            <v>FULTON</v>
          </cell>
          <cell r="N113" t="str">
            <v>GA</v>
          </cell>
          <cell r="O113" t="str">
            <v>30022</v>
          </cell>
          <cell r="Q113">
            <v>6787469430</v>
          </cell>
          <cell r="R113">
            <v>6787469444</v>
          </cell>
          <cell r="S113" t="str">
            <v>Carlton</v>
          </cell>
          <cell r="T113" t="str">
            <v>Maner</v>
          </cell>
          <cell r="U113" t="str">
            <v>Chairman of the Board, President &amp; CEO</v>
          </cell>
          <cell r="V113" t="str">
            <v>carlton.maner@axiscapital.com</v>
          </cell>
          <cell r="W113" t="str">
            <v>Martin McCarty</v>
          </cell>
          <cell r="X113" t="str">
            <v>Shawn</v>
          </cell>
          <cell r="Y113" t="str">
            <v>Oliver</v>
          </cell>
          <cell r="Z113" t="str">
            <v>Manager - Statutory Compliance</v>
          </cell>
          <cell r="AA113" t="str">
            <v>Axis Capital</v>
          </cell>
          <cell r="AB113">
            <v>6787469609</v>
          </cell>
          <cell r="AD113">
            <v>6787469662</v>
          </cell>
          <cell r="AE113" t="str">
            <v>shawn.oliver@axiscapital.com</v>
          </cell>
          <cell r="AF113" t="str">
            <v>11680 Great Oaks Way</v>
          </cell>
          <cell r="AG113" t="str">
            <v>Suite 500</v>
          </cell>
          <cell r="AH113" t="str">
            <v>ALPHARETTA</v>
          </cell>
          <cell r="AI113" t="str">
            <v>FULTON</v>
          </cell>
          <cell r="AJ113" t="str">
            <v>GA</v>
          </cell>
          <cell r="AK113" t="str">
            <v>30022</v>
          </cell>
          <cell r="CF113" t="str">
            <v>www.axiscapital.com</v>
          </cell>
          <cell r="CN113">
            <v>1155</v>
          </cell>
          <cell r="CO113">
            <v>426</v>
          </cell>
          <cell r="CS113" t="str">
            <v>12/31/2019</v>
          </cell>
          <cell r="CT113">
            <v>12</v>
          </cell>
          <cell r="CW113">
            <v>37273</v>
          </cell>
          <cell r="DD113" t="str">
            <v>Martin</v>
          </cell>
          <cell r="DE113" t="str">
            <v>McCarty</v>
          </cell>
          <cell r="DF113" t="str">
            <v>SVP &amp; Treasurer</v>
          </cell>
          <cell r="DG113" t="str">
            <v>martin.mccarty@axiscapital.com</v>
          </cell>
          <cell r="DH113">
            <v>6787469537</v>
          </cell>
        </row>
        <row r="114">
          <cell r="A114">
            <v>11304</v>
          </cell>
          <cell r="B114" t="str">
            <v>Axis Reinsurance Company</v>
          </cell>
          <cell r="J114" t="str">
            <v>11680 Great Oaks Way</v>
          </cell>
          <cell r="K114" t="str">
            <v>Suite 500</v>
          </cell>
          <cell r="L114" t="str">
            <v>ALPHARETTA</v>
          </cell>
          <cell r="N114" t="str">
            <v>GA</v>
          </cell>
          <cell r="O114" t="str">
            <v>30022</v>
          </cell>
          <cell r="Q114">
            <v>2125007854</v>
          </cell>
          <cell r="R114">
            <v>2129403340</v>
          </cell>
          <cell r="S114" t="str">
            <v>Robert</v>
          </cell>
          <cell r="T114" t="str">
            <v>Looney</v>
          </cell>
          <cell r="U114" t="str">
            <v>Chairman of the Board, President &amp; CEO</v>
          </cell>
          <cell r="V114" t="str">
            <v>robert.looney@axiscapital.com</v>
          </cell>
          <cell r="W114" t="str">
            <v>Martin McCarty</v>
          </cell>
          <cell r="X114" t="str">
            <v>Shawn</v>
          </cell>
          <cell r="Y114" t="str">
            <v>Oliver</v>
          </cell>
          <cell r="Z114" t="str">
            <v>Manager - Statutory Compliance</v>
          </cell>
          <cell r="AA114" t="str">
            <v>Axis Capital</v>
          </cell>
          <cell r="AB114">
            <v>6787469609</v>
          </cell>
          <cell r="AD114">
            <v>6787469662</v>
          </cell>
          <cell r="AE114" t="str">
            <v>shawn.oliver@axiscapital.com</v>
          </cell>
          <cell r="AF114" t="str">
            <v>11680 Great Oaks Way</v>
          </cell>
          <cell r="AG114" t="str">
            <v>Suite 500</v>
          </cell>
          <cell r="AH114" t="str">
            <v>ALPHARETTA</v>
          </cell>
          <cell r="AI114" t="str">
            <v>FULTON</v>
          </cell>
          <cell r="AJ114" t="str">
            <v>GA</v>
          </cell>
          <cell r="AK114" t="str">
            <v>30022</v>
          </cell>
          <cell r="CF114" t="str">
            <v>www.axiscapital.com</v>
          </cell>
          <cell r="CN114">
            <v>1156</v>
          </cell>
          <cell r="CO114">
            <v>426</v>
          </cell>
          <cell r="CS114" t="str">
            <v>12/31/2019</v>
          </cell>
          <cell r="CT114">
            <v>12</v>
          </cell>
          <cell r="CW114">
            <v>20370</v>
          </cell>
          <cell r="DD114" t="str">
            <v>Martin</v>
          </cell>
          <cell r="DE114" t="str">
            <v>McCarty</v>
          </cell>
          <cell r="DF114" t="str">
            <v>SVP &amp; Treasurer</v>
          </cell>
          <cell r="DG114" t="str">
            <v>martin.mccarty@axiscapital.com</v>
          </cell>
          <cell r="DH114">
            <v>6787469537</v>
          </cell>
        </row>
        <row r="115">
          <cell r="A115">
            <v>11746</v>
          </cell>
          <cell r="B115" t="str">
            <v>Axis Specialty Insurance Company</v>
          </cell>
          <cell r="J115" t="str">
            <v>11680 Great Oaks Way</v>
          </cell>
          <cell r="K115" t="str">
            <v>Suite 500</v>
          </cell>
          <cell r="L115" t="str">
            <v>ALPHARETTA</v>
          </cell>
          <cell r="M115" t="str">
            <v>FULTON</v>
          </cell>
          <cell r="N115" t="str">
            <v>GA</v>
          </cell>
          <cell r="O115" t="str">
            <v>30022</v>
          </cell>
          <cell r="Q115">
            <v>6787469430</v>
          </cell>
          <cell r="R115">
            <v>6787469444</v>
          </cell>
          <cell r="S115" t="str">
            <v>Carlton</v>
          </cell>
          <cell r="T115" t="str">
            <v>Maner</v>
          </cell>
          <cell r="U115" t="str">
            <v>Chairman of the Board, President &amp; CEO</v>
          </cell>
          <cell r="V115" t="str">
            <v>carlton.maner@axiscapital.com</v>
          </cell>
          <cell r="W115" t="str">
            <v>Martin McCarty</v>
          </cell>
          <cell r="X115" t="str">
            <v>Shawn</v>
          </cell>
          <cell r="Y115" t="str">
            <v>Oliver</v>
          </cell>
          <cell r="Z115" t="str">
            <v>Manager - Statutory Compliance</v>
          </cell>
          <cell r="AA115" t="str">
            <v>Axis Capital</v>
          </cell>
          <cell r="AB115">
            <v>6787469609</v>
          </cell>
          <cell r="AD115">
            <v>6787469662</v>
          </cell>
          <cell r="AE115" t="str">
            <v>shawn.oliver@axiscapital.com</v>
          </cell>
          <cell r="AF115" t="str">
            <v>11680 Great Oaks Way</v>
          </cell>
          <cell r="AG115" t="str">
            <v>Suite 500</v>
          </cell>
          <cell r="AH115" t="str">
            <v>ALPHARETTA</v>
          </cell>
          <cell r="AI115" t="str">
            <v>FULTON</v>
          </cell>
          <cell r="AJ115" t="str">
            <v>GA</v>
          </cell>
          <cell r="AK115" t="str">
            <v>30022</v>
          </cell>
          <cell r="CF115" t="str">
            <v>www.axiscapital.com</v>
          </cell>
          <cell r="CN115">
            <v>2916</v>
          </cell>
          <cell r="CO115">
            <v>426</v>
          </cell>
          <cell r="CS115" t="str">
            <v>12/31/2019</v>
          </cell>
          <cell r="CT115">
            <v>12</v>
          </cell>
          <cell r="CW115">
            <v>15610</v>
          </cell>
          <cell r="DD115" t="str">
            <v>Martin</v>
          </cell>
          <cell r="DE115" t="str">
            <v>McCarty</v>
          </cell>
          <cell r="DF115" t="str">
            <v>SVP &amp; Treasurer</v>
          </cell>
          <cell r="DG115" t="str">
            <v>martin.mccarty@axiscapital.com</v>
          </cell>
          <cell r="DH115">
            <v>6787469537</v>
          </cell>
        </row>
        <row r="116">
          <cell r="A116">
            <v>11305</v>
          </cell>
          <cell r="B116" t="str">
            <v>Balboa Insurance Company</v>
          </cell>
          <cell r="J116" t="str">
            <v>4161 Piedmont Parkway</v>
          </cell>
          <cell r="L116" t="str">
            <v>GREENSBORO</v>
          </cell>
          <cell r="N116" t="str">
            <v>NC</v>
          </cell>
          <cell r="O116" t="str">
            <v>27410</v>
          </cell>
          <cell r="P116" t="str">
            <v>8110</v>
          </cell>
          <cell r="Q116">
            <v>3368052176</v>
          </cell>
          <cell r="R116">
            <v>2133459276</v>
          </cell>
          <cell r="S116" t="str">
            <v>A-J</v>
          </cell>
          <cell r="T116" t="str">
            <v>Fischer</v>
          </cell>
          <cell r="U116" t="str">
            <v>President and Chief Operating Officer</v>
          </cell>
          <cell r="V116" t="str">
            <v>vera.gremling@bankofamerica.com</v>
          </cell>
          <cell r="W116" t="str">
            <v>Felipe Maldonado</v>
          </cell>
          <cell r="X116" t="str">
            <v>Vera</v>
          </cell>
          <cell r="Y116" t="str">
            <v>Gremling</v>
          </cell>
          <cell r="Z116" t="str">
            <v>Officer; Senior Operations Consultant</v>
          </cell>
          <cell r="AA116" t="str">
            <v>Balboa Insurance Company</v>
          </cell>
          <cell r="AB116">
            <v>7145771904</v>
          </cell>
          <cell r="AD116">
            <v>4158442791</v>
          </cell>
          <cell r="AE116" t="str">
            <v>vera.gremling@bankofamerica.com</v>
          </cell>
          <cell r="AF116" t="str">
            <v>275 South Valencia</v>
          </cell>
          <cell r="AH116" t="str">
            <v>BREA</v>
          </cell>
          <cell r="AJ116" t="str">
            <v>CA</v>
          </cell>
          <cell r="AK116" t="str">
            <v>92602</v>
          </cell>
          <cell r="CN116">
            <v>1157</v>
          </cell>
          <cell r="CO116">
            <v>3172</v>
          </cell>
          <cell r="CS116" t="str">
            <v>12/31/2019</v>
          </cell>
          <cell r="CT116">
            <v>12</v>
          </cell>
          <cell r="CW116">
            <v>24813</v>
          </cell>
          <cell r="DD116" t="str">
            <v>Lorraine</v>
          </cell>
          <cell r="DE116" t="str">
            <v>Moffa</v>
          </cell>
          <cell r="DF116" t="str">
            <v>Senior Vice President</v>
          </cell>
          <cell r="DG116" t="str">
            <v>lorraine.a.moffa@bankofamerica.com</v>
          </cell>
          <cell r="DH116">
            <v>2153285206</v>
          </cell>
        </row>
        <row r="117">
          <cell r="A117">
            <v>10032</v>
          </cell>
          <cell r="B117" t="str">
            <v xml:space="preserve">Baltimore Life Insurance Company </v>
          </cell>
          <cell r="J117" t="str">
            <v>10075 Red Run Boulevard</v>
          </cell>
          <cell r="L117" t="str">
            <v>OWINGS MILLS</v>
          </cell>
          <cell r="M117" t="str">
            <v>BALTIMORE</v>
          </cell>
          <cell r="N117" t="str">
            <v>MD</v>
          </cell>
          <cell r="O117" t="str">
            <v>21117</v>
          </cell>
          <cell r="Q117">
            <v>4105816600</v>
          </cell>
          <cell r="R117">
            <v>4105816606</v>
          </cell>
          <cell r="S117" t="str">
            <v>David K.</v>
          </cell>
          <cell r="T117" t="str">
            <v>Ficca</v>
          </cell>
          <cell r="U117" t="str">
            <v>President &amp; CEO</v>
          </cell>
          <cell r="V117" t="str">
            <v>david.ficca@baltlife.com</v>
          </cell>
          <cell r="W117" t="str">
            <v>Richard A. Spencer, III</v>
          </cell>
          <cell r="X117" t="str">
            <v>Xanthe</v>
          </cell>
          <cell r="Y117" t="str">
            <v>Neal</v>
          </cell>
          <cell r="Z117" t="str">
            <v>Manager, Budgeting &amp; Finance</v>
          </cell>
          <cell r="AA117" t="str">
            <v>Baltimore Life Insurance Company</v>
          </cell>
          <cell r="AB117">
            <v>4436817665</v>
          </cell>
          <cell r="AD117">
            <v>4105816612</v>
          </cell>
          <cell r="AE117" t="str">
            <v>xanthe.neal@baltlife.com</v>
          </cell>
          <cell r="AF117" t="str">
            <v>10075 Red Run Boulevard</v>
          </cell>
          <cell r="AH117" t="str">
            <v>OWINGS MILLS</v>
          </cell>
          <cell r="AI117" t="str">
            <v>BALTIMORE</v>
          </cell>
          <cell r="AJ117" t="str">
            <v>MD</v>
          </cell>
          <cell r="AK117" t="str">
            <v>21117</v>
          </cell>
          <cell r="AM117" t="str">
            <v>Leslee M.</v>
          </cell>
          <cell r="AN117" t="str">
            <v>Harrell</v>
          </cell>
          <cell r="AO117" t="str">
            <v>Senior Accountant, Financial Reporting</v>
          </cell>
          <cell r="AP117" t="str">
            <v>Baltimore Life Insurance Company</v>
          </cell>
          <cell r="AQ117">
            <v>4436817632</v>
          </cell>
          <cell r="AR117">
            <v>7632</v>
          </cell>
          <cell r="AS117">
            <v>4105816612</v>
          </cell>
          <cell r="AT117" t="str">
            <v>leslee.harrell@baltlife.com</v>
          </cell>
          <cell r="AU117" t="str">
            <v>10075 Red Run Boulevard</v>
          </cell>
          <cell r="AW117" t="str">
            <v>OWINGS MILLS</v>
          </cell>
          <cell r="AX117" t="str">
            <v>BALTIMORE</v>
          </cell>
          <cell r="AY117" t="str">
            <v>MD</v>
          </cell>
          <cell r="AZ117" t="str">
            <v>21117</v>
          </cell>
          <cell r="CF117" t="str">
            <v>www.baltlife.com</v>
          </cell>
          <cell r="CN117">
            <v>842</v>
          </cell>
          <cell r="CO117">
            <v>754</v>
          </cell>
          <cell r="CP117">
            <v>710</v>
          </cell>
          <cell r="CS117" t="str">
            <v>12/31/2019</v>
          </cell>
          <cell r="CT117">
            <v>12</v>
          </cell>
          <cell r="CW117">
            <v>61212</v>
          </cell>
          <cell r="DD117" t="str">
            <v>Tiffany T.</v>
          </cell>
          <cell r="DE117" t="str">
            <v>King, CPA</v>
          </cell>
          <cell r="DF117" t="str">
            <v>Vice President &amp; Controller</v>
          </cell>
          <cell r="DG117" t="str">
            <v>tiffany.king@baltlife.com</v>
          </cell>
          <cell r="DH117">
            <v>4105816649</v>
          </cell>
        </row>
        <row r="118">
          <cell r="A118">
            <v>10033</v>
          </cell>
          <cell r="B118" t="str">
            <v>Bankers Fidelity Life Insurance Company</v>
          </cell>
          <cell r="J118" t="str">
            <v>PO Box 105185</v>
          </cell>
          <cell r="L118" t="str">
            <v>ATLANTA</v>
          </cell>
          <cell r="N118" t="str">
            <v>GA</v>
          </cell>
          <cell r="O118" t="str">
            <v>30348</v>
          </cell>
          <cell r="Q118">
            <v>4042665580</v>
          </cell>
          <cell r="R118">
            <v>4042665699</v>
          </cell>
          <cell r="S118" t="str">
            <v>Ross</v>
          </cell>
          <cell r="T118" t="str">
            <v>Franklin</v>
          </cell>
          <cell r="U118" t="str">
            <v>Secretary</v>
          </cell>
          <cell r="V118" t="str">
            <v>rfranklin@atlam.com</v>
          </cell>
          <cell r="X118" t="str">
            <v>Deena</v>
          </cell>
          <cell r="Y118" t="str">
            <v>Patel</v>
          </cell>
          <cell r="Z118" t="str">
            <v>Accounting Manager</v>
          </cell>
          <cell r="AA118" t="str">
            <v>Bankers Fidelity Life Insurance Company</v>
          </cell>
          <cell r="AB118">
            <v>4042665649</v>
          </cell>
          <cell r="AD118">
            <v>4042665699</v>
          </cell>
          <cell r="AE118" t="str">
            <v>dpatel@bflic.com</v>
          </cell>
          <cell r="AF118" t="str">
            <v>4370 Peachtree Road NE</v>
          </cell>
          <cell r="AH118" t="str">
            <v>ATLANTA</v>
          </cell>
          <cell r="AJ118" t="str">
            <v>GA</v>
          </cell>
          <cell r="AK118" t="str">
            <v>30319</v>
          </cell>
          <cell r="CN118">
            <v>843</v>
          </cell>
          <cell r="CO118">
            <v>596</v>
          </cell>
          <cell r="CS118" t="str">
            <v>12/31/2019</v>
          </cell>
          <cell r="CT118">
            <v>12</v>
          </cell>
          <cell r="CW118">
            <v>61239</v>
          </cell>
          <cell r="DD118" t="str">
            <v>C</v>
          </cell>
          <cell r="DE118" t="str">
            <v>Hudson</v>
          </cell>
          <cell r="DF118" t="str">
            <v>VP - Treasurer</v>
          </cell>
          <cell r="DG118" t="str">
            <v>dhundon@bflic.com</v>
          </cell>
          <cell r="DH118">
            <v>4042665510</v>
          </cell>
        </row>
        <row r="119">
          <cell r="A119">
            <v>10034</v>
          </cell>
          <cell r="B119" t="str">
            <v>Bankers Life and Casualty Company</v>
          </cell>
          <cell r="J119" t="str">
            <v>111 East Wacker Drive</v>
          </cell>
          <cell r="L119" t="str">
            <v xml:space="preserve">CHICAGO </v>
          </cell>
          <cell r="N119" t="str">
            <v>IL</v>
          </cell>
          <cell r="O119" t="str">
            <v>60601</v>
          </cell>
          <cell r="P119" t="str">
            <v>4508</v>
          </cell>
          <cell r="Q119">
            <v>3123966000</v>
          </cell>
          <cell r="S119" t="str">
            <v>Scott</v>
          </cell>
          <cell r="T119" t="str">
            <v>Goldberg</v>
          </cell>
          <cell r="U119" t="str">
            <v>President</v>
          </cell>
          <cell r="W119" t="str">
            <v>John Kline</v>
          </cell>
          <cell r="X119" t="str">
            <v>Carol</v>
          </cell>
          <cell r="Y119" t="str">
            <v>Untrauer</v>
          </cell>
          <cell r="Z119" t="str">
            <v>Sr. Admin</v>
          </cell>
          <cell r="AA119" t="str">
            <v>Bankers Life and Casualty Company</v>
          </cell>
          <cell r="AB119">
            <v>3178173404</v>
          </cell>
          <cell r="AE119" t="str">
            <v>healthvaluation@cnoinc.com</v>
          </cell>
          <cell r="AF119" t="str">
            <v>11825 North Pennsylvania Street</v>
          </cell>
          <cell r="AH119" t="str">
            <v>CARMEL</v>
          </cell>
          <cell r="AJ119" t="str">
            <v>IN</v>
          </cell>
          <cell r="AK119" t="str">
            <v>46032</v>
          </cell>
          <cell r="CF119" t="str">
            <v>www.bankers.com</v>
          </cell>
          <cell r="CN119">
            <v>844</v>
          </cell>
          <cell r="CO119">
            <v>595</v>
          </cell>
          <cell r="CS119" t="str">
            <v>12/31/2019</v>
          </cell>
          <cell r="CT119">
            <v>12</v>
          </cell>
          <cell r="CW119">
            <v>61263</v>
          </cell>
          <cell r="CX119" t="str">
            <v>233</v>
          </cell>
          <cell r="DD119" t="str">
            <v>Jeremy</v>
          </cell>
          <cell r="DE119" t="str">
            <v>Williams</v>
          </cell>
          <cell r="DF119" t="str">
            <v>Vice President</v>
          </cell>
          <cell r="DG119" t="str">
            <v>jeremy.williams@cnoinc.com</v>
          </cell>
          <cell r="DH119">
            <v>3178172042</v>
          </cell>
        </row>
        <row r="120">
          <cell r="A120">
            <v>10622</v>
          </cell>
          <cell r="B120" t="str">
            <v>Banker's Standard Insurance Company</v>
          </cell>
          <cell r="J120" t="str">
            <v>PO Box 1000</v>
          </cell>
          <cell r="K120" t="str">
            <v>436 Walnut Street</v>
          </cell>
          <cell r="L120" t="str">
            <v>PHILADELPHIA</v>
          </cell>
          <cell r="N120" t="str">
            <v>PA</v>
          </cell>
          <cell r="O120" t="str">
            <v>19106</v>
          </cell>
          <cell r="S120" t="str">
            <v>John</v>
          </cell>
          <cell r="T120" t="str">
            <v>Lupica</v>
          </cell>
          <cell r="U120" t="str">
            <v>President &amp; CEO</v>
          </cell>
          <cell r="V120" t="str">
            <v>john.lupica@chubb.com</v>
          </cell>
          <cell r="X120" t="str">
            <v>Sharon D.</v>
          </cell>
          <cell r="Y120" t="str">
            <v>Lewis</v>
          </cell>
          <cell r="Z120" t="str">
            <v>Sr. Financial Analyst</v>
          </cell>
          <cell r="AA120" t="str">
            <v>Chubb Insurance Company</v>
          </cell>
          <cell r="AB120">
            <v>3024766396</v>
          </cell>
          <cell r="AD120">
            <v>3024767263</v>
          </cell>
          <cell r="AE120" t="str">
            <v>sharon.lewis@chubb.com</v>
          </cell>
          <cell r="AF120" t="str">
            <v>One Beaver Valley Road</v>
          </cell>
          <cell r="AG120" t="str">
            <v>One West</v>
          </cell>
          <cell r="AH120" t="str">
            <v>WILMINGTON</v>
          </cell>
          <cell r="AJ120" t="str">
            <v>DE</v>
          </cell>
          <cell r="AK120" t="str">
            <v>19803</v>
          </cell>
          <cell r="AM120" t="str">
            <v>Rose A.</v>
          </cell>
          <cell r="AN120" t="str">
            <v>Dalton</v>
          </cell>
          <cell r="AO120" t="str">
            <v>Manager</v>
          </cell>
          <cell r="AP120" t="str">
            <v>ACE USA</v>
          </cell>
          <cell r="AQ120">
            <v>3024766682</v>
          </cell>
          <cell r="AS120">
            <v>3024767263</v>
          </cell>
          <cell r="AT120" t="str">
            <v>rose.dalton@chubb.com</v>
          </cell>
          <cell r="AU120" t="str">
            <v>One Beaver Valley Road</v>
          </cell>
          <cell r="AV120" t="str">
            <v>One West</v>
          </cell>
          <cell r="AW120" t="str">
            <v>WILMINGTON</v>
          </cell>
          <cell r="AY120" t="str">
            <v>DE</v>
          </cell>
          <cell r="AZ120" t="str">
            <v>19803</v>
          </cell>
          <cell r="CN120">
            <v>1052</v>
          </cell>
          <cell r="CO120">
            <v>712</v>
          </cell>
          <cell r="CP120">
            <v>574</v>
          </cell>
          <cell r="CS120" t="str">
            <v>12/31/2019</v>
          </cell>
          <cell r="CT120">
            <v>12</v>
          </cell>
          <cell r="CW120">
            <v>18279</v>
          </cell>
          <cell r="CX120" t="str">
            <v>626</v>
          </cell>
        </row>
        <row r="121">
          <cell r="A121">
            <v>11308</v>
          </cell>
          <cell r="B121" t="str">
            <v>Banner Life Insurance Company</v>
          </cell>
          <cell r="J121" t="str">
            <v>3275 Bennett Creek Avenue</v>
          </cell>
          <cell r="L121" t="str">
            <v>FREDERICK</v>
          </cell>
          <cell r="M121" t="str">
            <v>FREDERICK</v>
          </cell>
          <cell r="N121" t="str">
            <v>MD</v>
          </cell>
          <cell r="O121" t="str">
            <v>21704</v>
          </cell>
          <cell r="Q121">
            <v>3012794800</v>
          </cell>
          <cell r="S121" t="str">
            <v>Bernard L.</v>
          </cell>
          <cell r="T121" t="str">
            <v>Hickman</v>
          </cell>
          <cell r="U121" t="str">
            <v>President &amp; CEO</v>
          </cell>
          <cell r="V121" t="str">
            <v>bernie.hickman@landg.com</v>
          </cell>
          <cell r="W121" t="str">
            <v>Andrew D. Love</v>
          </cell>
          <cell r="X121" t="str">
            <v>Madison</v>
          </cell>
          <cell r="Y121" t="str">
            <v>Born</v>
          </cell>
          <cell r="Z121" t="str">
            <v>Financial Analyst</v>
          </cell>
          <cell r="AA121" t="str">
            <v>Banner Life Insurance Company</v>
          </cell>
          <cell r="AB121">
            <v>3012794800</v>
          </cell>
          <cell r="AE121" t="str">
            <v>mborn@lgamerica.com</v>
          </cell>
          <cell r="AF121" t="str">
            <v>3275 Bennett Creek Avenue</v>
          </cell>
          <cell r="AH121" t="str">
            <v>FREDERICK</v>
          </cell>
          <cell r="AI121" t="str">
            <v>FREDERICK</v>
          </cell>
          <cell r="AJ121" t="str">
            <v>MD</v>
          </cell>
          <cell r="AK121" t="str">
            <v>21704</v>
          </cell>
          <cell r="CF121" t="str">
            <v>www.lgamerica.com</v>
          </cell>
          <cell r="CN121">
            <v>1160</v>
          </cell>
          <cell r="CO121">
            <v>1216</v>
          </cell>
          <cell r="CS121" t="str">
            <v>12/31/2019</v>
          </cell>
          <cell r="CT121">
            <v>12</v>
          </cell>
          <cell r="CW121">
            <v>94250</v>
          </cell>
          <cell r="DD121" t="str">
            <v>Diana L.</v>
          </cell>
          <cell r="DE121" t="str">
            <v>McManus</v>
          </cell>
          <cell r="DF121" t="str">
            <v>Director, Financial Reporting &amp; Accounting Policy</v>
          </cell>
          <cell r="DG121" t="str">
            <v>dmcmanus@lgamerica.com</v>
          </cell>
          <cell r="DH121">
            <v>3012794800</v>
          </cell>
        </row>
        <row r="122">
          <cell r="A122">
            <v>10036</v>
          </cell>
          <cell r="B122" t="str">
            <v>BCS Insurance Company</v>
          </cell>
          <cell r="J122" t="str">
            <v>2 Mid America Plaza</v>
          </cell>
          <cell r="K122" t="str">
            <v>Suite 200</v>
          </cell>
          <cell r="L122" t="str">
            <v>OAKBROOK TERRACE</v>
          </cell>
          <cell r="N122" t="str">
            <v>IL</v>
          </cell>
          <cell r="O122" t="str">
            <v>60181</v>
          </cell>
          <cell r="Q122">
            <v>6304727829</v>
          </cell>
          <cell r="R122">
            <v>6304727837</v>
          </cell>
          <cell r="S122" t="str">
            <v>H.F.</v>
          </cell>
          <cell r="T122" t="str">
            <v>Beacham III</v>
          </cell>
          <cell r="U122" t="str">
            <v>President</v>
          </cell>
          <cell r="V122" t="str">
            <v>sbeacham@bcsf.com</v>
          </cell>
          <cell r="W122" t="str">
            <v>Susan A. Pickar</v>
          </cell>
          <cell r="X122" t="str">
            <v>Danielle</v>
          </cell>
          <cell r="Y122" t="str">
            <v>Walters</v>
          </cell>
          <cell r="Z122" t="str">
            <v>Staff Accountant</v>
          </cell>
          <cell r="AA122" t="str">
            <v>BCS Insurance Company</v>
          </cell>
          <cell r="AB122">
            <v>6304727780</v>
          </cell>
          <cell r="AD122">
            <v>6304727837</v>
          </cell>
          <cell r="AE122" t="str">
            <v>dwalters@bcsf.com</v>
          </cell>
          <cell r="AF122" t="str">
            <v>Two Mid America Plaza</v>
          </cell>
          <cell r="AG122" t="str">
            <v>Suite 200</v>
          </cell>
          <cell r="AH122" t="str">
            <v>OAKBROOK TERRACE</v>
          </cell>
          <cell r="AJ122" t="str">
            <v>IL</v>
          </cell>
          <cell r="AK122" t="str">
            <v>60181</v>
          </cell>
          <cell r="AM122" t="str">
            <v>Cecelia</v>
          </cell>
          <cell r="AN122" t="str">
            <v>Riding</v>
          </cell>
          <cell r="AO122" t="str">
            <v>Supervisor, Premium Tax</v>
          </cell>
          <cell r="AP122" t="str">
            <v>BCS Insurance Company</v>
          </cell>
          <cell r="AQ122">
            <v>6304727812</v>
          </cell>
          <cell r="AS122">
            <v>6304727837</v>
          </cell>
          <cell r="AT122" t="str">
            <v>criding@bcsf.com</v>
          </cell>
          <cell r="AU122" t="str">
            <v>Two Mid America Plaza</v>
          </cell>
          <cell r="AV122" t="str">
            <v>Suite 200</v>
          </cell>
          <cell r="AW122" t="str">
            <v>OAKBROOK TERRACE</v>
          </cell>
          <cell r="AY122" t="str">
            <v>IL</v>
          </cell>
          <cell r="AZ122" t="str">
            <v>60181</v>
          </cell>
          <cell r="CF122" t="str">
            <v>www.bcsf.com</v>
          </cell>
          <cell r="CN122">
            <v>845</v>
          </cell>
          <cell r="CO122">
            <v>592</v>
          </cell>
          <cell r="CP122">
            <v>661</v>
          </cell>
          <cell r="CS122" t="str">
            <v>12/31/2019</v>
          </cell>
          <cell r="CT122">
            <v>12</v>
          </cell>
          <cell r="CW122">
            <v>38245</v>
          </cell>
          <cell r="CX122" t="str">
            <v>23</v>
          </cell>
          <cell r="DD122" t="str">
            <v>Maria</v>
          </cell>
          <cell r="DE122" t="str">
            <v>Ramirez</v>
          </cell>
          <cell r="DF122" t="str">
            <v>Manager</v>
          </cell>
          <cell r="DG122" t="str">
            <v/>
          </cell>
          <cell r="DH122">
            <v>6304727747</v>
          </cell>
        </row>
        <row r="123">
          <cell r="A123">
            <v>11309</v>
          </cell>
          <cell r="B123" t="str">
            <v>Beazley Insurance Company, Inc.</v>
          </cell>
          <cell r="J123" t="str">
            <v>30 Batterson Park Road</v>
          </cell>
          <cell r="L123" t="str">
            <v>FARMINGTON</v>
          </cell>
          <cell r="M123" t="str">
            <v>HARTFORD</v>
          </cell>
          <cell r="N123" t="str">
            <v>CT</v>
          </cell>
          <cell r="O123" t="str">
            <v>06032</v>
          </cell>
          <cell r="Q123">
            <v>8606773754</v>
          </cell>
          <cell r="R123">
            <v>8606790247</v>
          </cell>
          <cell r="S123" t="str">
            <v>David</v>
          </cell>
          <cell r="T123" t="str">
            <v>Giroux</v>
          </cell>
          <cell r="U123" t="str">
            <v>Vice President and Treasurer</v>
          </cell>
          <cell r="V123" t="str">
            <v>david.giroux@beazley.com</v>
          </cell>
          <cell r="W123" t="str">
            <v>Martin Bride</v>
          </cell>
          <cell r="X123" t="str">
            <v>Marta</v>
          </cell>
          <cell r="Y123" t="str">
            <v>Oko</v>
          </cell>
          <cell r="Z123" t="str">
            <v>Senior Financial Analyst</v>
          </cell>
          <cell r="AA123" t="str">
            <v>Beazley Insurance Company, Inc.</v>
          </cell>
          <cell r="AB123">
            <v>8606773723</v>
          </cell>
          <cell r="AD123">
            <v>8606790247</v>
          </cell>
          <cell r="AE123" t="str">
            <v>marta.oko@beazley.com</v>
          </cell>
          <cell r="AF123" t="str">
            <v>30 Batterson Park Road</v>
          </cell>
          <cell r="AH123" t="str">
            <v>FARMINGTON</v>
          </cell>
          <cell r="AI123" t="str">
            <v>HARTFORD</v>
          </cell>
          <cell r="AJ123" t="str">
            <v>CT</v>
          </cell>
          <cell r="AK123" t="str">
            <v>06032</v>
          </cell>
          <cell r="CF123" t="str">
            <v>www.beazley.com</v>
          </cell>
          <cell r="CN123">
            <v>1161</v>
          </cell>
          <cell r="CO123">
            <v>1241</v>
          </cell>
          <cell r="CS123" t="str">
            <v>12/31/2019</v>
          </cell>
          <cell r="CT123">
            <v>12</v>
          </cell>
          <cell r="CW123">
            <v>37540</v>
          </cell>
          <cell r="DD123" t="str">
            <v>David</v>
          </cell>
          <cell r="DE123" t="str">
            <v>Giroux</v>
          </cell>
          <cell r="DF123" t="str">
            <v>Vice President and Treasurer</v>
          </cell>
          <cell r="DG123" t="str">
            <v>david.giroux@beazley.com</v>
          </cell>
          <cell r="DH123">
            <v>8606773754</v>
          </cell>
        </row>
        <row r="124">
          <cell r="A124">
            <v>11574</v>
          </cell>
          <cell r="B124" t="str">
            <v>Bedivere Insurance Company</v>
          </cell>
          <cell r="J124" t="str">
            <v>1880 JFK Boulevard</v>
          </cell>
          <cell r="K124" t="str">
            <v>Suite 801</v>
          </cell>
          <cell r="L124" t="str">
            <v>PHILADELPHIA</v>
          </cell>
          <cell r="M124" t="str">
            <v>PHILADELPHIA</v>
          </cell>
          <cell r="N124" t="str">
            <v>PA</v>
          </cell>
          <cell r="O124" t="str">
            <v>19103</v>
          </cell>
          <cell r="Q124">
            <v>2672380733</v>
          </cell>
          <cell r="R124">
            <v>2156651888</v>
          </cell>
          <cell r="S124" t="str">
            <v>J. Marcus</v>
          </cell>
          <cell r="T124" t="str">
            <v>Doran</v>
          </cell>
          <cell r="U124" t="str">
            <v>COO</v>
          </cell>
          <cell r="V124" t="str">
            <v>mdoran@armourrisk.com</v>
          </cell>
          <cell r="W124" t="str">
            <v>Brian Schleider</v>
          </cell>
          <cell r="X124" t="str">
            <v>Terri</v>
          </cell>
          <cell r="Y124" t="str">
            <v>Weaver</v>
          </cell>
          <cell r="Z124" t="str">
            <v>Compliance Specialist &amp; Assistant Secretary</v>
          </cell>
          <cell r="AA124" t="str">
            <v>Bedivere Insurance Company</v>
          </cell>
          <cell r="AB124">
            <v>2672380725</v>
          </cell>
          <cell r="AD124">
            <v>2156651888</v>
          </cell>
          <cell r="AE124" t="str">
            <v>tweaver@armourrisk.com</v>
          </cell>
          <cell r="AF124" t="str">
            <v>1880 JFK Boulevard</v>
          </cell>
          <cell r="AG124" t="str">
            <v>Suite 801</v>
          </cell>
          <cell r="AH124" t="str">
            <v>PHILADELPHIA</v>
          </cell>
          <cell r="AI124" t="str">
            <v>PHILADELPHIA</v>
          </cell>
          <cell r="AJ124" t="str">
            <v>PA</v>
          </cell>
          <cell r="AK124" t="str">
            <v>19103</v>
          </cell>
          <cell r="CN124">
            <v>1415</v>
          </cell>
          <cell r="CO124">
            <v>1545</v>
          </cell>
          <cell r="CS124" t="str">
            <v>12/31/2019</v>
          </cell>
          <cell r="CT124">
            <v>12</v>
          </cell>
          <cell r="CW124">
            <v>21970</v>
          </cell>
          <cell r="DD124" t="str">
            <v>J. Marcus</v>
          </cell>
          <cell r="DE124" t="str">
            <v>Doran</v>
          </cell>
          <cell r="DF124" t="str">
            <v>COO</v>
          </cell>
          <cell r="DG124" t="str">
            <v>mdoran@armourrisk.com</v>
          </cell>
          <cell r="DH124">
            <v>2672380733</v>
          </cell>
        </row>
        <row r="125">
          <cell r="A125">
            <v>11310</v>
          </cell>
          <cell r="B125" t="str">
            <v>Benchmark Insurance Company</v>
          </cell>
          <cell r="J125" t="str">
            <v>150 Lake Street West</v>
          </cell>
          <cell r="L125" t="str">
            <v>WAYZATA</v>
          </cell>
          <cell r="M125" t="str">
            <v>HENNEPIN</v>
          </cell>
          <cell r="N125" t="str">
            <v>MN</v>
          </cell>
          <cell r="O125" t="str">
            <v>55391</v>
          </cell>
          <cell r="Q125">
            <v>9529742200</v>
          </cell>
          <cell r="R125">
            <v>9529742222</v>
          </cell>
          <cell r="S125" t="str">
            <v>Andrew</v>
          </cell>
          <cell r="T125" t="str">
            <v>O'Brien</v>
          </cell>
          <cell r="U125" t="str">
            <v>President</v>
          </cell>
          <cell r="V125" t="str">
            <v>aobrien@treancorp.com</v>
          </cell>
          <cell r="W125" t="str">
            <v>Julie Baron</v>
          </cell>
          <cell r="X125" t="str">
            <v>Heather</v>
          </cell>
          <cell r="Y125" t="str">
            <v>Shoberg</v>
          </cell>
          <cell r="Z125" t="str">
            <v>Data Quality Analyst</v>
          </cell>
          <cell r="AA125" t="str">
            <v>Benchmark Insurance Company</v>
          </cell>
          <cell r="AB125">
            <v>9529742214</v>
          </cell>
          <cell r="AD125">
            <v>9529742222</v>
          </cell>
          <cell r="AE125" t="str">
            <v>hshoberg@treancorp.com</v>
          </cell>
          <cell r="AF125" t="str">
            <v>150 Lake Street West</v>
          </cell>
          <cell r="AH125" t="str">
            <v>WAYZATA</v>
          </cell>
          <cell r="AI125" t="str">
            <v>HENNEPIN</v>
          </cell>
          <cell r="AJ125" t="str">
            <v>MN</v>
          </cell>
          <cell r="AK125" t="str">
            <v>55391</v>
          </cell>
          <cell r="CF125" t="str">
            <v>www.benchmarkinsco.com</v>
          </cell>
          <cell r="CN125">
            <v>1162</v>
          </cell>
          <cell r="CO125">
            <v>1244</v>
          </cell>
          <cell r="CS125" t="str">
            <v>12/31/2019</v>
          </cell>
          <cell r="CT125">
            <v>12</v>
          </cell>
          <cell r="CW125">
            <v>41394</v>
          </cell>
          <cell r="DD125" t="str">
            <v>Marcia</v>
          </cell>
          <cell r="DE125" t="str">
            <v>Laube</v>
          </cell>
          <cell r="DF125" t="str">
            <v>Data Quality &amp; Reporting Manager</v>
          </cell>
          <cell r="DG125" t="str">
            <v>mlaube@treancorp.com</v>
          </cell>
          <cell r="DH125">
            <v>9529742258</v>
          </cell>
        </row>
        <row r="126">
          <cell r="A126">
            <v>11311</v>
          </cell>
          <cell r="B126" t="str">
            <v>Beneficial Life Insurance Company</v>
          </cell>
          <cell r="J126" t="str">
            <v>PO Box 45654</v>
          </cell>
          <cell r="L126" t="str">
            <v>SALT LAKE CITY</v>
          </cell>
          <cell r="N126" t="str">
            <v>UT</v>
          </cell>
          <cell r="O126" t="str">
            <v>84145</v>
          </cell>
          <cell r="P126" t="str">
            <v>0654</v>
          </cell>
          <cell r="Q126">
            <v>8019331284</v>
          </cell>
          <cell r="R126">
            <v>8015313315</v>
          </cell>
          <cell r="S126" t="str">
            <v>T Kirby</v>
          </cell>
          <cell r="T126" t="str">
            <v>Brown Jr.</v>
          </cell>
          <cell r="U126" t="str">
            <v>President &amp; CEO</v>
          </cell>
          <cell r="W126" t="str">
            <v>Spencer J Butler</v>
          </cell>
          <cell r="X126" t="str">
            <v>Kathy</v>
          </cell>
          <cell r="Y126" t="str">
            <v>Grange</v>
          </cell>
          <cell r="Z126" t="str">
            <v>Accounting Manager</v>
          </cell>
          <cell r="AA126" t="str">
            <v>Beneficial Life Insurance Company</v>
          </cell>
          <cell r="AB126">
            <v>8019331284</v>
          </cell>
          <cell r="AD126">
            <v>8015313315</v>
          </cell>
          <cell r="AE126" t="str">
            <v>kathy.grange@benfinancial.com</v>
          </cell>
          <cell r="AF126" t="str">
            <v>PO Box 45654</v>
          </cell>
          <cell r="AH126" t="str">
            <v>SALT LAKE CITY</v>
          </cell>
          <cell r="AJ126" t="str">
            <v>UT</v>
          </cell>
          <cell r="AK126" t="str">
            <v>84145</v>
          </cell>
          <cell r="AL126" t="str">
            <v>0654</v>
          </cell>
          <cell r="CF126" t="str">
            <v>www.beneficialfinancialgroup.com</v>
          </cell>
          <cell r="CN126">
            <v>1163</v>
          </cell>
          <cell r="CO126">
            <v>2507</v>
          </cell>
          <cell r="CS126" t="str">
            <v>12/31/2019</v>
          </cell>
          <cell r="CT126">
            <v>12</v>
          </cell>
          <cell r="CW126">
            <v>61395</v>
          </cell>
          <cell r="DD126" t="str">
            <v>Brent</v>
          </cell>
          <cell r="DE126" t="str">
            <v>Fry</v>
          </cell>
          <cell r="DF126" t="str">
            <v>Assistant Controller</v>
          </cell>
          <cell r="DG126" t="str">
            <v>brent.fry@benfinancial.com</v>
          </cell>
          <cell r="DH126">
            <v>8013234220</v>
          </cell>
        </row>
        <row r="127">
          <cell r="A127">
            <v>11312</v>
          </cell>
          <cell r="B127" t="str">
            <v>Berkley Insurance Company</v>
          </cell>
          <cell r="J127" t="str">
            <v>PO Box 9190</v>
          </cell>
          <cell r="L127" t="str">
            <v>DES MOINES</v>
          </cell>
          <cell r="M127" t="str">
            <v>POLK</v>
          </cell>
          <cell r="N127" t="str">
            <v>IA</v>
          </cell>
          <cell r="O127" t="str">
            <v>50306</v>
          </cell>
          <cell r="P127" t="str">
            <v>9190</v>
          </cell>
          <cell r="Q127">
            <v>5154733000</v>
          </cell>
          <cell r="R127">
            <v>5154733015</v>
          </cell>
          <cell r="S127" t="str">
            <v>Bertman</v>
          </cell>
          <cell r="T127" t="str">
            <v>Braud</v>
          </cell>
          <cell r="U127" t="str">
            <v>Assistant Treasurer</v>
          </cell>
          <cell r="W127" t="str">
            <v>Eugene G. Ballard</v>
          </cell>
          <cell r="X127" t="str">
            <v>Mark</v>
          </cell>
          <cell r="Y127" t="str">
            <v>Krismanits</v>
          </cell>
          <cell r="Z127" t="str">
            <v>Analyst</v>
          </cell>
          <cell r="AA127" t="str">
            <v>Berkley Insurance Company</v>
          </cell>
          <cell r="AB127">
            <v>5154733250</v>
          </cell>
          <cell r="AD127">
            <v>5154733015</v>
          </cell>
          <cell r="AE127" t="str">
            <v>mkrismanits@wrberkley.com</v>
          </cell>
          <cell r="AF127" t="str">
            <v>PO Box 9190</v>
          </cell>
          <cell r="AH127" t="str">
            <v>DES MOINES</v>
          </cell>
          <cell r="AI127" t="str">
            <v>POLK</v>
          </cell>
          <cell r="AJ127" t="str">
            <v>IA</v>
          </cell>
          <cell r="AK127" t="str">
            <v>50306</v>
          </cell>
          <cell r="AL127" t="str">
            <v>9190</v>
          </cell>
          <cell r="CN127">
            <v>1164</v>
          </cell>
          <cell r="CO127">
            <v>3175</v>
          </cell>
          <cell r="CS127" t="str">
            <v>12/31/2019</v>
          </cell>
          <cell r="CT127">
            <v>12</v>
          </cell>
          <cell r="CW127">
            <v>32603</v>
          </cell>
          <cell r="CX127" t="str">
            <v>0098</v>
          </cell>
          <cell r="DD127" t="str">
            <v>Dan</v>
          </cell>
          <cell r="DE127" t="str">
            <v>Tague</v>
          </cell>
          <cell r="DF127" t="str">
            <v>Director</v>
          </cell>
          <cell r="DG127" t="str">
            <v>dtague@wrberkley.com</v>
          </cell>
          <cell r="DH127">
            <v>5154733417</v>
          </cell>
        </row>
        <row r="128">
          <cell r="A128">
            <v>11750</v>
          </cell>
          <cell r="B128" t="str">
            <v>Berkley Life and Health Insurance Company</v>
          </cell>
          <cell r="J128" t="str">
            <v>2445 Kuser Road</v>
          </cell>
          <cell r="K128" t="str">
            <v>Suite 201</v>
          </cell>
          <cell r="L128" t="str">
            <v>HAMILTON SQUARE</v>
          </cell>
          <cell r="M128" t="str">
            <v>MERCER</v>
          </cell>
          <cell r="N128" t="str">
            <v>NJ</v>
          </cell>
          <cell r="O128" t="str">
            <v>08690</v>
          </cell>
          <cell r="Q128">
            <v>6095846990</v>
          </cell>
          <cell r="R128">
            <v>6095845770</v>
          </cell>
          <cell r="S128" t="str">
            <v>Peter C.</v>
          </cell>
          <cell r="T128" t="str">
            <v>Jonson</v>
          </cell>
          <cell r="U128" t="str">
            <v>Treasurer</v>
          </cell>
          <cell r="V128" t="str">
            <v>pjonson@berkleyah.com</v>
          </cell>
          <cell r="W128" t="str">
            <v/>
          </cell>
          <cell r="X128" t="str">
            <v>Kenya</v>
          </cell>
          <cell r="Y128" t="str">
            <v>Rourk</v>
          </cell>
          <cell r="Z128" t="str">
            <v>Manager</v>
          </cell>
          <cell r="AA128" t="str">
            <v>Berkley Life and Health Insurance Company</v>
          </cell>
          <cell r="AB128">
            <v>6095844608</v>
          </cell>
          <cell r="AD128">
            <v>6095885770</v>
          </cell>
          <cell r="AE128" t="str">
            <v>krourk@berkleyah.com</v>
          </cell>
          <cell r="AF128" t="str">
            <v>2445 Kuser Road</v>
          </cell>
          <cell r="AG128" t="str">
            <v>Suite 201</v>
          </cell>
          <cell r="AH128" t="str">
            <v>HAMILTON SQUARE</v>
          </cell>
          <cell r="AI128" t="str">
            <v>MERCER</v>
          </cell>
          <cell r="AJ128" t="str">
            <v>NJ</v>
          </cell>
          <cell r="AK128" t="str">
            <v>08690</v>
          </cell>
          <cell r="CN128">
            <v>2926</v>
          </cell>
          <cell r="CO128">
            <v>3114</v>
          </cell>
          <cell r="CS128" t="str">
            <v>12/31/2019</v>
          </cell>
          <cell r="CT128">
            <v>12</v>
          </cell>
          <cell r="CW128">
            <v>64890</v>
          </cell>
          <cell r="DD128" t="str">
            <v>Peter</v>
          </cell>
          <cell r="DE128" t="str">
            <v>Jonson</v>
          </cell>
          <cell r="DF128" t="str">
            <v>Treasurer</v>
          </cell>
          <cell r="DG128" t="str">
            <v>pjonson@berkleyah.com</v>
          </cell>
          <cell r="DH128">
            <v>6095846990</v>
          </cell>
        </row>
        <row r="129">
          <cell r="A129">
            <v>11697</v>
          </cell>
          <cell r="B129" t="str">
            <v>Berkley National Insurance Company</v>
          </cell>
          <cell r="J129" t="str">
            <v>PO Box 9190</v>
          </cell>
          <cell r="L129" t="str">
            <v>DES MOINES</v>
          </cell>
          <cell r="N129" t="str">
            <v>IA</v>
          </cell>
          <cell r="O129" t="str">
            <v>50306</v>
          </cell>
          <cell r="P129" t="str">
            <v>9190</v>
          </cell>
          <cell r="Q129">
            <v>5154733400</v>
          </cell>
          <cell r="R129">
            <v>5154733000</v>
          </cell>
          <cell r="S129" t="str">
            <v>Bertman</v>
          </cell>
          <cell r="T129" t="str">
            <v>Braud</v>
          </cell>
          <cell r="U129" t="str">
            <v>Assistant Treasurer</v>
          </cell>
          <cell r="V129" t="str">
            <v>bbraudjr@wrberkley.com</v>
          </cell>
          <cell r="X129" t="str">
            <v>Joanna</v>
          </cell>
          <cell r="Y129" t="str">
            <v>Ng</v>
          </cell>
          <cell r="Z129" t="str">
            <v>Statistical Reporting Analyst</v>
          </cell>
          <cell r="AA129" t="str">
            <v>Berkley Shared Services</v>
          </cell>
          <cell r="AB129">
            <v>6302100394</v>
          </cell>
          <cell r="AD129">
            <v>6302100377</v>
          </cell>
          <cell r="AE129" t="str">
            <v>jng@wrberkley.com</v>
          </cell>
          <cell r="AF129" t="str">
            <v>PO Box 9190</v>
          </cell>
          <cell r="AH129" t="str">
            <v>DES MOINES</v>
          </cell>
          <cell r="AJ129" t="str">
            <v>IA</v>
          </cell>
          <cell r="AK129" t="str">
            <v>50306</v>
          </cell>
          <cell r="AL129" t="str">
            <v>9190</v>
          </cell>
          <cell r="CF129" t="str">
            <v>www.wrberkley.com</v>
          </cell>
          <cell r="CN129">
            <v>1535</v>
          </cell>
          <cell r="CO129">
            <v>1873</v>
          </cell>
          <cell r="CS129" t="str">
            <v>12/31/2019</v>
          </cell>
          <cell r="CT129">
            <v>12</v>
          </cell>
          <cell r="CW129">
            <v>38911</v>
          </cell>
          <cell r="DD129" t="str">
            <v>Suzanne</v>
          </cell>
          <cell r="DE129" t="str">
            <v>Scelza</v>
          </cell>
          <cell r="DF129" t="str">
            <v>AVP Compliance</v>
          </cell>
          <cell r="DG129" t="str">
            <v>sscelza@wrberkley.com</v>
          </cell>
          <cell r="DH129">
            <v>6096896648</v>
          </cell>
        </row>
        <row r="130">
          <cell r="A130">
            <v>11248</v>
          </cell>
          <cell r="B130" t="str">
            <v>Berkshire Hathaway Direct Insurance Company</v>
          </cell>
          <cell r="J130" t="str">
            <v>1314 Douglas Street</v>
          </cell>
          <cell r="K130" t="str">
            <v>Suite 1400</v>
          </cell>
          <cell r="L130" t="str">
            <v>OMAHA</v>
          </cell>
          <cell r="M130" t="str">
            <v>DOUGLAS</v>
          </cell>
          <cell r="N130" t="str">
            <v>NE</v>
          </cell>
          <cell r="O130" t="str">
            <v>68102</v>
          </cell>
          <cell r="P130" t="str">
            <v>1944</v>
          </cell>
          <cell r="Q130">
            <v>4029163611</v>
          </cell>
          <cell r="R130">
            <v>4029163030</v>
          </cell>
          <cell r="S130" t="str">
            <v>Ryan</v>
          </cell>
          <cell r="T130" t="str">
            <v>Jenkins</v>
          </cell>
          <cell r="U130" t="str">
            <v>Assistant Secretary</v>
          </cell>
          <cell r="V130" t="str">
            <v>compliance@nationalindemnity.com</v>
          </cell>
          <cell r="W130" t="str">
            <v>Dale Geistkemper</v>
          </cell>
          <cell r="X130" t="str">
            <v>Monica</v>
          </cell>
          <cell r="Y130" t="str">
            <v>Heikens</v>
          </cell>
          <cell r="Z130" t="str">
            <v>State Reporting Analyst</v>
          </cell>
          <cell r="AA130" t="str">
            <v>National Indemnity Company</v>
          </cell>
          <cell r="AB130">
            <v>4029163611</v>
          </cell>
          <cell r="AD130">
            <v>4029163030</v>
          </cell>
          <cell r="AE130" t="str">
            <v>compliance@nationalindemnity.com</v>
          </cell>
          <cell r="AF130" t="str">
            <v>1314 Douglas Street</v>
          </cell>
          <cell r="AG130" t="str">
            <v>Suite 1400</v>
          </cell>
          <cell r="AH130" t="str">
            <v>OMAHA</v>
          </cell>
          <cell r="AI130" t="str">
            <v>DOUGLAS</v>
          </cell>
          <cell r="AJ130" t="str">
            <v>NE</v>
          </cell>
          <cell r="AK130" t="str">
            <v>68102</v>
          </cell>
          <cell r="AL130" t="str">
            <v>1944</v>
          </cell>
          <cell r="CF130" t="str">
            <v>www.nationalindemnity.com</v>
          </cell>
          <cell r="CN130">
            <v>1100</v>
          </cell>
          <cell r="CO130">
            <v>2877</v>
          </cell>
          <cell r="CS130" t="str">
            <v>12/31/2019</v>
          </cell>
          <cell r="CT130">
            <v>12</v>
          </cell>
          <cell r="CW130">
            <v>10391</v>
          </cell>
          <cell r="DD130" t="str">
            <v>Ryan</v>
          </cell>
          <cell r="DE130" t="str">
            <v>Jenkins</v>
          </cell>
          <cell r="DF130" t="str">
            <v>SRRU Supervisor</v>
          </cell>
          <cell r="DG130" t="str">
            <v>compliance@nationalindemnity.com</v>
          </cell>
          <cell r="DH130">
            <v>4029163124</v>
          </cell>
        </row>
        <row r="131">
          <cell r="A131">
            <v>10538</v>
          </cell>
          <cell r="B131" t="str">
            <v>Berkshire Hathaway Specialty Insurance Company</v>
          </cell>
          <cell r="J131" t="str">
            <v>1314 Douglas Street</v>
          </cell>
          <cell r="K131" t="str">
            <v>Suite 1400</v>
          </cell>
          <cell r="L131" t="str">
            <v>OMAHA</v>
          </cell>
          <cell r="M131" t="str">
            <v>DOUGLAS</v>
          </cell>
          <cell r="N131" t="str">
            <v>NE</v>
          </cell>
          <cell r="O131" t="str">
            <v>68102</v>
          </cell>
          <cell r="P131" t="str">
            <v>1944</v>
          </cell>
          <cell r="Q131">
            <v>4029163611</v>
          </cell>
          <cell r="R131">
            <v>4029163030</v>
          </cell>
          <cell r="S131" t="str">
            <v>Ryan</v>
          </cell>
          <cell r="T131" t="str">
            <v>Jenkins</v>
          </cell>
          <cell r="U131" t="str">
            <v>Assistant Secretary</v>
          </cell>
          <cell r="V131" t="str">
            <v>compliance@nationalindemnity.com</v>
          </cell>
          <cell r="W131" t="str">
            <v>Todd J. Link</v>
          </cell>
          <cell r="X131" t="str">
            <v>Monica</v>
          </cell>
          <cell r="Y131" t="str">
            <v>Helkens</v>
          </cell>
          <cell r="Z131" t="str">
            <v>State Reporting Analyst</v>
          </cell>
          <cell r="AA131" t="str">
            <v>Berkshire Hathaway Specialty Insurance Company</v>
          </cell>
          <cell r="AB131">
            <v>4029163611</v>
          </cell>
          <cell r="AD131">
            <v>4029163030</v>
          </cell>
          <cell r="AE131" t="str">
            <v>compliance@nationalindemnity.com</v>
          </cell>
          <cell r="AF131" t="str">
            <v>1314 Douglas Street</v>
          </cell>
          <cell r="AG131" t="str">
            <v>Suite 1400</v>
          </cell>
          <cell r="AH131" t="str">
            <v>OMAHA</v>
          </cell>
          <cell r="AI131" t="str">
            <v>DOUGLAS</v>
          </cell>
          <cell r="AJ131" t="str">
            <v>NE</v>
          </cell>
          <cell r="AK131" t="str">
            <v>68102</v>
          </cell>
          <cell r="AL131" t="str">
            <v>1944</v>
          </cell>
          <cell r="CF131" t="str">
            <v>www.nationalindemnity.com</v>
          </cell>
          <cell r="CN131">
            <v>1834</v>
          </cell>
          <cell r="CO131">
            <v>2853</v>
          </cell>
          <cell r="CS131" t="str">
            <v>12/31/2019</v>
          </cell>
          <cell r="CT131">
            <v>12</v>
          </cell>
          <cell r="CW131">
            <v>22276</v>
          </cell>
          <cell r="CX131" t="str">
            <v>0031</v>
          </cell>
          <cell r="DD131" t="str">
            <v>Ryan</v>
          </cell>
          <cell r="DE131" t="str">
            <v>Jenkins</v>
          </cell>
          <cell r="DF131" t="str">
            <v>SRRU Supervisor</v>
          </cell>
          <cell r="DG131" t="str">
            <v>compliance@nationalindemnity.com</v>
          </cell>
          <cell r="DH131">
            <v>4029163124</v>
          </cell>
        </row>
        <row r="132">
          <cell r="A132">
            <v>11313</v>
          </cell>
          <cell r="B132" t="str">
            <v>Berkshire Life Insurance Company of America</v>
          </cell>
          <cell r="J132" t="str">
            <v>700 South Street</v>
          </cell>
          <cell r="L132" t="str">
            <v>PITTSFIELD</v>
          </cell>
          <cell r="M132" t="str">
            <v>BERKSHIRE</v>
          </cell>
          <cell r="N132" t="str">
            <v>MA</v>
          </cell>
          <cell r="O132" t="str">
            <v>01201</v>
          </cell>
          <cell r="Q132">
            <v>4133954823</v>
          </cell>
          <cell r="S132" t="str">
            <v>Gordon G.</v>
          </cell>
          <cell r="T132" t="str">
            <v>Dinsmore, Jr.</v>
          </cell>
          <cell r="U132" t="str">
            <v>President &amp; Sr. Vice President, Head of Product</v>
          </cell>
          <cell r="V132" t="str">
            <v>gordon_dinsmore@glic.com</v>
          </cell>
          <cell r="W132" t="str">
            <v>Roberto Ecker</v>
          </cell>
          <cell r="X132" t="str">
            <v>Scott</v>
          </cell>
          <cell r="Y132" t="str">
            <v>Hoosick</v>
          </cell>
          <cell r="Z132" t="str">
            <v>Senior Accountant, Financial Reporting</v>
          </cell>
          <cell r="AA132" t="str">
            <v>Berkshire Life Insurance Company of America</v>
          </cell>
          <cell r="AB132">
            <v>4133954741</v>
          </cell>
          <cell r="AE132" t="str">
            <v>berkshirestatreporting@glic.com</v>
          </cell>
          <cell r="AF132" t="str">
            <v>700 South Street</v>
          </cell>
          <cell r="AH132" t="str">
            <v>PITTSFIELD</v>
          </cell>
          <cell r="AI132" t="str">
            <v>BERKSHIRE</v>
          </cell>
          <cell r="AJ132" t="str">
            <v>MA</v>
          </cell>
          <cell r="AK132" t="str">
            <v>01201</v>
          </cell>
          <cell r="AM132" t="str">
            <v>Alycia</v>
          </cell>
          <cell r="AN132" t="str">
            <v>Sacco Duquette</v>
          </cell>
          <cell r="AO132" t="str">
            <v>Chief Compliance Officer, Individual Markets</v>
          </cell>
          <cell r="AP132" t="str">
            <v>Berkshire Life Insurance Company of America</v>
          </cell>
          <cell r="AQ132">
            <v>4133954322</v>
          </cell>
          <cell r="AS132">
            <v>4133955995</v>
          </cell>
          <cell r="AT132" t="str">
            <v>alycia_saccoduquette@glic.com</v>
          </cell>
          <cell r="AU132" t="str">
            <v>700 South Street</v>
          </cell>
          <cell r="AW132" t="str">
            <v>PITTSFIELD</v>
          </cell>
          <cell r="AX132" t="str">
            <v>BERKSHIRE</v>
          </cell>
          <cell r="AY132" t="str">
            <v>MA</v>
          </cell>
          <cell r="AZ132" t="str">
            <v>01201</v>
          </cell>
          <cell r="CF132" t="str">
            <v>www.guardianlife.com</v>
          </cell>
          <cell r="CN132">
            <v>1165</v>
          </cell>
          <cell r="CO132">
            <v>2208</v>
          </cell>
          <cell r="CP132">
            <v>2209</v>
          </cell>
          <cell r="CS132" t="str">
            <v>12/31/2019</v>
          </cell>
          <cell r="CT132">
            <v>12</v>
          </cell>
          <cell r="CW132">
            <v>71714</v>
          </cell>
          <cell r="CX132" t="str">
            <v>0429</v>
          </cell>
          <cell r="DD132" t="str">
            <v>Vivian</v>
          </cell>
          <cell r="DE132" t="str">
            <v>Chen</v>
          </cell>
          <cell r="DF132" t="str">
            <v>Manager, Financial Reporting</v>
          </cell>
          <cell r="DG132" t="str">
            <v>vivian_chen@glic.com</v>
          </cell>
          <cell r="DH132">
            <v>2125988167</v>
          </cell>
        </row>
        <row r="133">
          <cell r="A133">
            <v>10037</v>
          </cell>
          <cell r="B133" t="str">
            <v>Blue Cross Blue Shield of Minnesota</v>
          </cell>
          <cell r="J133" t="str">
            <v xml:space="preserve">3535 Blue Cross Road </v>
          </cell>
          <cell r="L133" t="str">
            <v>EAGAN</v>
          </cell>
          <cell r="M133" t="str">
            <v>DAKOTA</v>
          </cell>
          <cell r="N133" t="str">
            <v>MN</v>
          </cell>
          <cell r="O133" t="str">
            <v>55122</v>
          </cell>
          <cell r="Q133">
            <v>6516621000</v>
          </cell>
          <cell r="R133">
            <v>6516627300</v>
          </cell>
          <cell r="S133" t="str">
            <v>Craig E.</v>
          </cell>
          <cell r="T133" t="str">
            <v>Samitt, MD</v>
          </cell>
          <cell r="U133" t="str">
            <v>President and CEO</v>
          </cell>
          <cell r="V133" t="str">
            <v>craig.samitt@bluecrossmn.com</v>
          </cell>
          <cell r="W133" t="str">
            <v>Jay Matushak</v>
          </cell>
          <cell r="X133" t="str">
            <v>Natalie</v>
          </cell>
          <cell r="Y133" t="str">
            <v>Malmin</v>
          </cell>
          <cell r="Z133" t="str">
            <v>Senior, Financial Reporting and Accounting</v>
          </cell>
          <cell r="AA133" t="str">
            <v>Blue Cross Blue Shield of Minnesota</v>
          </cell>
          <cell r="AB133">
            <v>6516629813</v>
          </cell>
          <cell r="AD133">
            <v>6516627300</v>
          </cell>
          <cell r="AE133" t="str">
            <v>natalie.malmin@bluecrossmn.com</v>
          </cell>
          <cell r="AF133" t="str">
            <v xml:space="preserve">3535 Blue Cross Road </v>
          </cell>
          <cell r="AH133" t="str">
            <v>EAGAN</v>
          </cell>
          <cell r="AI133" t="str">
            <v>DAKOTA</v>
          </cell>
          <cell r="AJ133" t="str">
            <v>MN</v>
          </cell>
          <cell r="AK133" t="str">
            <v>55122</v>
          </cell>
          <cell r="AM133" t="str">
            <v>Beth</v>
          </cell>
          <cell r="AN133" t="str">
            <v>Kaminski</v>
          </cell>
          <cell r="AO133" t="str">
            <v>Manager, Financial Reporting &amp; Accounting</v>
          </cell>
          <cell r="AP133" t="str">
            <v>Blue Cross Blue Shield of Minnesota</v>
          </cell>
          <cell r="AQ133">
            <v>6516620184</v>
          </cell>
          <cell r="AS133">
            <v>6516627300</v>
          </cell>
          <cell r="AT133" t="str">
            <v>elizabeth.kaminski@bluecrossmn.com</v>
          </cell>
          <cell r="AU133" t="str">
            <v xml:space="preserve">3535 Blue Cross Road </v>
          </cell>
          <cell r="AW133" t="str">
            <v>EAGAN</v>
          </cell>
          <cell r="AX133" t="str">
            <v>DAKOTA</v>
          </cell>
          <cell r="AY133" t="str">
            <v>MN</v>
          </cell>
          <cell r="AZ133" t="str">
            <v>55122</v>
          </cell>
          <cell r="BB133" t="str">
            <v>Darlene</v>
          </cell>
          <cell r="BC133" t="str">
            <v>Long</v>
          </cell>
          <cell r="BD133" t="str">
            <v>Director, Financial Reporting &amp; Accounting</v>
          </cell>
          <cell r="BE133" t="str">
            <v>Blue Cross Blue Shield of Minnesota</v>
          </cell>
          <cell r="BF133">
            <v>6516621704</v>
          </cell>
          <cell r="BH133">
            <v>6516627300</v>
          </cell>
          <cell r="BI133" t="str">
            <v>darlene.long@bluecrossmn.com</v>
          </cell>
          <cell r="BJ133" t="str">
            <v xml:space="preserve">3535 Blue Cross Road </v>
          </cell>
          <cell r="BL133" t="str">
            <v>EAGAN</v>
          </cell>
          <cell r="BM133" t="str">
            <v>DAKOTA</v>
          </cell>
          <cell r="BN133" t="str">
            <v>MN</v>
          </cell>
          <cell r="BO133" t="str">
            <v>55122</v>
          </cell>
          <cell r="CF133" t="str">
            <v>www.bluecrossmn.com</v>
          </cell>
          <cell r="CG133" t="str">
            <v>No Affiliation</v>
          </cell>
          <cell r="CN133">
            <v>846</v>
          </cell>
          <cell r="CO133">
            <v>477</v>
          </cell>
          <cell r="CP133">
            <v>479</v>
          </cell>
          <cell r="CQ133">
            <v>730</v>
          </cell>
          <cell r="CS133" t="str">
            <v>12/31/2019</v>
          </cell>
          <cell r="CT133">
            <v>12</v>
          </cell>
          <cell r="CW133">
            <v>55026</v>
          </cell>
          <cell r="CX133" t="str">
            <v>461</v>
          </cell>
          <cell r="DD133" t="str">
            <v>Beth</v>
          </cell>
          <cell r="DE133" t="str">
            <v>Kaminski</v>
          </cell>
          <cell r="DF133" t="str">
            <v>Manager, Financial Reporting and Accounting</v>
          </cell>
          <cell r="DG133" t="str">
            <v>elizabeth.kaminski@bluecrossmn.com</v>
          </cell>
          <cell r="DH133">
            <v>6516620184</v>
          </cell>
        </row>
        <row r="134">
          <cell r="A134">
            <v>10038</v>
          </cell>
          <cell r="B134" t="str">
            <v>Blue Plus</v>
          </cell>
          <cell r="J134" t="str">
            <v xml:space="preserve">3535 Blue Cross Road </v>
          </cell>
          <cell r="L134" t="str">
            <v>EAGAN</v>
          </cell>
          <cell r="M134" t="str">
            <v>DAKOTA</v>
          </cell>
          <cell r="N134" t="str">
            <v>MN</v>
          </cell>
          <cell r="O134" t="str">
            <v>55122</v>
          </cell>
          <cell r="Q134">
            <v>6516629642</v>
          </cell>
          <cell r="R134">
            <v>6516620649</v>
          </cell>
          <cell r="S134" t="str">
            <v>Frank</v>
          </cell>
          <cell r="T134" t="str">
            <v>Fernandez</v>
          </cell>
          <cell r="U134" t="str">
            <v>President and CEO</v>
          </cell>
          <cell r="V134" t="str">
            <v>frank.fernandez@bluecrossmn.com</v>
          </cell>
          <cell r="W134" t="str">
            <v>Jay Matushak</v>
          </cell>
          <cell r="X134" t="str">
            <v>Natalie</v>
          </cell>
          <cell r="Y134" t="str">
            <v>Malmin</v>
          </cell>
          <cell r="Z134" t="str">
            <v>Senior, Financial Reporting and Accounting</v>
          </cell>
          <cell r="AA134" t="str">
            <v>Blue Cross Blue Shield of Minnesota</v>
          </cell>
          <cell r="AB134">
            <v>6516629813</v>
          </cell>
          <cell r="AD134">
            <v>6516627300</v>
          </cell>
          <cell r="AE134" t="str">
            <v>natalie.malmin@bluecrossmn.com</v>
          </cell>
          <cell r="AF134" t="str">
            <v xml:space="preserve">3535 Blue Cross Road </v>
          </cell>
          <cell r="AH134" t="str">
            <v>EAGAN</v>
          </cell>
          <cell r="AI134" t="str">
            <v>DAKOTA</v>
          </cell>
          <cell r="AJ134" t="str">
            <v>MN</v>
          </cell>
          <cell r="AK134" t="str">
            <v>55122</v>
          </cell>
          <cell r="AM134" t="str">
            <v>Beth</v>
          </cell>
          <cell r="AN134" t="str">
            <v>Kaminski</v>
          </cell>
          <cell r="AO134" t="str">
            <v>Manager, Financial Reporting &amp; Accounting</v>
          </cell>
          <cell r="AP134" t="str">
            <v>Blue Cross Blue Shield of Minnesota</v>
          </cell>
          <cell r="AQ134">
            <v>6516620184</v>
          </cell>
          <cell r="AS134">
            <v>6516627300</v>
          </cell>
          <cell r="AT134" t="str">
            <v>elizabeth.kaminski@bluecrossmn.com</v>
          </cell>
          <cell r="AU134" t="str">
            <v xml:space="preserve">3535 Blue Cross Road </v>
          </cell>
          <cell r="AW134" t="str">
            <v>EAGAN</v>
          </cell>
          <cell r="AX134" t="str">
            <v>DAKOTA</v>
          </cell>
          <cell r="AY134" t="str">
            <v>MN</v>
          </cell>
          <cell r="AZ134" t="str">
            <v>55122</v>
          </cell>
          <cell r="BB134" t="str">
            <v>Darlene</v>
          </cell>
          <cell r="BC134" t="str">
            <v>Long</v>
          </cell>
          <cell r="BD134" t="str">
            <v>Director, Financial Reporting &amp; Accounting</v>
          </cell>
          <cell r="BE134" t="str">
            <v>Blue Cross Blue Shield of Minnesota</v>
          </cell>
          <cell r="BF134">
            <v>6516621704</v>
          </cell>
          <cell r="BH134">
            <v>6516627300</v>
          </cell>
          <cell r="BI134" t="str">
            <v>darlene.long@bluecrossmn.com</v>
          </cell>
          <cell r="BJ134" t="str">
            <v xml:space="preserve">3535 Blue Cross Road </v>
          </cell>
          <cell r="BL134" t="str">
            <v>EAGAN</v>
          </cell>
          <cell r="BM134" t="str">
            <v>DAKOTA</v>
          </cell>
          <cell r="BN134" t="str">
            <v>MN</v>
          </cell>
          <cell r="BO134" t="str">
            <v>55122</v>
          </cell>
          <cell r="CF134" t="str">
            <v>www.bluecrossmn.com</v>
          </cell>
          <cell r="CG134" t="str">
            <v>No Affiliation</v>
          </cell>
          <cell r="CN134">
            <v>847</v>
          </cell>
          <cell r="CO134">
            <v>477</v>
          </cell>
          <cell r="CP134">
            <v>479</v>
          </cell>
          <cell r="CQ134">
            <v>730</v>
          </cell>
          <cell r="CS134" t="str">
            <v>12/31/2019</v>
          </cell>
          <cell r="CT134">
            <v>12</v>
          </cell>
          <cell r="CW134">
            <v>95649</v>
          </cell>
          <cell r="CX134" t="str">
            <v>461</v>
          </cell>
          <cell r="DD134" t="str">
            <v>Beth</v>
          </cell>
          <cell r="DE134" t="str">
            <v>Kaminski</v>
          </cell>
          <cell r="DF134" t="str">
            <v>Manager, Financial Reporting and Accounting</v>
          </cell>
          <cell r="DG134" t="str">
            <v>elizabeth.kaminski@bluecrossmn.com</v>
          </cell>
          <cell r="DH134">
            <v>6516620184</v>
          </cell>
        </row>
        <row r="135">
          <cell r="A135">
            <v>10039</v>
          </cell>
          <cell r="B135" t="str">
            <v xml:space="preserve">Boston Mutual Life Insurance Company </v>
          </cell>
          <cell r="J135" t="str">
            <v>120 Royall Street</v>
          </cell>
          <cell r="L135" t="str">
            <v>CANTON</v>
          </cell>
          <cell r="N135" t="str">
            <v>MA</v>
          </cell>
          <cell r="O135" t="str">
            <v>02021</v>
          </cell>
          <cell r="Q135">
            <v>7817700204</v>
          </cell>
          <cell r="R135">
            <v>7817700487</v>
          </cell>
          <cell r="S135" t="str">
            <v>Paul A.</v>
          </cell>
          <cell r="T135" t="str">
            <v>Quaranto Jr.</v>
          </cell>
          <cell r="U135" t="str">
            <v>Chief Executive Officer</v>
          </cell>
          <cell r="V135" t="str">
            <v>paul_quaranto@bostonmutual.com</v>
          </cell>
          <cell r="W135" t="str">
            <v>Clifford Lange</v>
          </cell>
          <cell r="X135" t="str">
            <v>Pamela</v>
          </cell>
          <cell r="Y135" t="str">
            <v>Brooks</v>
          </cell>
          <cell r="Z135" t="str">
            <v>Director of Treasury Operations &amp; Gen Acctg</v>
          </cell>
          <cell r="AA135" t="str">
            <v xml:space="preserve">Boston Mutual Life Insurance Company </v>
          </cell>
          <cell r="AB135">
            <v>7817700556</v>
          </cell>
          <cell r="AD135">
            <v>7817700493</v>
          </cell>
          <cell r="AE135" t="str">
            <v>pam_brooks@bostonmutual.com</v>
          </cell>
          <cell r="AF135" t="str">
            <v>120 Royall Street</v>
          </cell>
          <cell r="AH135" t="str">
            <v>CANTON</v>
          </cell>
          <cell r="AJ135" t="str">
            <v>MA</v>
          </cell>
          <cell r="AK135" t="str">
            <v>02021</v>
          </cell>
          <cell r="CF135" t="str">
            <v>www.bostonmutual.com</v>
          </cell>
          <cell r="CN135">
            <v>848</v>
          </cell>
          <cell r="CO135">
            <v>603</v>
          </cell>
          <cell r="CS135" t="str">
            <v>12/31/2019</v>
          </cell>
          <cell r="CT135">
            <v>12</v>
          </cell>
          <cell r="CW135">
            <v>61476</v>
          </cell>
          <cell r="CX135" t="str">
            <v>581</v>
          </cell>
          <cell r="DD135" t="str">
            <v>Susan J.</v>
          </cell>
          <cell r="DE135" t="str">
            <v>Gardner</v>
          </cell>
          <cell r="DF135" t="str">
            <v>Vice President, Controller &amp; Treasurer</v>
          </cell>
          <cell r="DG135" t="str">
            <v>susan_gardner@bostonmutual.com</v>
          </cell>
          <cell r="DH135">
            <v>7817700303</v>
          </cell>
        </row>
        <row r="136">
          <cell r="A136">
            <v>10257</v>
          </cell>
          <cell r="B136" t="str">
            <v>Brighthouse Life Insurance Company</v>
          </cell>
          <cell r="J136" t="str">
            <v>12802 Tampa Oaks Boulevard</v>
          </cell>
          <cell r="K136" t="str">
            <v>Suite 447</v>
          </cell>
          <cell r="L136" t="str">
            <v>TEMPLE TERRACE</v>
          </cell>
          <cell r="M136" t="str">
            <v>HILLSBOROUGH</v>
          </cell>
          <cell r="N136" t="str">
            <v>FL</v>
          </cell>
          <cell r="O136" t="str">
            <v>33637</v>
          </cell>
          <cell r="Q136">
            <v>9809494100</v>
          </cell>
          <cell r="R136">
            <v>8136159468</v>
          </cell>
          <cell r="S136" t="str">
            <v>Zena</v>
          </cell>
          <cell r="T136" t="str">
            <v>Jones</v>
          </cell>
          <cell r="U136" t="str">
            <v>Manager</v>
          </cell>
          <cell r="V136" t="str">
            <v>statereporting@brighthousefinancial.com</v>
          </cell>
          <cell r="W136" t="str">
            <v>Anant Bhalla</v>
          </cell>
          <cell r="X136" t="str">
            <v>Zena</v>
          </cell>
          <cell r="Y136" t="str">
            <v>Jones</v>
          </cell>
          <cell r="Z136" t="str">
            <v>Manager</v>
          </cell>
          <cell r="AA136" t="str">
            <v>Brighthouse Life Insurance Company</v>
          </cell>
          <cell r="AB136">
            <v>9809494100</v>
          </cell>
          <cell r="AD136">
            <v>8136159468</v>
          </cell>
          <cell r="AE136" t="str">
            <v>statereporting@brighthousefinancial.com</v>
          </cell>
          <cell r="AF136" t="str">
            <v>12802 Tampa Oaks Boulevard</v>
          </cell>
          <cell r="AG136" t="str">
            <v>Suite 447</v>
          </cell>
          <cell r="AH136" t="str">
            <v>TEMPLE TERRACE</v>
          </cell>
          <cell r="AI136" t="str">
            <v>HILLSBOROUGH</v>
          </cell>
          <cell r="AJ136" t="str">
            <v>FL</v>
          </cell>
          <cell r="AK136" t="str">
            <v>33637</v>
          </cell>
          <cell r="CF136" t="str">
            <v>www.brighthousefinancial.com</v>
          </cell>
          <cell r="CN136">
            <v>1007</v>
          </cell>
          <cell r="CO136">
            <v>2986</v>
          </cell>
          <cell r="CS136" t="str">
            <v>12/31/2019</v>
          </cell>
          <cell r="CT136">
            <v>12</v>
          </cell>
          <cell r="CW136">
            <v>87726</v>
          </cell>
          <cell r="CX136" t="str">
            <v>241</v>
          </cell>
          <cell r="DD136" t="str">
            <v>Timothy</v>
          </cell>
          <cell r="DE136" t="str">
            <v>Shaw</v>
          </cell>
          <cell r="DF136" t="str">
            <v>Director</v>
          </cell>
          <cell r="DG136" t="str">
            <v>statereporting@brighthousefinancial.com</v>
          </cell>
          <cell r="DH136">
            <v>9809494100</v>
          </cell>
        </row>
        <row r="137">
          <cell r="A137">
            <v>11315</v>
          </cell>
          <cell r="B137" t="str">
            <v>Brotherhood Mutual Insurance Company</v>
          </cell>
          <cell r="J137" t="str">
            <v>6400 Brotherhood Way</v>
          </cell>
          <cell r="L137" t="str">
            <v>FORT WAYNE</v>
          </cell>
          <cell r="M137" t="str">
            <v>ALLEN</v>
          </cell>
          <cell r="N137" t="str">
            <v>IN</v>
          </cell>
          <cell r="O137" t="str">
            <v>46825</v>
          </cell>
          <cell r="Q137">
            <v>2604819944</v>
          </cell>
          <cell r="R137">
            <v>2607837525</v>
          </cell>
          <cell r="S137" t="str">
            <v>Mark A.</v>
          </cell>
          <cell r="T137" t="str">
            <v>Robison</v>
          </cell>
          <cell r="U137" t="str">
            <v>Chairman and President</v>
          </cell>
          <cell r="V137" t="str">
            <v>mrobison@brotherhoodmutual.com</v>
          </cell>
          <cell r="W137" t="str">
            <v>Matthew G. Hirschy</v>
          </cell>
          <cell r="X137" t="str">
            <v>Todd</v>
          </cell>
          <cell r="Y137" t="str">
            <v>Alexander</v>
          </cell>
          <cell r="Z137" t="str">
            <v>Senior Project Analyst - Compliance</v>
          </cell>
          <cell r="AA137" t="str">
            <v>Brotherhood Mutual Insurance Company</v>
          </cell>
          <cell r="AB137">
            <v>2604815370</v>
          </cell>
          <cell r="AD137">
            <v>2604837525</v>
          </cell>
          <cell r="AE137" t="str">
            <v>talexander@brotherhoodmutual.com</v>
          </cell>
          <cell r="AF137" t="str">
            <v>6400 Brotherhood Way</v>
          </cell>
          <cell r="AH137" t="str">
            <v>FORT WAYNE</v>
          </cell>
          <cell r="AI137" t="str">
            <v>ALLEN</v>
          </cell>
          <cell r="AJ137" t="str">
            <v>IN</v>
          </cell>
          <cell r="AK137" t="str">
            <v>46825</v>
          </cell>
          <cell r="CF137" t="str">
            <v>www.brotherhoodmutual.com</v>
          </cell>
          <cell r="CN137">
            <v>1167</v>
          </cell>
          <cell r="CO137">
            <v>1676</v>
          </cell>
          <cell r="CS137" t="str">
            <v>12/31/2019</v>
          </cell>
          <cell r="CT137">
            <v>12</v>
          </cell>
          <cell r="CW137">
            <v>13528</v>
          </cell>
          <cell r="DD137" t="str">
            <v>Joshua</v>
          </cell>
          <cell r="DE137" t="str">
            <v>Lederman</v>
          </cell>
          <cell r="DF137" t="str">
            <v>Associate Corporate Counsel - Compliance</v>
          </cell>
          <cell r="DG137" t="str">
            <v>jlederman@brotherhoodmutual.com</v>
          </cell>
          <cell r="DH137">
            <v>2604819969</v>
          </cell>
        </row>
        <row r="138">
          <cell r="A138">
            <v>10042</v>
          </cell>
          <cell r="B138" t="str">
            <v>Canada Life Assurance Company, US Operations</v>
          </cell>
          <cell r="J138" t="str">
            <v>8515 East Orchard Road</v>
          </cell>
          <cell r="L138" t="str">
            <v>GREENWOOD VILLAGE</v>
          </cell>
          <cell r="N138" t="str">
            <v>CO</v>
          </cell>
          <cell r="O138" t="str">
            <v>80111</v>
          </cell>
          <cell r="Q138">
            <v>3037373000</v>
          </cell>
          <cell r="R138">
            <v>3037375376</v>
          </cell>
          <cell r="S138" t="str">
            <v>Edmund F.</v>
          </cell>
          <cell r="T138" t="str">
            <v>Murphy III</v>
          </cell>
          <cell r="U138" t="str">
            <v>President &amp; CEO</v>
          </cell>
          <cell r="V138" t="str">
            <v>gwlcomments@gwl.com</v>
          </cell>
          <cell r="W138" t="str">
            <v>Andra Bolotin</v>
          </cell>
          <cell r="X138" t="str">
            <v>Cyndi</v>
          </cell>
          <cell r="Y138" t="str">
            <v>Tiefel</v>
          </cell>
          <cell r="Z138" t="str">
            <v>Sr. Manager/Financial Reporting</v>
          </cell>
          <cell r="AA138" t="str">
            <v>Great-West Life</v>
          </cell>
          <cell r="AB138">
            <v>3037373801</v>
          </cell>
          <cell r="AD138">
            <v>3037375376</v>
          </cell>
          <cell r="AE138" t="str">
            <v>cyndi.tiefel@gwl.com</v>
          </cell>
          <cell r="AF138" t="str">
            <v>8515 East Orchard Road</v>
          </cell>
          <cell r="AG138" t="str">
            <v>Suite 7T2</v>
          </cell>
          <cell r="AH138" t="str">
            <v>GREENWOOD VILLAGE</v>
          </cell>
          <cell r="AJ138" t="str">
            <v>CO</v>
          </cell>
          <cell r="AK138" t="str">
            <v>80111</v>
          </cell>
          <cell r="AM138" t="str">
            <v>Robert</v>
          </cell>
          <cell r="AN138" t="str">
            <v>Onstad</v>
          </cell>
          <cell r="AO138" t="str">
            <v>Vice President/Financial Reporting</v>
          </cell>
          <cell r="AP138" t="str">
            <v>Great-West Life</v>
          </cell>
          <cell r="AQ138">
            <v>3037373000</v>
          </cell>
          <cell r="AS138">
            <v>3037375376</v>
          </cell>
          <cell r="AT138" t="str">
            <v>gwlcomments@gwl.com</v>
          </cell>
          <cell r="AU138" t="str">
            <v>8515 East Orchard Road</v>
          </cell>
          <cell r="AV138" t="str">
            <v>Suite 7T2</v>
          </cell>
          <cell r="AW138" t="str">
            <v>GREENWOOD VILLAGE</v>
          </cell>
          <cell r="AY138" t="str">
            <v>CO</v>
          </cell>
          <cell r="AZ138" t="str">
            <v>80111</v>
          </cell>
          <cell r="CF138" t="str">
            <v>www.greatwest.com</v>
          </cell>
          <cell r="CN138">
            <v>849</v>
          </cell>
          <cell r="CO138">
            <v>1621</v>
          </cell>
          <cell r="CP138">
            <v>1622</v>
          </cell>
          <cell r="CS138" t="str">
            <v>12/31/2019</v>
          </cell>
          <cell r="CT138">
            <v>12</v>
          </cell>
          <cell r="CW138">
            <v>80659</v>
          </cell>
          <cell r="CX138" t="str">
            <v>769</v>
          </cell>
          <cell r="DD138" t="str">
            <v>Robert</v>
          </cell>
          <cell r="DE138" t="str">
            <v>Onstad</v>
          </cell>
          <cell r="DF138" t="str">
            <v>Vice President/Financial Reporting</v>
          </cell>
          <cell r="DG138" t="str">
            <v>gwlcomments@gwl.com</v>
          </cell>
          <cell r="DH138">
            <v>3037373000</v>
          </cell>
        </row>
        <row r="139">
          <cell r="A139">
            <v>11318</v>
          </cell>
          <cell r="B139" t="str">
            <v>Capitol Indemnity Corporation</v>
          </cell>
          <cell r="J139" t="str">
            <v>1600 Aspen Commons</v>
          </cell>
          <cell r="L139" t="str">
            <v>MIDDLETON</v>
          </cell>
          <cell r="M139" t="str">
            <v>DANE</v>
          </cell>
          <cell r="N139" t="str">
            <v>WI</v>
          </cell>
          <cell r="O139" t="str">
            <v>53562</v>
          </cell>
          <cell r="Q139">
            <v>8004754450</v>
          </cell>
          <cell r="R139">
            <v>6088297448</v>
          </cell>
          <cell r="S139" t="str">
            <v>Stephen</v>
          </cell>
          <cell r="T139" t="str">
            <v>Sills</v>
          </cell>
          <cell r="U139" t="str">
            <v>CEO</v>
          </cell>
          <cell r="V139" t="str">
            <v>ssills@capspecialty.com</v>
          </cell>
          <cell r="W139" t="str">
            <v>John Rzepinski</v>
          </cell>
          <cell r="X139" t="str">
            <v>Jennifer</v>
          </cell>
          <cell r="Y139" t="str">
            <v>Arndt</v>
          </cell>
          <cell r="Z139" t="str">
            <v>Senior Compliance Analyst</v>
          </cell>
          <cell r="AA139" t="str">
            <v>Capitol Indemnity Corporation</v>
          </cell>
          <cell r="AB139">
            <v>6088296929</v>
          </cell>
          <cell r="AD139">
            <v>6088297448</v>
          </cell>
          <cell r="AE139" t="str">
            <v>jarndt@capspecialty.com</v>
          </cell>
          <cell r="AF139" t="str">
            <v>1600 Aspen Commons</v>
          </cell>
          <cell r="AH139" t="str">
            <v>MIDDLETON</v>
          </cell>
          <cell r="AI139" t="str">
            <v>DANE</v>
          </cell>
          <cell r="AJ139" t="str">
            <v>WI</v>
          </cell>
          <cell r="AK139" t="str">
            <v>53562</v>
          </cell>
          <cell r="AM139" t="str">
            <v>Melanie</v>
          </cell>
          <cell r="AN139" t="str">
            <v>Wilhelm</v>
          </cell>
          <cell r="AO139" t="str">
            <v>Chief Compliance Officer</v>
          </cell>
          <cell r="AP139" t="str">
            <v>Capitol Indemnity Corporation</v>
          </cell>
          <cell r="AQ139">
            <v>8604944951</v>
          </cell>
          <cell r="AT139" t="str">
            <v>mwilhelm@capspecialty.com</v>
          </cell>
          <cell r="AU139" t="str">
            <v>1600 Aspen Commons</v>
          </cell>
          <cell r="AW139" t="str">
            <v>MIDDLETON</v>
          </cell>
          <cell r="AX139" t="str">
            <v>DANE</v>
          </cell>
          <cell r="AY139" t="str">
            <v>WI</v>
          </cell>
          <cell r="AZ139" t="str">
            <v>53562</v>
          </cell>
          <cell r="CF139" t="str">
            <v>www.capspecialty.com</v>
          </cell>
          <cell r="CN139">
            <v>1169</v>
          </cell>
          <cell r="CO139">
            <v>984</v>
          </cell>
          <cell r="CP139">
            <v>884</v>
          </cell>
          <cell r="CS139" t="str">
            <v>12/31/2019</v>
          </cell>
          <cell r="CT139">
            <v>12</v>
          </cell>
          <cell r="CW139">
            <v>10472</v>
          </cell>
          <cell r="DD139" t="str">
            <v>Melanie</v>
          </cell>
          <cell r="DE139" t="str">
            <v>Wilhelm</v>
          </cell>
          <cell r="DF139" t="str">
            <v>Chief Compliance Officer</v>
          </cell>
          <cell r="DG139" t="str">
            <v>mwilhelm@capspecialty.com</v>
          </cell>
          <cell r="DH139">
            <v>8604944951</v>
          </cell>
        </row>
        <row r="140">
          <cell r="A140">
            <v>11217</v>
          </cell>
          <cell r="B140" t="str">
            <v>Care Improvement Plus South Central Insurance Company</v>
          </cell>
          <cell r="C140" t="str">
            <v/>
          </cell>
          <cell r="D140" t="str">
            <v/>
          </cell>
          <cell r="E140" t="str">
            <v/>
          </cell>
          <cell r="G140" t="str">
            <v/>
          </cell>
          <cell r="H140" t="str">
            <v/>
          </cell>
          <cell r="I140" t="str">
            <v/>
          </cell>
          <cell r="J140" t="str">
            <v>9800 Health Care Lane</v>
          </cell>
          <cell r="K140" t="str">
            <v>MN006-W500</v>
          </cell>
          <cell r="L140" t="str">
            <v>MINNETONKA</v>
          </cell>
          <cell r="M140" t="str">
            <v>HENNEPIN</v>
          </cell>
          <cell r="N140" t="str">
            <v>MN</v>
          </cell>
          <cell r="O140" t="str">
            <v>55343</v>
          </cell>
          <cell r="P140" t="str">
            <v/>
          </cell>
          <cell r="Q140">
            <v>9529361300</v>
          </cell>
          <cell r="R140">
            <v>9529314651</v>
          </cell>
          <cell r="S140" t="str">
            <v>Gregg</v>
          </cell>
          <cell r="T140" t="str">
            <v>Kunemund</v>
          </cell>
          <cell r="U140" t="str">
            <v>President</v>
          </cell>
          <cell r="V140" t="str">
            <v>gregg_kunemund@uhc.com</v>
          </cell>
          <cell r="W140" t="str">
            <v>Brian St. Martin</v>
          </cell>
          <cell r="X140" t="str">
            <v>Maddy</v>
          </cell>
          <cell r="Y140" t="str">
            <v>Helget</v>
          </cell>
          <cell r="Z140" t="str">
            <v>Accountant</v>
          </cell>
          <cell r="AA140" t="str">
            <v>UnitedHealthcare</v>
          </cell>
          <cell r="AB140">
            <v>9529796511</v>
          </cell>
          <cell r="AC140">
            <v>36511</v>
          </cell>
          <cell r="AD140">
            <v>9529314651</v>
          </cell>
          <cell r="AE140" t="str">
            <v>maddy_helget@uhc.com</v>
          </cell>
          <cell r="AF140" t="str">
            <v>9800 Health Care Lane</v>
          </cell>
          <cell r="AG140" t="str">
            <v>MN006-W500</v>
          </cell>
          <cell r="AH140" t="str">
            <v>MINNETONKA</v>
          </cell>
          <cell r="AI140" t="str">
            <v>HENNEPIN</v>
          </cell>
          <cell r="AJ140" t="str">
            <v>MN</v>
          </cell>
          <cell r="AK140" t="str">
            <v>55343</v>
          </cell>
          <cell r="AL140" t="str">
            <v/>
          </cell>
          <cell r="CF140" t="str">
            <v>www.uhcmedicaresolutions.com</v>
          </cell>
          <cell r="CN140">
            <v>2370</v>
          </cell>
          <cell r="CO140">
            <v>2503</v>
          </cell>
          <cell r="CS140" t="str">
            <v>12/31/2019</v>
          </cell>
          <cell r="CT140">
            <v>9</v>
          </cell>
          <cell r="CW140">
            <v>12567</v>
          </cell>
          <cell r="CX140" t="str">
            <v>0707</v>
          </cell>
          <cell r="CZ140" t="str">
            <v/>
          </cell>
          <cell r="DA140" t="str">
            <v/>
          </cell>
          <cell r="DB140" t="str">
            <v/>
          </cell>
          <cell r="DC140" t="str">
            <v/>
          </cell>
          <cell r="DD140" t="str">
            <v>Lisa</v>
          </cell>
          <cell r="DE140" t="str">
            <v>Miller</v>
          </cell>
          <cell r="DF140" t="str">
            <v>Manager</v>
          </cell>
          <cell r="DG140" t="str">
            <v>lisa_a_miller@uhc.com</v>
          </cell>
          <cell r="DH140">
            <v>95252024741</v>
          </cell>
        </row>
        <row r="141">
          <cell r="A141">
            <v>11320</v>
          </cell>
          <cell r="B141" t="str">
            <v>Carolina Casualty Insurance Company</v>
          </cell>
          <cell r="J141" t="str">
            <v>PO Box 9190</v>
          </cell>
          <cell r="L141" t="str">
            <v>DES MOINES</v>
          </cell>
          <cell r="N141" t="str">
            <v>IA</v>
          </cell>
          <cell r="O141" t="str">
            <v>50306</v>
          </cell>
          <cell r="P141" t="str">
            <v>9190</v>
          </cell>
          <cell r="Q141">
            <v>5154733000</v>
          </cell>
          <cell r="R141">
            <v>5154733015</v>
          </cell>
          <cell r="S141" t="str">
            <v>Bartman</v>
          </cell>
          <cell r="T141" t="str">
            <v>Braud</v>
          </cell>
          <cell r="U141" t="str">
            <v>Assistant Treasurer</v>
          </cell>
          <cell r="W141" t="str">
            <v>Reyad G. Cratem, III</v>
          </cell>
          <cell r="X141" t="str">
            <v>Mark</v>
          </cell>
          <cell r="Y141" t="str">
            <v>Krismanits</v>
          </cell>
          <cell r="Z141" t="str">
            <v>Analyst</v>
          </cell>
          <cell r="AA141" t="str">
            <v>Berkley Financial and Statutory Services</v>
          </cell>
          <cell r="AB141">
            <v>5154733250</v>
          </cell>
          <cell r="AD141">
            <v>5154733015</v>
          </cell>
          <cell r="AE141" t="str">
            <v>mkrismanits@wrberkley.com</v>
          </cell>
          <cell r="AF141" t="str">
            <v>PO Box 9190</v>
          </cell>
          <cell r="AH141" t="str">
            <v>DES MOINES</v>
          </cell>
          <cell r="AJ141" t="str">
            <v>IA</v>
          </cell>
          <cell r="AK141" t="str">
            <v>50306</v>
          </cell>
          <cell r="AL141" t="str">
            <v>9190</v>
          </cell>
          <cell r="CN141">
            <v>1171</v>
          </cell>
          <cell r="CO141">
            <v>3212</v>
          </cell>
          <cell r="CS141" t="str">
            <v>12/31/2019</v>
          </cell>
          <cell r="CT141">
            <v>12</v>
          </cell>
          <cell r="CW141">
            <v>10510</v>
          </cell>
          <cell r="CX141" t="str">
            <v>0098</v>
          </cell>
          <cell r="DD141" t="str">
            <v>Dan</v>
          </cell>
          <cell r="DE141" t="str">
            <v>Tague</v>
          </cell>
          <cell r="DF141" t="str">
            <v>Director</v>
          </cell>
          <cell r="DG141" t="str">
            <v>dtague@wrberkley.com</v>
          </cell>
          <cell r="DH141">
            <v>5154733417</v>
          </cell>
        </row>
        <row r="142">
          <cell r="A142">
            <v>11321</v>
          </cell>
          <cell r="B142" t="str">
            <v>Caterpillar Insurance Company</v>
          </cell>
          <cell r="J142" t="str">
            <v>PO Box 340001</v>
          </cell>
          <cell r="L142" t="str">
            <v>NASHVILLE</v>
          </cell>
          <cell r="M142" t="str">
            <v>DAVIDSON</v>
          </cell>
          <cell r="N142" t="str">
            <v>TN</v>
          </cell>
          <cell r="O142" t="str">
            <v>37203</v>
          </cell>
          <cell r="P142" t="str">
            <v>0001</v>
          </cell>
          <cell r="Q142">
            <v>6153418140</v>
          </cell>
          <cell r="R142">
            <v>6153411314</v>
          </cell>
          <cell r="S142" t="str">
            <v>Robert Clay</v>
          </cell>
          <cell r="T142" t="str">
            <v>Thompson</v>
          </cell>
          <cell r="U142" t="str">
            <v>President</v>
          </cell>
          <cell r="V142" t="str">
            <v>kim.folse@cat.com</v>
          </cell>
          <cell r="W142" t="str">
            <v>Jeffry Everett</v>
          </cell>
          <cell r="X142" t="str">
            <v>Kimberly</v>
          </cell>
          <cell r="Y142" t="str">
            <v>Folse</v>
          </cell>
          <cell r="Z142" t="str">
            <v>Accountant III</v>
          </cell>
          <cell r="AA142" t="str">
            <v>Caterpillar Insurance Company</v>
          </cell>
          <cell r="AB142">
            <v>6153418140</v>
          </cell>
          <cell r="AD142">
            <v>6153411314</v>
          </cell>
          <cell r="AE142" t="str">
            <v>kim.folse@cat.com</v>
          </cell>
          <cell r="AF142" t="str">
            <v>2120 West End Avenue</v>
          </cell>
          <cell r="AH142" t="str">
            <v>NASHVILLE</v>
          </cell>
          <cell r="AI142" t="str">
            <v>DAVIDSON</v>
          </cell>
          <cell r="AJ142" t="str">
            <v>TN</v>
          </cell>
          <cell r="AK142" t="str">
            <v>37203</v>
          </cell>
          <cell r="CN142">
            <v>1172</v>
          </cell>
          <cell r="CO142">
            <v>1382</v>
          </cell>
          <cell r="CS142" t="str">
            <v>12/31/2019</v>
          </cell>
          <cell r="CT142">
            <v>12</v>
          </cell>
          <cell r="CW142">
            <v>11255</v>
          </cell>
          <cell r="DD142" t="str">
            <v>Marcia</v>
          </cell>
          <cell r="DE142" t="str">
            <v>Ecker</v>
          </cell>
          <cell r="DF142" t="str">
            <v>Accounting Manager IV</v>
          </cell>
          <cell r="DG142" t="str">
            <v>marcia.ecker@cat.com</v>
          </cell>
          <cell r="DH142">
            <v>6153418099</v>
          </cell>
        </row>
        <row r="143">
          <cell r="A143">
            <v>10483</v>
          </cell>
          <cell r="B143" t="str">
            <v>Catholic Financial Life</v>
          </cell>
          <cell r="C143" t="str">
            <v>MILWAUKEE</v>
          </cell>
          <cell r="D143" t="str">
            <v>1100 West Wells Street</v>
          </cell>
          <cell r="E143" t="str">
            <v/>
          </cell>
          <cell r="G143" t="str">
            <v>WI</v>
          </cell>
          <cell r="H143" t="str">
            <v>53233</v>
          </cell>
          <cell r="I143" t="str">
            <v>2316</v>
          </cell>
          <cell r="J143" t="str">
            <v>1100 West Wells Street</v>
          </cell>
          <cell r="K143" t="str">
            <v/>
          </cell>
          <cell r="L143" t="str">
            <v>MILWAUKEE</v>
          </cell>
          <cell r="M143" t="str">
            <v/>
          </cell>
          <cell r="N143" t="str">
            <v>WI</v>
          </cell>
          <cell r="O143" t="str">
            <v>53233</v>
          </cell>
          <cell r="P143" t="str">
            <v>2316</v>
          </cell>
          <cell r="Q143">
            <v>4142736266</v>
          </cell>
          <cell r="S143" t="str">
            <v/>
          </cell>
          <cell r="T143" t="str">
            <v/>
          </cell>
          <cell r="U143" t="str">
            <v/>
          </cell>
          <cell r="V143" t="str">
            <v/>
          </cell>
          <cell r="W143" t="str">
            <v/>
          </cell>
          <cell r="CF143" t="str">
            <v/>
          </cell>
          <cell r="CN143">
            <v>2593</v>
          </cell>
          <cell r="CW143">
            <v>56030</v>
          </cell>
          <cell r="CX143" t="str">
            <v/>
          </cell>
          <cell r="CZ143" t="str">
            <v/>
          </cell>
          <cell r="DA143" t="str">
            <v/>
          </cell>
          <cell r="DB143" t="str">
            <v/>
          </cell>
          <cell r="DC143" t="str">
            <v/>
          </cell>
        </row>
        <row r="144">
          <cell r="A144">
            <v>10507</v>
          </cell>
          <cell r="B144" t="str">
            <v>Catholic Holy Family Society</v>
          </cell>
          <cell r="C144" t="str">
            <v>BELLEVILLE</v>
          </cell>
          <cell r="D144" t="str">
            <v>PO Box 327</v>
          </cell>
          <cell r="E144" t="str">
            <v/>
          </cell>
          <cell r="G144" t="str">
            <v>IL</v>
          </cell>
          <cell r="H144" t="str">
            <v>62222</v>
          </cell>
          <cell r="I144" t="str">
            <v/>
          </cell>
          <cell r="J144" t="str">
            <v>PO Box 327</v>
          </cell>
          <cell r="K144" t="str">
            <v/>
          </cell>
          <cell r="L144" t="str">
            <v>BELLEVILLE</v>
          </cell>
          <cell r="M144" t="str">
            <v/>
          </cell>
          <cell r="N144" t="str">
            <v>IL</v>
          </cell>
          <cell r="O144" t="str">
            <v>62222</v>
          </cell>
          <cell r="P144" t="str">
            <v/>
          </cell>
          <cell r="Q144">
            <v>6182330286</v>
          </cell>
          <cell r="S144" t="str">
            <v/>
          </cell>
          <cell r="T144" t="str">
            <v/>
          </cell>
          <cell r="U144" t="str">
            <v/>
          </cell>
          <cell r="V144" t="str">
            <v/>
          </cell>
          <cell r="W144" t="str">
            <v/>
          </cell>
          <cell r="CF144" t="str">
            <v/>
          </cell>
          <cell r="CN144">
            <v>2617</v>
          </cell>
          <cell r="CW144">
            <v>57770</v>
          </cell>
          <cell r="CX144" t="str">
            <v/>
          </cell>
          <cell r="CZ144" t="str">
            <v/>
          </cell>
          <cell r="DA144" t="str">
            <v/>
          </cell>
          <cell r="DB144" t="str">
            <v/>
          </cell>
          <cell r="DC144" t="str">
            <v/>
          </cell>
        </row>
        <row r="145">
          <cell r="A145">
            <v>10500</v>
          </cell>
          <cell r="B145" t="str">
            <v>Catholic Order of Foresters</v>
          </cell>
          <cell r="C145" t="str">
            <v>NAPERVILLE</v>
          </cell>
          <cell r="D145" t="str">
            <v>355 Shuman Boulevard</v>
          </cell>
          <cell r="E145" t="str">
            <v>PO Box 3012</v>
          </cell>
          <cell r="G145" t="str">
            <v>IL</v>
          </cell>
          <cell r="H145" t="str">
            <v>60566</v>
          </cell>
          <cell r="I145" t="str">
            <v>7012</v>
          </cell>
          <cell r="J145" t="str">
            <v>355 Shuman Boulevard</v>
          </cell>
          <cell r="K145" t="str">
            <v>PO Box 3012</v>
          </cell>
          <cell r="L145" t="str">
            <v>NAPERVILLE</v>
          </cell>
          <cell r="M145" t="str">
            <v/>
          </cell>
          <cell r="N145" t="str">
            <v>IL</v>
          </cell>
          <cell r="O145" t="str">
            <v>60566</v>
          </cell>
          <cell r="P145" t="str">
            <v>7012</v>
          </cell>
          <cell r="Q145">
            <v>6309834949</v>
          </cell>
          <cell r="S145" t="str">
            <v/>
          </cell>
          <cell r="T145" t="str">
            <v/>
          </cell>
          <cell r="U145" t="str">
            <v/>
          </cell>
          <cell r="V145" t="str">
            <v/>
          </cell>
          <cell r="W145" t="str">
            <v/>
          </cell>
          <cell r="CF145" t="str">
            <v/>
          </cell>
          <cell r="CN145">
            <v>2610</v>
          </cell>
          <cell r="CW145">
            <v>57487</v>
          </cell>
          <cell r="CX145" t="str">
            <v/>
          </cell>
          <cell r="CZ145" t="str">
            <v/>
          </cell>
          <cell r="DA145" t="str">
            <v/>
          </cell>
          <cell r="DB145" t="str">
            <v/>
          </cell>
          <cell r="DC145" t="str">
            <v/>
          </cell>
        </row>
        <row r="146">
          <cell r="A146">
            <v>10496</v>
          </cell>
          <cell r="B146" t="str">
            <v>Catholic United Financial</v>
          </cell>
          <cell r="C146" t="str">
            <v>ARDEN HILLS</v>
          </cell>
          <cell r="D146" t="str">
            <v>3499 Lexington Avenue North</v>
          </cell>
          <cell r="E146" t="str">
            <v/>
          </cell>
          <cell r="G146" t="str">
            <v>MN</v>
          </cell>
          <cell r="H146" t="str">
            <v>55126</v>
          </cell>
          <cell r="I146" t="str">
            <v/>
          </cell>
          <cell r="J146" t="str">
            <v>3499 Lexington Avenue North</v>
          </cell>
          <cell r="K146" t="str">
            <v/>
          </cell>
          <cell r="L146" t="str">
            <v>ARDEN HILLS</v>
          </cell>
          <cell r="M146" t="str">
            <v/>
          </cell>
          <cell r="N146" t="str">
            <v>MN</v>
          </cell>
          <cell r="O146" t="str">
            <v>55126</v>
          </cell>
          <cell r="P146" t="str">
            <v/>
          </cell>
          <cell r="Q146">
            <v>6514900170</v>
          </cell>
          <cell r="S146" t="str">
            <v/>
          </cell>
          <cell r="T146" t="str">
            <v/>
          </cell>
          <cell r="U146" t="str">
            <v/>
          </cell>
          <cell r="V146" t="str">
            <v/>
          </cell>
          <cell r="W146" t="str">
            <v/>
          </cell>
          <cell r="CF146" t="str">
            <v/>
          </cell>
          <cell r="CN146">
            <v>2606</v>
          </cell>
          <cell r="CW146">
            <v>57053</v>
          </cell>
          <cell r="CX146" t="str">
            <v/>
          </cell>
          <cell r="CZ146" t="str">
            <v/>
          </cell>
          <cell r="DA146" t="str">
            <v/>
          </cell>
          <cell r="DB146" t="str">
            <v/>
          </cell>
          <cell r="DC146" t="str">
            <v/>
          </cell>
        </row>
        <row r="147">
          <cell r="A147">
            <v>10536</v>
          </cell>
          <cell r="B147" t="str">
            <v>Catlin Indemnity Company</v>
          </cell>
          <cell r="J147" t="str">
            <v>505 Eagleview Boulevard</v>
          </cell>
          <cell r="K147" t="str">
            <v>Suite 100</v>
          </cell>
          <cell r="L147" t="str">
            <v>EXTON</v>
          </cell>
          <cell r="M147" t="str">
            <v>CHESTER</v>
          </cell>
          <cell r="N147" t="str">
            <v>PA</v>
          </cell>
          <cell r="O147" t="str">
            <v>19341</v>
          </cell>
          <cell r="Q147">
            <v>6109682746</v>
          </cell>
          <cell r="R147">
            <v>6108847134</v>
          </cell>
          <cell r="S147" t="str">
            <v>Cara A.</v>
          </cell>
          <cell r="T147" t="str">
            <v>Wolfer</v>
          </cell>
          <cell r="U147" t="str">
            <v>Assistant Vice-President</v>
          </cell>
          <cell r="V147" t="str">
            <v>cara.wolfer@axaxl.com</v>
          </cell>
          <cell r="W147" t="str">
            <v>Pete Porrino</v>
          </cell>
          <cell r="X147" t="str">
            <v>Michele</v>
          </cell>
          <cell r="Y147" t="str">
            <v>Bunting</v>
          </cell>
          <cell r="Z147" t="str">
            <v>Regulatory Reporting Analyst</v>
          </cell>
          <cell r="AA147" t="str">
            <v>Catlin Indemnity Company</v>
          </cell>
          <cell r="AB147">
            <v>3109682573</v>
          </cell>
          <cell r="AC147">
            <v>2573</v>
          </cell>
          <cell r="AD147">
            <v>6108847134</v>
          </cell>
          <cell r="AE147" t="str">
            <v>michele.bunting@axaxl.com</v>
          </cell>
          <cell r="AF147" t="str">
            <v>505 Eagleview Boulevard</v>
          </cell>
          <cell r="AG147" t="str">
            <v>Suite 100</v>
          </cell>
          <cell r="AH147" t="str">
            <v>EXTON</v>
          </cell>
          <cell r="AI147" t="str">
            <v>CHESTER</v>
          </cell>
          <cell r="AJ147" t="str">
            <v>PA</v>
          </cell>
          <cell r="AK147" t="str">
            <v>19341</v>
          </cell>
          <cell r="CF147" t="str">
            <v>www.axaxl.com</v>
          </cell>
          <cell r="CN147">
            <v>1832</v>
          </cell>
          <cell r="CO147">
            <v>2851</v>
          </cell>
          <cell r="CS147" t="str">
            <v>12/31/2019</v>
          </cell>
          <cell r="CT147">
            <v>12</v>
          </cell>
          <cell r="CW147">
            <v>24503</v>
          </cell>
          <cell r="DD147" t="str">
            <v>Cara</v>
          </cell>
          <cell r="DE147" t="str">
            <v>Wolfer</v>
          </cell>
          <cell r="DF147" t="str">
            <v>Assistant Vice-President</v>
          </cell>
          <cell r="DG147" t="str">
            <v>cara.wolfer@axaxl.com</v>
          </cell>
          <cell r="DH147">
            <v>6109682746</v>
          </cell>
        </row>
        <row r="148">
          <cell r="A148">
            <v>11322</v>
          </cell>
          <cell r="B148" t="str">
            <v>Catlin Insurance Company, Inc.</v>
          </cell>
          <cell r="J148" t="str">
            <v>505 Eagleview Boulevard</v>
          </cell>
          <cell r="K148" t="str">
            <v>Suite 100</v>
          </cell>
          <cell r="L148" t="str">
            <v>EXTON</v>
          </cell>
          <cell r="M148" t="str">
            <v>CHESTER</v>
          </cell>
          <cell r="N148" t="str">
            <v>PA</v>
          </cell>
          <cell r="O148" t="str">
            <v>19341</v>
          </cell>
          <cell r="Q148">
            <v>6109682746</v>
          </cell>
          <cell r="R148">
            <v>6108847134</v>
          </cell>
          <cell r="S148" t="str">
            <v>Cara A.</v>
          </cell>
          <cell r="T148" t="str">
            <v>Wolfer</v>
          </cell>
          <cell r="U148" t="str">
            <v>Assistant Vice-President</v>
          </cell>
          <cell r="V148" t="str">
            <v>cara.wolfer@axaxl.com</v>
          </cell>
          <cell r="W148" t="str">
            <v>Pete Porrino</v>
          </cell>
          <cell r="X148" t="str">
            <v>Michele</v>
          </cell>
          <cell r="Y148" t="str">
            <v>Bunting</v>
          </cell>
          <cell r="Z148" t="str">
            <v>Regulatory Reporting Analyst</v>
          </cell>
          <cell r="AA148" t="str">
            <v>Catlin Insurance Company, Inc.</v>
          </cell>
          <cell r="AB148">
            <v>6109682573</v>
          </cell>
          <cell r="AC148">
            <v>2573</v>
          </cell>
          <cell r="AD148">
            <v>6108847134</v>
          </cell>
          <cell r="AE148" t="str">
            <v>michele.bunting@axaxl.com</v>
          </cell>
          <cell r="AF148" t="str">
            <v>505 Eagleview Boulevard</v>
          </cell>
          <cell r="AG148" t="str">
            <v>Suite 100</v>
          </cell>
          <cell r="AH148" t="str">
            <v>EXTON</v>
          </cell>
          <cell r="AI148" t="str">
            <v>CHESTER</v>
          </cell>
          <cell r="AJ148" t="str">
            <v>PA</v>
          </cell>
          <cell r="AK148" t="str">
            <v>19341</v>
          </cell>
          <cell r="CF148" t="str">
            <v>www.axaxl.com</v>
          </cell>
          <cell r="CN148">
            <v>1173</v>
          </cell>
          <cell r="CO148">
            <v>3084</v>
          </cell>
          <cell r="CS148" t="str">
            <v>12/31/2019</v>
          </cell>
          <cell r="CT148">
            <v>12</v>
          </cell>
          <cell r="CW148">
            <v>19518</v>
          </cell>
          <cell r="DD148" t="str">
            <v>Cara</v>
          </cell>
          <cell r="DE148" t="str">
            <v>Wolfer</v>
          </cell>
          <cell r="DF148" t="str">
            <v>Assistant Vice-President</v>
          </cell>
          <cell r="DG148" t="str">
            <v>cara.wolfer@axaxl.com</v>
          </cell>
          <cell r="DH148">
            <v>6109682746</v>
          </cell>
        </row>
        <row r="149">
          <cell r="A149">
            <v>10044</v>
          </cell>
          <cell r="B149" t="str">
            <v>Celtic Insurance Company</v>
          </cell>
          <cell r="J149" t="str">
            <v>200 East Randolph Street</v>
          </cell>
          <cell r="K149" t="str">
            <v>Suite 5020</v>
          </cell>
          <cell r="L149" t="str">
            <v xml:space="preserve">CHICAGO </v>
          </cell>
          <cell r="N149" t="str">
            <v>IL</v>
          </cell>
          <cell r="O149" t="str">
            <v>60601</v>
          </cell>
          <cell r="Q149">
            <v>3123325401</v>
          </cell>
          <cell r="S149" t="str">
            <v>Anand</v>
          </cell>
          <cell r="T149" t="str">
            <v>Shukla</v>
          </cell>
          <cell r="U149" t="str">
            <v>EVP</v>
          </cell>
          <cell r="V149" t="str">
            <v>ashukla@celtic-net.com</v>
          </cell>
          <cell r="X149" t="str">
            <v>Mark</v>
          </cell>
          <cell r="Y149" t="str">
            <v>Freeman</v>
          </cell>
          <cell r="Z149" t="str">
            <v>Senior Director - Actuarial Services</v>
          </cell>
          <cell r="AA149" t="str">
            <v>Celtic Insurance Company</v>
          </cell>
          <cell r="AB149">
            <v>3136193054</v>
          </cell>
          <cell r="AE149" t="str">
            <v>mfreeman@celtic-net.com</v>
          </cell>
          <cell r="AF149" t="str">
            <v>200 East Randolph Street</v>
          </cell>
          <cell r="AG149" t="str">
            <v>Suite 5020</v>
          </cell>
          <cell r="AH149" t="str">
            <v xml:space="preserve">CHICAGO </v>
          </cell>
          <cell r="AJ149" t="str">
            <v>IL</v>
          </cell>
          <cell r="AK149" t="str">
            <v>60601</v>
          </cell>
          <cell r="AM149" t="str">
            <v>David</v>
          </cell>
          <cell r="AN149" t="str">
            <v>Burke</v>
          </cell>
          <cell r="AO149" t="str">
            <v>Vice President &amp; Controller</v>
          </cell>
          <cell r="AP149" t="str">
            <v>Celtic Insurance Company</v>
          </cell>
          <cell r="AQ149">
            <v>3123325401</v>
          </cell>
          <cell r="AT149" t="str">
            <v/>
          </cell>
          <cell r="AU149" t="str">
            <v>200 East Randolph Street</v>
          </cell>
          <cell r="AV149" t="str">
            <v>Suite 5020</v>
          </cell>
          <cell r="AW149" t="str">
            <v xml:space="preserve">CHICAGO </v>
          </cell>
          <cell r="AY149" t="str">
            <v>IL</v>
          </cell>
          <cell r="AZ149" t="str">
            <v>60601</v>
          </cell>
          <cell r="CF149" t="str">
            <v>www.celtic-net.com</v>
          </cell>
          <cell r="CN149">
            <v>850</v>
          </cell>
          <cell r="CO149">
            <v>597</v>
          </cell>
          <cell r="CP149">
            <v>411</v>
          </cell>
          <cell r="CS149" t="str">
            <v>12/31/2019</v>
          </cell>
          <cell r="CT149">
            <v>12</v>
          </cell>
          <cell r="CW149">
            <v>80799</v>
          </cell>
          <cell r="DD149" t="str">
            <v>Steele</v>
          </cell>
          <cell r="DE149" t="str">
            <v>Stewart</v>
          </cell>
          <cell r="DF149" t="str">
            <v>Vice President - Actuarial Services</v>
          </cell>
          <cell r="DG149" t="str">
            <v>ststerwart@centene.com</v>
          </cell>
          <cell r="DH149">
            <v>3144450594</v>
          </cell>
        </row>
        <row r="150">
          <cell r="A150">
            <v>10045</v>
          </cell>
          <cell r="B150" t="str">
            <v>Central States Health &amp; Life Company of Omaha</v>
          </cell>
          <cell r="J150" t="str">
            <v>PO Box 34350</v>
          </cell>
          <cell r="L150" t="str">
            <v xml:space="preserve">OMAHA </v>
          </cell>
          <cell r="M150" t="str">
            <v>DOUGLAS</v>
          </cell>
          <cell r="N150" t="str">
            <v>NE</v>
          </cell>
          <cell r="O150" t="str">
            <v>68134</v>
          </cell>
          <cell r="Q150">
            <v>4023971111</v>
          </cell>
          <cell r="R150">
            <v>4023993530</v>
          </cell>
          <cell r="S150" t="str">
            <v>Richard</v>
          </cell>
          <cell r="T150" t="str">
            <v>Kizer</v>
          </cell>
          <cell r="U150" t="str">
            <v>Chairman &amp; Secretary</v>
          </cell>
          <cell r="V150" t="str">
            <v>rkizer@cso.com</v>
          </cell>
          <cell r="W150" t="str">
            <v>Rick Magsam</v>
          </cell>
          <cell r="X150" t="str">
            <v>Kathi</v>
          </cell>
          <cell r="Y150" t="str">
            <v>Jensen</v>
          </cell>
          <cell r="Z150" t="str">
            <v>Legal Dept.</v>
          </cell>
          <cell r="AA150" t="str">
            <v>Central States Health &amp; Life Company of Omaha</v>
          </cell>
          <cell r="AB150">
            <v>4023971111</v>
          </cell>
          <cell r="AC150">
            <v>3537</v>
          </cell>
          <cell r="AD150">
            <v>4023993530</v>
          </cell>
          <cell r="AE150" t="str">
            <v>kjensen@cso.com</v>
          </cell>
          <cell r="AF150" t="str">
            <v>PO Box 34350</v>
          </cell>
          <cell r="AH150" t="str">
            <v xml:space="preserve">OMAHA </v>
          </cell>
          <cell r="AI150" t="str">
            <v>DOUGLAS</v>
          </cell>
          <cell r="AJ150" t="str">
            <v>NE</v>
          </cell>
          <cell r="AK150" t="str">
            <v>68134</v>
          </cell>
          <cell r="AM150" t="str">
            <v>Karen</v>
          </cell>
          <cell r="AN150" t="str">
            <v>Chleborad</v>
          </cell>
          <cell r="AO150" t="str">
            <v>AVP</v>
          </cell>
          <cell r="AP150" t="str">
            <v>Central States Health &amp; Life Company of Omaha</v>
          </cell>
          <cell r="AQ150">
            <v>4023971111</v>
          </cell>
          <cell r="AR150">
            <v>3538</v>
          </cell>
          <cell r="AS150">
            <v>4023993530</v>
          </cell>
          <cell r="AT150" t="str">
            <v>kchleborad@cso.com</v>
          </cell>
          <cell r="AU150" t="str">
            <v>PO Box 34350</v>
          </cell>
          <cell r="AW150" t="str">
            <v>OMAHA</v>
          </cell>
          <cell r="AX150" t="str">
            <v>DOUGLAS</v>
          </cell>
          <cell r="AY150" t="str">
            <v>NE</v>
          </cell>
          <cell r="AZ150" t="str">
            <v>68134</v>
          </cell>
          <cell r="CF150" t="str">
            <v>www.cso.com</v>
          </cell>
          <cell r="CN150">
            <v>502</v>
          </cell>
          <cell r="CO150">
            <v>610</v>
          </cell>
          <cell r="CP150">
            <v>697</v>
          </cell>
          <cell r="CS150" t="str">
            <v>12/31/2019</v>
          </cell>
          <cell r="CT150">
            <v>12</v>
          </cell>
          <cell r="CW150">
            <v>61751</v>
          </cell>
          <cell r="CX150" t="str">
            <v>690</v>
          </cell>
          <cell r="DD150" t="str">
            <v>Kristine</v>
          </cell>
          <cell r="DE150" t="str">
            <v>Thomas</v>
          </cell>
          <cell r="DF150" t="str">
            <v>2nd VP &amp; Assistant General Counsel</v>
          </cell>
          <cell r="DG150" t="str">
            <v>kthomas@cso.com</v>
          </cell>
          <cell r="DH150">
            <v>4023993428</v>
          </cell>
        </row>
        <row r="151">
          <cell r="A151">
            <v>11324</v>
          </cell>
          <cell r="B151" t="str">
            <v>Central States Indemnity Co. of Omaha</v>
          </cell>
          <cell r="J151" t="str">
            <v>1212 North 96th Street</v>
          </cell>
          <cell r="L151" t="str">
            <v>OMAHA</v>
          </cell>
          <cell r="M151" t="str">
            <v>DOUGLAS</v>
          </cell>
          <cell r="N151" t="str">
            <v>NE</v>
          </cell>
          <cell r="O151" t="str">
            <v>68114</v>
          </cell>
          <cell r="Q151">
            <v>4029978406</v>
          </cell>
          <cell r="S151" t="str">
            <v>John</v>
          </cell>
          <cell r="T151" t="str">
            <v>Kizer</v>
          </cell>
          <cell r="U151" t="str">
            <v>President</v>
          </cell>
          <cell r="W151" t="str">
            <v>Kim Young</v>
          </cell>
          <cell r="X151" t="str">
            <v>Michele</v>
          </cell>
          <cell r="Y151" t="str">
            <v>Guetterman</v>
          </cell>
          <cell r="Z151" t="str">
            <v>Sr. Compliance Specialist</v>
          </cell>
          <cell r="AA151" t="str">
            <v>Central States Indemnity Group</v>
          </cell>
          <cell r="AB151">
            <v>4029978389</v>
          </cell>
          <cell r="AE151" t="str">
            <v>mguetterman@csi-omaha.com</v>
          </cell>
          <cell r="AF151" t="str">
            <v>PO Box 34888</v>
          </cell>
          <cell r="AH151" t="str">
            <v>OMAHA</v>
          </cell>
          <cell r="AI151" t="str">
            <v>DOUGLAS</v>
          </cell>
          <cell r="AJ151" t="str">
            <v>NE</v>
          </cell>
          <cell r="AK151" t="str">
            <v>68134</v>
          </cell>
          <cell r="AL151" t="str">
            <v>0888</v>
          </cell>
          <cell r="CN151">
            <v>1175</v>
          </cell>
          <cell r="CO151">
            <v>1388</v>
          </cell>
          <cell r="CS151" t="str">
            <v>12/31/2019</v>
          </cell>
          <cell r="CT151">
            <v>12</v>
          </cell>
          <cell r="CW151">
            <v>34274</v>
          </cell>
          <cell r="DD151" t="str">
            <v>John</v>
          </cell>
          <cell r="DE151" t="str">
            <v>Juricek</v>
          </cell>
          <cell r="DF151" t="str">
            <v>Vice President</v>
          </cell>
          <cell r="DG151" t="str">
            <v>jjuricek@csi-omaha.com</v>
          </cell>
          <cell r="DH151">
            <v>4029978338</v>
          </cell>
        </row>
        <row r="152">
          <cell r="A152">
            <v>11325</v>
          </cell>
          <cell r="B152" t="str">
            <v>Centre Insurance Company</v>
          </cell>
          <cell r="J152" t="str">
            <v>150 Greewich Street</v>
          </cell>
          <cell r="K152" t="str">
            <v>4 World Trade Center, 53rd Floor</v>
          </cell>
          <cell r="L152" t="str">
            <v>NEW YORK</v>
          </cell>
          <cell r="M152" t="str">
            <v>NEW YORK</v>
          </cell>
          <cell r="N152" t="str">
            <v>NY</v>
          </cell>
          <cell r="O152" t="str">
            <v>10007</v>
          </cell>
          <cell r="P152" t="str">
            <v>2366</v>
          </cell>
          <cell r="Q152">
            <v>8476053267</v>
          </cell>
          <cell r="R152">
            <v>8474135315</v>
          </cell>
          <cell r="S152" t="str">
            <v>Katherine</v>
          </cell>
          <cell r="T152" t="str">
            <v>Miller</v>
          </cell>
          <cell r="U152" t="str">
            <v>Director of External Reporting</v>
          </cell>
          <cell r="V152" t="str">
            <v>katie.miller@zurichna.com</v>
          </cell>
          <cell r="W152" t="str">
            <v>Dalynn Hoch</v>
          </cell>
          <cell r="X152" t="str">
            <v>Lucille</v>
          </cell>
          <cell r="Y152" t="str">
            <v>Choma</v>
          </cell>
          <cell r="Z152" t="str">
            <v>Financial Analyst III</v>
          </cell>
          <cell r="AA152" t="str">
            <v>Zurich Group</v>
          </cell>
          <cell r="AB152">
            <v>8476056699</v>
          </cell>
          <cell r="AD152">
            <v>8474135315</v>
          </cell>
          <cell r="AE152" t="str">
            <v>usz_supp.filings@zurichna.com</v>
          </cell>
          <cell r="AF152" t="str">
            <v>1299 Zurich Way</v>
          </cell>
          <cell r="AG152" t="str">
            <v>5th Floor West Bar</v>
          </cell>
          <cell r="AH152" t="str">
            <v>SCHAUMBURG</v>
          </cell>
          <cell r="AI152" t="str">
            <v>COOK</v>
          </cell>
          <cell r="AJ152" t="str">
            <v>IL</v>
          </cell>
          <cell r="AK152" t="str">
            <v>60196</v>
          </cell>
          <cell r="CF152" t="str">
            <v>www.zurichna.com</v>
          </cell>
          <cell r="CN152">
            <v>1176</v>
          </cell>
          <cell r="CO152">
            <v>2993</v>
          </cell>
          <cell r="CS152" t="str">
            <v>12/31/2019</v>
          </cell>
          <cell r="CT152">
            <v>12</v>
          </cell>
          <cell r="CW152">
            <v>34649</v>
          </cell>
          <cell r="DD152" t="str">
            <v>Katherine</v>
          </cell>
          <cell r="DE152" t="str">
            <v>Miller</v>
          </cell>
          <cell r="DF152" t="str">
            <v>Director of Statutory and Regulatory Reporting</v>
          </cell>
          <cell r="DG152" t="str">
            <v>katie.miller@zurichna.com</v>
          </cell>
          <cell r="DH152">
            <v>8476057896</v>
          </cell>
        </row>
        <row r="153">
          <cell r="A153">
            <v>11326</v>
          </cell>
          <cell r="B153" t="str">
            <v>Centre Life Insurance Company</v>
          </cell>
          <cell r="J153" t="str">
            <v>150 Greenwich Street</v>
          </cell>
          <cell r="K153" t="str">
            <v>4 World Trade Center, 53rd Floor</v>
          </cell>
          <cell r="L153" t="str">
            <v>NEW YORK</v>
          </cell>
          <cell r="M153" t="str">
            <v>NEW YORK</v>
          </cell>
          <cell r="N153" t="str">
            <v>NY</v>
          </cell>
          <cell r="O153" t="str">
            <v>10007</v>
          </cell>
          <cell r="P153" t="str">
            <v>2366</v>
          </cell>
          <cell r="Q153">
            <v>8476053267</v>
          </cell>
          <cell r="S153" t="str">
            <v>Katherine</v>
          </cell>
          <cell r="T153" t="str">
            <v>Miller</v>
          </cell>
          <cell r="U153" t="str">
            <v>Director of External Reporting</v>
          </cell>
          <cell r="V153" t="str">
            <v>katie.miller@zurichna.com</v>
          </cell>
          <cell r="W153" t="str">
            <v>Dalynn Hoch</v>
          </cell>
          <cell r="X153" t="str">
            <v>Lucille</v>
          </cell>
          <cell r="Y153" t="str">
            <v>Choma</v>
          </cell>
          <cell r="Z153" t="str">
            <v>Financial Analyst III</v>
          </cell>
          <cell r="AA153" t="str">
            <v>Zurich Group</v>
          </cell>
          <cell r="AB153">
            <v>8476056699</v>
          </cell>
          <cell r="AD153">
            <v>8474135315</v>
          </cell>
          <cell r="AE153" t="str">
            <v>usz_supp.filings@zurichna.com</v>
          </cell>
          <cell r="AF153" t="str">
            <v>1299 Zurich Way</v>
          </cell>
          <cell r="AG153" t="str">
            <v>5th Floor West Bar</v>
          </cell>
          <cell r="AH153" t="str">
            <v>SCHAUMBURG</v>
          </cell>
          <cell r="AI153" t="str">
            <v>COOK</v>
          </cell>
          <cell r="AJ153" t="str">
            <v>IL</v>
          </cell>
          <cell r="AK153" t="str">
            <v>60196</v>
          </cell>
          <cell r="CF153" t="str">
            <v>www.zurichna.com</v>
          </cell>
          <cell r="CN153">
            <v>1177</v>
          </cell>
          <cell r="CO153">
            <v>2993</v>
          </cell>
          <cell r="CS153" t="str">
            <v>12/31/2019</v>
          </cell>
          <cell r="CT153">
            <v>12</v>
          </cell>
          <cell r="CW153">
            <v>80896</v>
          </cell>
          <cell r="DD153" t="str">
            <v>Katherine</v>
          </cell>
          <cell r="DE153" t="str">
            <v>Miller</v>
          </cell>
          <cell r="DF153" t="str">
            <v>Director of Statutory and Regulatory Reporting</v>
          </cell>
          <cell r="DG153" t="str">
            <v>katie.miller@zurichna.com</v>
          </cell>
          <cell r="DH153">
            <v>8476057896</v>
          </cell>
        </row>
        <row r="154">
          <cell r="A154">
            <v>11327</v>
          </cell>
          <cell r="B154" t="str">
            <v>Centurion Casualty Company</v>
          </cell>
          <cell r="J154" t="str">
            <v>800 Walnut Street</v>
          </cell>
          <cell r="L154" t="str">
            <v>DES MOINES</v>
          </cell>
          <cell r="M154" t="str">
            <v>POLK</v>
          </cell>
          <cell r="N154" t="str">
            <v>IA</v>
          </cell>
          <cell r="O154" t="str">
            <v>50309</v>
          </cell>
          <cell r="Q154">
            <v>5155577271</v>
          </cell>
          <cell r="R154">
            <v>5155578623</v>
          </cell>
          <cell r="S154" t="str">
            <v>Scott E.</v>
          </cell>
          <cell r="T154" t="str">
            <v>Casady</v>
          </cell>
          <cell r="U154" t="str">
            <v>Vice President</v>
          </cell>
          <cell r="V154" t="str">
            <v>ccc@wellsfargo.com</v>
          </cell>
          <cell r="X154" t="str">
            <v>Laura</v>
          </cell>
          <cell r="Y154" t="str">
            <v>Sturtz</v>
          </cell>
          <cell r="Z154" t="str">
            <v>Accountant</v>
          </cell>
          <cell r="AA154" t="str">
            <v>Centurion Casualty Company</v>
          </cell>
          <cell r="AB154">
            <v>5155577271</v>
          </cell>
          <cell r="AD154">
            <v>5155578623</v>
          </cell>
          <cell r="AE154" t="str">
            <v>ccc@wellsfargo.com</v>
          </cell>
          <cell r="AF154" t="str">
            <v>800 Walnut Street</v>
          </cell>
          <cell r="AH154" t="str">
            <v>DES MOINES</v>
          </cell>
          <cell r="AI154" t="str">
            <v>POLK</v>
          </cell>
          <cell r="AJ154" t="str">
            <v>IA</v>
          </cell>
          <cell r="AK154" t="str">
            <v>50309</v>
          </cell>
          <cell r="CN154">
            <v>1178</v>
          </cell>
          <cell r="CO154">
            <v>1430</v>
          </cell>
          <cell r="CS154" t="str">
            <v>12/31/2019</v>
          </cell>
          <cell r="CT154">
            <v>12</v>
          </cell>
          <cell r="CW154">
            <v>42765</v>
          </cell>
          <cell r="DD154" t="str">
            <v>Scott E.</v>
          </cell>
          <cell r="DE154" t="str">
            <v>Casady</v>
          </cell>
          <cell r="DF154" t="str">
            <v>Vice President</v>
          </cell>
          <cell r="DH154">
            <v>5155576604</v>
          </cell>
        </row>
        <row r="155">
          <cell r="A155">
            <v>10048</v>
          </cell>
          <cell r="B155" t="str">
            <v xml:space="preserve">Centurion Life Insurance Company </v>
          </cell>
          <cell r="J155" t="str">
            <v>800 Walnut Street</v>
          </cell>
          <cell r="L155" t="str">
            <v>DES MOINES</v>
          </cell>
          <cell r="M155" t="str">
            <v>POLK</v>
          </cell>
          <cell r="N155" t="str">
            <v>IA</v>
          </cell>
          <cell r="O155" t="str">
            <v>50309</v>
          </cell>
          <cell r="P155" t="str">
            <v>3636</v>
          </cell>
          <cell r="Q155">
            <v>5155576604</v>
          </cell>
          <cell r="R155">
            <v>5155578623</v>
          </cell>
          <cell r="S155" t="str">
            <v>Scott</v>
          </cell>
          <cell r="T155" t="str">
            <v>Casady</v>
          </cell>
          <cell r="U155" t="str">
            <v>Vice-President</v>
          </cell>
          <cell r="V155" t="str">
            <v>cli@wellsfargo.com</v>
          </cell>
          <cell r="W155" t="str">
            <v>Chris Livingston</v>
          </cell>
          <cell r="X155" t="str">
            <v>Cam-Hang</v>
          </cell>
          <cell r="Y155" t="str">
            <v>Phan</v>
          </cell>
          <cell r="Z155" t="str">
            <v>Accountant</v>
          </cell>
          <cell r="AA155" t="str">
            <v>Centurian Life Insurance Company</v>
          </cell>
          <cell r="AB155">
            <v>5155577020</v>
          </cell>
          <cell r="AD155">
            <v>5155578623</v>
          </cell>
          <cell r="AE155" t="str">
            <v>cli@wellsfargo.com</v>
          </cell>
          <cell r="AF155" t="str">
            <v>800 Walnut Street</v>
          </cell>
          <cell r="AG155" t="str">
            <v>MAC F4030-081</v>
          </cell>
          <cell r="AH155" t="str">
            <v>DES MOINES</v>
          </cell>
          <cell r="AI155" t="str">
            <v>POLK</v>
          </cell>
          <cell r="AJ155" t="str">
            <v>IA</v>
          </cell>
          <cell r="AK155" t="str">
            <v>50309</v>
          </cell>
          <cell r="AM155" t="str">
            <v>Scott</v>
          </cell>
          <cell r="AN155" t="str">
            <v>Casady</v>
          </cell>
          <cell r="AO155" t="str">
            <v>Vice President</v>
          </cell>
          <cell r="AP155" t="str">
            <v>Centurian Life Insurance Company</v>
          </cell>
          <cell r="AQ155">
            <v>5155576604</v>
          </cell>
          <cell r="AS155">
            <v>5155578623</v>
          </cell>
          <cell r="AT155" t="str">
            <v>cli@wellsfargo.com</v>
          </cell>
          <cell r="AU155" t="str">
            <v>same as facility</v>
          </cell>
          <cell r="AW155" t="str">
            <v>DES MOINES</v>
          </cell>
          <cell r="AX155" t="str">
            <v>POLK</v>
          </cell>
          <cell r="CN155">
            <v>853</v>
          </cell>
          <cell r="CO155">
            <v>578</v>
          </cell>
          <cell r="CP155">
            <v>786</v>
          </cell>
          <cell r="CS155" t="str">
            <v>12/31/2019</v>
          </cell>
          <cell r="CT155">
            <v>12</v>
          </cell>
          <cell r="CW155">
            <v>62383</v>
          </cell>
          <cell r="DD155" t="str">
            <v>Scott</v>
          </cell>
          <cell r="DE155" t="str">
            <v>Casady</v>
          </cell>
          <cell r="DF155" t="str">
            <v>Vice President</v>
          </cell>
          <cell r="DG155" t="str">
            <v>cli@wellsfargo.com</v>
          </cell>
          <cell r="DH155">
            <v>5155576604</v>
          </cell>
        </row>
        <row r="156">
          <cell r="A156">
            <v>10623</v>
          </cell>
          <cell r="B156" t="str">
            <v>Century Indemnity Company</v>
          </cell>
          <cell r="J156" t="str">
            <v>PO Box 1000</v>
          </cell>
          <cell r="K156" t="str">
            <v>436 Walnut Street</v>
          </cell>
          <cell r="L156" t="str">
            <v>PHILADELPHIA</v>
          </cell>
          <cell r="N156" t="str">
            <v>PA</v>
          </cell>
          <cell r="O156" t="str">
            <v>19106</v>
          </cell>
          <cell r="S156" t="str">
            <v xml:space="preserve">John </v>
          </cell>
          <cell r="T156" t="str">
            <v>Lupica</v>
          </cell>
          <cell r="U156" t="str">
            <v>President &amp; CEO</v>
          </cell>
          <cell r="V156" t="str">
            <v>john.lupica@chubb.com</v>
          </cell>
          <cell r="X156" t="str">
            <v>Sharon D.</v>
          </cell>
          <cell r="Y156" t="str">
            <v>Lewis</v>
          </cell>
          <cell r="Z156" t="str">
            <v>Sr. Financial Analyst</v>
          </cell>
          <cell r="AA156" t="str">
            <v>Chubb Insurance Company</v>
          </cell>
          <cell r="AB156">
            <v>3024766396</v>
          </cell>
          <cell r="AD156">
            <v>3024767263</v>
          </cell>
          <cell r="AE156" t="str">
            <v>sharon.lewis@chubb.com</v>
          </cell>
          <cell r="AF156" t="str">
            <v>One Beaver Valley Road</v>
          </cell>
          <cell r="AG156" t="str">
            <v>One West</v>
          </cell>
          <cell r="AH156" t="str">
            <v>WILMINGTON</v>
          </cell>
          <cell r="AJ156" t="str">
            <v>DE</v>
          </cell>
          <cell r="AK156" t="str">
            <v>19803</v>
          </cell>
          <cell r="AM156" t="str">
            <v>Rose A.</v>
          </cell>
          <cell r="AN156" t="str">
            <v>Dalton</v>
          </cell>
          <cell r="AO156" t="str">
            <v>Manager</v>
          </cell>
          <cell r="AP156" t="str">
            <v>ACE USA</v>
          </cell>
          <cell r="AQ156">
            <v>3024766682</v>
          </cell>
          <cell r="AS156">
            <v>3024767263</v>
          </cell>
          <cell r="AT156" t="str">
            <v>rose.dalton@chubb.com</v>
          </cell>
          <cell r="AU156" t="str">
            <v>One Beaver Valley Road</v>
          </cell>
          <cell r="AV156" t="str">
            <v>One West</v>
          </cell>
          <cell r="AW156" t="str">
            <v>WILMINGTON</v>
          </cell>
          <cell r="AY156" t="str">
            <v>DE</v>
          </cell>
          <cell r="AZ156" t="str">
            <v>19803</v>
          </cell>
          <cell r="CN156">
            <v>1053</v>
          </cell>
          <cell r="CO156">
            <v>712</v>
          </cell>
          <cell r="CP156">
            <v>574</v>
          </cell>
          <cell r="CS156" t="str">
            <v>12/31/2019</v>
          </cell>
          <cell r="CT156">
            <v>12</v>
          </cell>
          <cell r="CW156">
            <v>20710</v>
          </cell>
          <cell r="CX156" t="str">
            <v>626</v>
          </cell>
        </row>
        <row r="157">
          <cell r="A157">
            <v>11582</v>
          </cell>
          <cell r="B157" t="str">
            <v>Cerity Insurance Company</v>
          </cell>
          <cell r="J157" t="str">
            <v>200 First Stamford Place</v>
          </cell>
          <cell r="K157" t="str">
            <v>Suite 400</v>
          </cell>
          <cell r="L157" t="str">
            <v>STAMFORD</v>
          </cell>
          <cell r="M157" t="str">
            <v>FAIRFIELD</v>
          </cell>
          <cell r="N157" t="str">
            <v>CT</v>
          </cell>
          <cell r="O157" t="str">
            <v>06902</v>
          </cell>
          <cell r="Q157">
            <v>2034854200</v>
          </cell>
          <cell r="R157">
            <v>2034854300</v>
          </cell>
          <cell r="S157" t="str">
            <v>Richard N.</v>
          </cell>
          <cell r="T157" t="str">
            <v>Sanford</v>
          </cell>
          <cell r="U157" t="str">
            <v>Chairman &amp; President</v>
          </cell>
          <cell r="V157" t="str">
            <v>regulatory.compliance@partnerre.com</v>
          </cell>
          <cell r="W157" t="str">
            <v>Anthony F. Albano</v>
          </cell>
          <cell r="X157" t="str">
            <v>Christina M.</v>
          </cell>
          <cell r="Y157" t="str">
            <v>Rizzo</v>
          </cell>
          <cell r="Z157" t="str">
            <v>Assistant Secretary</v>
          </cell>
          <cell r="AA157" t="str">
            <v>Cerity Insurance Company</v>
          </cell>
          <cell r="AB157">
            <v>2034854276</v>
          </cell>
          <cell r="AD157">
            <v>2034854300</v>
          </cell>
          <cell r="AE157" t="str">
            <v>regulatory.compliance@partnerre.com</v>
          </cell>
          <cell r="AF157" t="str">
            <v>200 First Stamford Place</v>
          </cell>
          <cell r="AG157" t="str">
            <v>Suite 400</v>
          </cell>
          <cell r="AH157" t="str">
            <v>STAMFORD</v>
          </cell>
          <cell r="AI157" t="str">
            <v>FAIRFIELD</v>
          </cell>
          <cell r="AJ157" t="str">
            <v>CT</v>
          </cell>
          <cell r="AK157" t="str">
            <v>06902</v>
          </cell>
          <cell r="CF157" t="str">
            <v>www.partnerre.com</v>
          </cell>
          <cell r="CN157">
            <v>1423</v>
          </cell>
          <cell r="CO157">
            <v>1803</v>
          </cell>
          <cell r="CS157" t="str">
            <v>12/31/2019</v>
          </cell>
          <cell r="CT157">
            <v>12</v>
          </cell>
          <cell r="CW157">
            <v>10006</v>
          </cell>
          <cell r="CX157" t="str">
            <v>3483</v>
          </cell>
          <cell r="DD157" t="str">
            <v>Lisa A.</v>
          </cell>
          <cell r="DE157" t="str">
            <v>Fidelibus</v>
          </cell>
          <cell r="DF157" t="str">
            <v>Vice President</v>
          </cell>
          <cell r="DG157" t="str">
            <v>lisa.fidelibus@partnerre.com</v>
          </cell>
          <cell r="DH157">
            <v>2034854287</v>
          </cell>
        </row>
        <row r="158">
          <cell r="A158">
            <v>11329</v>
          </cell>
          <cell r="B158" t="str">
            <v>Chubb National Insurance Company</v>
          </cell>
          <cell r="J158" t="str">
            <v>202B Hall's Mill Road</v>
          </cell>
          <cell r="L158" t="str">
            <v>WHITEHOUSE STATION</v>
          </cell>
          <cell r="M158" t="str">
            <v>HUNTERDON</v>
          </cell>
          <cell r="N158" t="str">
            <v>NJ</v>
          </cell>
          <cell r="O158" t="str">
            <v>08889</v>
          </cell>
          <cell r="Q158">
            <v>9089032445</v>
          </cell>
          <cell r="R158">
            <v>9085725818</v>
          </cell>
          <cell r="S158" t="str">
            <v>Evan</v>
          </cell>
          <cell r="T158" t="str">
            <v>Greenberg</v>
          </cell>
          <cell r="U158" t="str">
            <v>CEO</v>
          </cell>
          <cell r="V158" t="str">
            <v>compliancereporting@chubb.com</v>
          </cell>
          <cell r="W158" t="str">
            <v>Drew Spitzer</v>
          </cell>
          <cell r="X158" t="str">
            <v>Pamela</v>
          </cell>
          <cell r="Y158" t="str">
            <v>Salimbene</v>
          </cell>
          <cell r="Z158" t="str">
            <v>Administrative Assistant</v>
          </cell>
          <cell r="AA158" t="str">
            <v>Chubb National Insurance Company</v>
          </cell>
          <cell r="AB158">
            <v>9089032445</v>
          </cell>
          <cell r="AD158">
            <v>9085725818</v>
          </cell>
          <cell r="AE158" t="str">
            <v>compliancereporting@chubb.com</v>
          </cell>
          <cell r="AF158" t="str">
            <v>202B Hall's Mill Road</v>
          </cell>
          <cell r="AH158" t="str">
            <v>WHITEHOUSE STATION</v>
          </cell>
          <cell r="AI158" t="str">
            <v>HUNTERDON</v>
          </cell>
          <cell r="AJ158" t="str">
            <v>NJ</v>
          </cell>
          <cell r="AK158" t="str">
            <v>08889</v>
          </cell>
          <cell r="CN158">
            <v>1180</v>
          </cell>
          <cell r="CO158">
            <v>2508</v>
          </cell>
          <cell r="CS158" t="str">
            <v>12/31/2019</v>
          </cell>
          <cell r="CT158">
            <v>12</v>
          </cell>
          <cell r="CW158">
            <v>10052</v>
          </cell>
          <cell r="DD158" t="str">
            <v>Maria</v>
          </cell>
          <cell r="DE158" t="str">
            <v>Esposito</v>
          </cell>
          <cell r="DF158" t="str">
            <v>Sr. Statistical Specialist I</v>
          </cell>
          <cell r="DG158" t="str">
            <v>mesposito@chubb.com</v>
          </cell>
          <cell r="DH158">
            <v>9089032437</v>
          </cell>
        </row>
        <row r="159">
          <cell r="A159">
            <v>11330</v>
          </cell>
          <cell r="B159" t="str">
            <v>Church Life Insurance Corporation</v>
          </cell>
          <cell r="J159" t="str">
            <v>19 East 34th Street</v>
          </cell>
          <cell r="L159" t="str">
            <v>NEW YORK</v>
          </cell>
          <cell r="N159" t="str">
            <v>NY</v>
          </cell>
          <cell r="O159" t="str">
            <v>10016</v>
          </cell>
          <cell r="P159" t="str">
            <v>4303</v>
          </cell>
          <cell r="Q159">
            <v>2125921800</v>
          </cell>
          <cell r="R159">
            <v>2125929487</v>
          </cell>
          <cell r="S159" t="str">
            <v>Mary Katherine</v>
          </cell>
          <cell r="T159" t="str">
            <v>Wold</v>
          </cell>
          <cell r="U159" t="str">
            <v>President</v>
          </cell>
          <cell r="V159" t="str">
            <v>mkwold@cpg.org</v>
          </cell>
          <cell r="W159" t="str">
            <v>Daniel Aaron Kasle</v>
          </cell>
          <cell r="X159" t="str">
            <v>Alicia</v>
          </cell>
          <cell r="Y159" t="str">
            <v>McKinney</v>
          </cell>
          <cell r="Z159" t="str">
            <v>Insurance Compliance Specialist</v>
          </cell>
          <cell r="AA159" t="str">
            <v>Church Life Insurance Corporation</v>
          </cell>
          <cell r="AB159">
            <v>2125926345</v>
          </cell>
          <cell r="AD159">
            <v>2125929487</v>
          </cell>
          <cell r="AE159" t="str">
            <v>churchlifecompliance@cpg.org</v>
          </cell>
          <cell r="AF159" t="str">
            <v>19 East 34th Street</v>
          </cell>
          <cell r="AH159" t="str">
            <v>NEW YORK</v>
          </cell>
          <cell r="AJ159" t="str">
            <v>NY</v>
          </cell>
          <cell r="AK159" t="str">
            <v>10016</v>
          </cell>
          <cell r="AM159" t="str">
            <v>Matt</v>
          </cell>
          <cell r="AN159" t="str">
            <v>Linn</v>
          </cell>
          <cell r="AO159" t="str">
            <v>AVP/Treasurer</v>
          </cell>
          <cell r="AP159" t="str">
            <v>Church Life Insurance Corporation</v>
          </cell>
          <cell r="AQ159">
            <v>2125926367</v>
          </cell>
          <cell r="AS159">
            <v>2125929487</v>
          </cell>
          <cell r="AT159" t="str">
            <v>mlinn@cpg.org</v>
          </cell>
          <cell r="AU159" t="str">
            <v>19 East 34th Street</v>
          </cell>
          <cell r="AW159" t="str">
            <v>NEW YORK</v>
          </cell>
          <cell r="AY159" t="str">
            <v>NY</v>
          </cell>
          <cell r="AZ159" t="str">
            <v>10016</v>
          </cell>
          <cell r="CF159" t="str">
            <v>www.cpg.org</v>
          </cell>
          <cell r="CN159">
            <v>1181</v>
          </cell>
          <cell r="CO159">
            <v>1584</v>
          </cell>
          <cell r="CP159">
            <v>1585</v>
          </cell>
          <cell r="CS159" t="str">
            <v>12/31/2019</v>
          </cell>
          <cell r="CT159">
            <v>12</v>
          </cell>
          <cell r="CW159">
            <v>61875</v>
          </cell>
          <cell r="DD159" t="str">
            <v>Patrick</v>
          </cell>
          <cell r="DE159" t="str">
            <v>Cheng</v>
          </cell>
          <cell r="DF159" t="str">
            <v>Vice President</v>
          </cell>
          <cell r="DG159" t="str">
            <v>pcheng@cpg.org</v>
          </cell>
          <cell r="DH159">
            <v>2125921939</v>
          </cell>
        </row>
        <row r="160">
          <cell r="A160">
            <v>11331</v>
          </cell>
          <cell r="B160" t="str">
            <v>Church Mutual Insurance Company</v>
          </cell>
          <cell r="J160" t="str">
            <v>PO Box 357</v>
          </cell>
          <cell r="L160" t="str">
            <v>MERRILL</v>
          </cell>
          <cell r="M160" t="str">
            <v>LINCOLN</v>
          </cell>
          <cell r="N160" t="str">
            <v>WI</v>
          </cell>
          <cell r="O160" t="str">
            <v>54452</v>
          </cell>
          <cell r="Q160">
            <v>7155365577</v>
          </cell>
          <cell r="R160">
            <v>7155394650</v>
          </cell>
          <cell r="S160" t="str">
            <v>Richard</v>
          </cell>
          <cell r="T160" t="str">
            <v>Poirier</v>
          </cell>
          <cell r="U160" t="str">
            <v>President and CEO</v>
          </cell>
          <cell r="W160" t="str">
            <v>Kevin Root</v>
          </cell>
          <cell r="X160" t="str">
            <v>Steven</v>
          </cell>
          <cell r="Y160" t="str">
            <v>Romanske</v>
          </cell>
          <cell r="Z160" t="str">
            <v>Senior Vice President - Chief Actuary &amp; CRO</v>
          </cell>
          <cell r="AA160" t="str">
            <v>Church Mutual Insurance Company</v>
          </cell>
          <cell r="AB160">
            <v>7155394877</v>
          </cell>
          <cell r="AD160">
            <v>7155394650</v>
          </cell>
          <cell r="AE160" t="str">
            <v>sromanske@churchmutual.com</v>
          </cell>
          <cell r="AF160" t="str">
            <v>PO Box 357</v>
          </cell>
          <cell r="AH160" t="str">
            <v>MERRILL</v>
          </cell>
          <cell r="AI160" t="str">
            <v>LINCOLN</v>
          </cell>
          <cell r="AJ160" t="str">
            <v>WI</v>
          </cell>
          <cell r="AK160" t="str">
            <v>54452</v>
          </cell>
          <cell r="CF160" t="str">
            <v>www.churchmutual.com</v>
          </cell>
          <cell r="CN160">
            <v>1182</v>
          </cell>
          <cell r="CO160">
            <v>1438</v>
          </cell>
          <cell r="CS160" t="str">
            <v>12/31/2019</v>
          </cell>
          <cell r="CT160">
            <v>12</v>
          </cell>
          <cell r="CW160">
            <v>18767</v>
          </cell>
          <cell r="DD160" t="str">
            <v>Richard</v>
          </cell>
          <cell r="DE160" t="str">
            <v>Poirier</v>
          </cell>
          <cell r="DF160" t="str">
            <v>President and CEO</v>
          </cell>
          <cell r="DG160" t="str">
            <v>rpoirier@churchmutual.com</v>
          </cell>
          <cell r="DH160">
            <v>7155394248</v>
          </cell>
        </row>
        <row r="161">
          <cell r="A161">
            <v>11332</v>
          </cell>
          <cell r="B161" t="str">
            <v>CICA Life Insurance Company of America</v>
          </cell>
          <cell r="J161" t="str">
            <v>PO Box 149151</v>
          </cell>
          <cell r="L161" t="str">
            <v>AUSTIN</v>
          </cell>
          <cell r="N161" t="str">
            <v>TX</v>
          </cell>
          <cell r="O161" t="str">
            <v>78714</v>
          </cell>
          <cell r="P161" t="str">
            <v>9151</v>
          </cell>
          <cell r="Q161">
            <v>5128377100</v>
          </cell>
          <cell r="R161">
            <v>5128369785</v>
          </cell>
          <cell r="S161" t="str">
            <v>Geoff</v>
          </cell>
          <cell r="T161" t="str">
            <v>Kolander</v>
          </cell>
          <cell r="U161" t="str">
            <v>CEO</v>
          </cell>
          <cell r="V161" t="str">
            <v>compliance@citizensinc.com</v>
          </cell>
          <cell r="W161" t="str">
            <v>Kay Osbourn</v>
          </cell>
          <cell r="X161" t="str">
            <v>Larry</v>
          </cell>
          <cell r="Y161" t="str">
            <v>Welch</v>
          </cell>
          <cell r="Z161" t="str">
            <v>VP, Compliance</v>
          </cell>
          <cell r="AA161" t="str">
            <v>Citizens, Inc.</v>
          </cell>
          <cell r="AB161">
            <v>5128377100</v>
          </cell>
          <cell r="AC161">
            <v>4201</v>
          </cell>
          <cell r="AD161">
            <v>5128369785</v>
          </cell>
          <cell r="AE161" t="str">
            <v>larry.welch@citizensinc.com</v>
          </cell>
          <cell r="AF161" t="str">
            <v>PO Box 149151</v>
          </cell>
          <cell r="AH161" t="str">
            <v>AUSTIN</v>
          </cell>
          <cell r="AJ161" t="str">
            <v>TX</v>
          </cell>
          <cell r="AK161" t="str">
            <v>78714</v>
          </cell>
          <cell r="AL161" t="str">
            <v>9151</v>
          </cell>
          <cell r="CF161" t="str">
            <v>www.citizensinc.com</v>
          </cell>
          <cell r="CN161">
            <v>1183</v>
          </cell>
          <cell r="CO161">
            <v>1854</v>
          </cell>
          <cell r="CS161" t="str">
            <v>12/31/2019</v>
          </cell>
          <cell r="CT161">
            <v>12</v>
          </cell>
          <cell r="CW161">
            <v>71463</v>
          </cell>
          <cell r="DD161" t="str">
            <v>Jim</v>
          </cell>
          <cell r="DE161" t="str">
            <v>Eliasberg</v>
          </cell>
          <cell r="DF161" t="str">
            <v>VP, Chief Legal Officer</v>
          </cell>
          <cell r="DG161" t="str">
            <v>jim.eliasberg@citizensinc.com</v>
          </cell>
          <cell r="DH161">
            <v>5128377100</v>
          </cell>
        </row>
        <row r="162">
          <cell r="A162">
            <v>10010</v>
          </cell>
          <cell r="B162" t="str">
            <v>Cigna Health &amp; Life Insurance Company</v>
          </cell>
          <cell r="J162" t="str">
            <v>900 Cottage Grove Road</v>
          </cell>
          <cell r="L162" t="str">
            <v>HARTFORD</v>
          </cell>
          <cell r="M162" t="str">
            <v>HARTFORD</v>
          </cell>
          <cell r="N162" t="str">
            <v>CT</v>
          </cell>
          <cell r="O162" t="str">
            <v>06152</v>
          </cell>
          <cell r="Q162">
            <v>8602266000</v>
          </cell>
          <cell r="S162" t="str">
            <v>Julia</v>
          </cell>
          <cell r="T162" t="str">
            <v>Huggins</v>
          </cell>
          <cell r="U162" t="str">
            <v>President</v>
          </cell>
          <cell r="V162" t="str">
            <v>julia.huggins@cigna.com</v>
          </cell>
          <cell r="W162" t="str">
            <v>David Bourdon</v>
          </cell>
          <cell r="X162" t="str">
            <v>Pam</v>
          </cell>
          <cell r="Y162" t="str">
            <v>Lombardi-Heistand</v>
          </cell>
          <cell r="Z162" t="str">
            <v>Regulatory Reporting Manager</v>
          </cell>
          <cell r="AA162" t="str">
            <v>Cigna Health &amp; Life Insurance Company</v>
          </cell>
          <cell r="AB162">
            <v>8609022713</v>
          </cell>
          <cell r="AD162">
            <v>8602566780</v>
          </cell>
          <cell r="AE162" t="str">
            <v>pamela.lombardi-heistand@cigna.com</v>
          </cell>
          <cell r="AF162" t="str">
            <v>900 Cottage Grove Road</v>
          </cell>
          <cell r="AH162" t="str">
            <v>HARTFORD</v>
          </cell>
          <cell r="AI162" t="str">
            <v>HARTFORD</v>
          </cell>
          <cell r="AJ162" t="str">
            <v>CT</v>
          </cell>
          <cell r="AK162" t="str">
            <v>06152</v>
          </cell>
          <cell r="AM162" t="str">
            <v>Judit</v>
          </cell>
          <cell r="AN162" t="str">
            <v>Rozenberszky Dobai</v>
          </cell>
          <cell r="AO162" t="str">
            <v>Compliance Manager</v>
          </cell>
          <cell r="AP162" t="str">
            <v>Cigna Health &amp; Life Insurance Company</v>
          </cell>
          <cell r="AQ162">
            <v>8602268177</v>
          </cell>
          <cell r="AS162">
            <v>8602264693</v>
          </cell>
          <cell r="AU162" t="str">
            <v>900 Cottage Grove Road</v>
          </cell>
          <cell r="AW162" t="str">
            <v>BLOOMFIELD</v>
          </cell>
          <cell r="AX162" t="str">
            <v>HARTFORD</v>
          </cell>
          <cell r="AY162" t="str">
            <v>CT</v>
          </cell>
          <cell r="AZ162" t="str">
            <v>06002</v>
          </cell>
          <cell r="CF162" t="str">
            <v>www.cigna.com</v>
          </cell>
          <cell r="CN162">
            <v>827</v>
          </cell>
          <cell r="CO162">
            <v>2939</v>
          </cell>
          <cell r="CP162">
            <v>2883</v>
          </cell>
          <cell r="CS162" t="str">
            <v>12/31/2019</v>
          </cell>
          <cell r="CT162">
            <v>12</v>
          </cell>
          <cell r="CW162">
            <v>67369</v>
          </cell>
          <cell r="DD162" t="str">
            <v>Patricia</v>
          </cell>
          <cell r="DE162" t="str">
            <v>Monroe</v>
          </cell>
          <cell r="DF162" t="str">
            <v>Regulatory Reporting Director</v>
          </cell>
          <cell r="DG162" t="str">
            <v>patricia.monroe2@cigna.com</v>
          </cell>
          <cell r="DH162">
            <v>8607876876</v>
          </cell>
        </row>
        <row r="163">
          <cell r="A163">
            <v>11334</v>
          </cell>
          <cell r="B163" t="str">
            <v>Cincinnati Indemnity Company</v>
          </cell>
          <cell r="J163" t="str">
            <v>PO Box 145496</v>
          </cell>
          <cell r="L163" t="str">
            <v>CINCINNATI</v>
          </cell>
          <cell r="M163" t="str">
            <v>BUTLER</v>
          </cell>
          <cell r="N163" t="str">
            <v>OH</v>
          </cell>
          <cell r="O163" t="str">
            <v>42250</v>
          </cell>
          <cell r="P163" t="str">
            <v>5496</v>
          </cell>
          <cell r="Q163">
            <v>5138702000</v>
          </cell>
          <cell r="S163" t="str">
            <v>Steven</v>
          </cell>
          <cell r="T163" t="str">
            <v>Johnston</v>
          </cell>
          <cell r="U163" t="str">
            <v>President/CEO</v>
          </cell>
          <cell r="W163" t="str">
            <v>Mike Sewell</v>
          </cell>
          <cell r="X163" t="str">
            <v>Amber</v>
          </cell>
          <cell r="Y163" t="str">
            <v>Brothers</v>
          </cell>
          <cell r="Z163" t="str">
            <v>Accountant</v>
          </cell>
          <cell r="AA163" t="str">
            <v xml:space="preserve">The Cincinnati Casualty Company </v>
          </cell>
          <cell r="AB163">
            <v>5138702000</v>
          </cell>
          <cell r="AD163">
            <v>5136035500</v>
          </cell>
          <cell r="AE163" t="str">
            <v>amber_brothers@cinfin.com</v>
          </cell>
          <cell r="AF163" t="str">
            <v>6200 South Gilmore Road</v>
          </cell>
          <cell r="AH163" t="str">
            <v>CINCINNATI</v>
          </cell>
          <cell r="AI163" t="str">
            <v>BUTLER</v>
          </cell>
          <cell r="AJ163" t="str">
            <v>OH</v>
          </cell>
          <cell r="AK163" t="str">
            <v>45014</v>
          </cell>
          <cell r="CN163">
            <v>1185</v>
          </cell>
          <cell r="CO163">
            <v>777</v>
          </cell>
          <cell r="CS163" t="str">
            <v>12/31/2019</v>
          </cell>
          <cell r="CT163">
            <v>12</v>
          </cell>
          <cell r="CW163">
            <v>23280</v>
          </cell>
          <cell r="DD163" t="str">
            <v>Tom</v>
          </cell>
          <cell r="DE163" t="str">
            <v>Buschelmann</v>
          </cell>
          <cell r="DF163" t="str">
            <v>Accounting Director</v>
          </cell>
          <cell r="DG163" t="str">
            <v>tom_buschelmann@cinfin.com</v>
          </cell>
          <cell r="DH163">
            <v>5138702000</v>
          </cell>
        </row>
        <row r="164">
          <cell r="A164">
            <v>10051</v>
          </cell>
          <cell r="B164" t="str">
            <v>Cincinnati Life Insurance Company (The)</v>
          </cell>
          <cell r="J164" t="str">
            <v>6200 South Gilmore Road</v>
          </cell>
          <cell r="L164" t="str">
            <v>FAIRFIELD</v>
          </cell>
          <cell r="N164" t="str">
            <v>OH</v>
          </cell>
          <cell r="O164" t="str">
            <v>45014</v>
          </cell>
          <cell r="P164" t="str">
            <v>5141</v>
          </cell>
          <cell r="Q164">
            <v>5138702000</v>
          </cell>
          <cell r="R164">
            <v>5136035500</v>
          </cell>
          <cell r="W164" t="str">
            <v>Michael Sewell</v>
          </cell>
          <cell r="X164" t="str">
            <v>Troy</v>
          </cell>
          <cell r="Y164" t="str">
            <v>Spampinato</v>
          </cell>
          <cell r="Z164" t="str">
            <v>Senior Accountant</v>
          </cell>
          <cell r="AA164" t="str">
            <v>Cincinnati Life Insurance Company (The)</v>
          </cell>
          <cell r="AB164">
            <v>5138702000</v>
          </cell>
          <cell r="AC164">
            <v>6408</v>
          </cell>
          <cell r="AD164">
            <v>5136035500</v>
          </cell>
          <cell r="AE164" t="str">
            <v>troy_spampinato@cinfin.com</v>
          </cell>
          <cell r="AF164" t="str">
            <v>PO Box 145496</v>
          </cell>
          <cell r="AH164" t="str">
            <v>CINCINNATI</v>
          </cell>
          <cell r="AJ164" t="str">
            <v>OH</v>
          </cell>
          <cell r="AK164" t="str">
            <v>45250</v>
          </cell>
          <cell r="AL164" t="str">
            <v>5496</v>
          </cell>
          <cell r="CF164" t="str">
            <v>www.cinfin.com</v>
          </cell>
          <cell r="CN164">
            <v>484</v>
          </cell>
          <cell r="CO164">
            <v>750</v>
          </cell>
          <cell r="CS164" t="str">
            <v>12/31/2019</v>
          </cell>
          <cell r="CT164">
            <v>12</v>
          </cell>
          <cell r="CW164">
            <v>76236</v>
          </cell>
          <cell r="CX164" t="str">
            <v>244</v>
          </cell>
        </row>
        <row r="165">
          <cell r="A165">
            <v>10528</v>
          </cell>
          <cell r="B165" t="str">
            <v>Citizens Security Life Insurance Company</v>
          </cell>
          <cell r="J165" t="str">
            <v>12910 Shelbyville Road</v>
          </cell>
          <cell r="K165" t="str">
            <v>Suite 300</v>
          </cell>
          <cell r="L165" t="str">
            <v>LOUISVILLE</v>
          </cell>
          <cell r="M165" t="str">
            <v>JEFFERSON</v>
          </cell>
          <cell r="N165" t="str">
            <v>KY</v>
          </cell>
          <cell r="O165" t="str">
            <v>40243</v>
          </cell>
          <cell r="Q165">
            <v>5022442420</v>
          </cell>
          <cell r="R165">
            <v>5022442439</v>
          </cell>
          <cell r="S165" t="str">
            <v>John</v>
          </cell>
          <cell r="T165" t="str">
            <v>Cornett</v>
          </cell>
          <cell r="U165" t="str">
            <v>President</v>
          </cell>
          <cell r="V165" t="str">
            <v>rammon@clico.com</v>
          </cell>
          <cell r="W165" t="str">
            <v>Randy Ammon</v>
          </cell>
          <cell r="X165" t="str">
            <v>Lisa</v>
          </cell>
          <cell r="Y165" t="str">
            <v>Gardner</v>
          </cell>
          <cell r="Z165" t="str">
            <v>Compliance Director</v>
          </cell>
          <cell r="AA165" t="str">
            <v>Citizens Security Life Insurance Company</v>
          </cell>
          <cell r="AB165">
            <v>5022442422</v>
          </cell>
          <cell r="AD165">
            <v>5022544061</v>
          </cell>
          <cell r="AE165" t="str">
            <v>lgardner@cslico.com</v>
          </cell>
          <cell r="AF165" t="str">
            <v>12910 Shelbyville Road</v>
          </cell>
          <cell r="AG165" t="str">
            <v>Suite 300</v>
          </cell>
          <cell r="AH165" t="str">
            <v>LOUISVILLE</v>
          </cell>
          <cell r="AI165" t="str">
            <v>JEFFERSON</v>
          </cell>
          <cell r="AJ165" t="str">
            <v>KY</v>
          </cell>
          <cell r="AK165" t="str">
            <v>40243</v>
          </cell>
          <cell r="AM165" t="str">
            <v>Randy</v>
          </cell>
          <cell r="AN165" t="str">
            <v>Ammon</v>
          </cell>
          <cell r="AO165" t="str">
            <v>CFO, Secretary, Treasurer</v>
          </cell>
          <cell r="AP165" t="str">
            <v>Citizens Security Life Insurance Company</v>
          </cell>
          <cell r="AQ165">
            <v>5022442448</v>
          </cell>
          <cell r="AS165">
            <v>5022442439</v>
          </cell>
          <cell r="AT165" t="str">
            <v>rammon@cslico.com</v>
          </cell>
          <cell r="AU165" t="str">
            <v>12910 Shelbyville Road</v>
          </cell>
          <cell r="AV165" t="str">
            <v>Suite 300</v>
          </cell>
          <cell r="AW165" t="str">
            <v>LOUISVILLE</v>
          </cell>
          <cell r="AX165" t="str">
            <v>JEFFERSON</v>
          </cell>
          <cell r="AY165" t="str">
            <v>KY</v>
          </cell>
          <cell r="AZ165" t="str">
            <v>40243</v>
          </cell>
          <cell r="CN165">
            <v>2889</v>
          </cell>
          <cell r="CO165">
            <v>3027</v>
          </cell>
          <cell r="CP165">
            <v>3031</v>
          </cell>
          <cell r="CS165" t="str">
            <v>12/31/2019</v>
          </cell>
          <cell r="CT165">
            <v>12</v>
          </cell>
          <cell r="CW165">
            <v>61921</v>
          </cell>
          <cell r="DD165" t="str">
            <v>Randy</v>
          </cell>
          <cell r="DE165" t="str">
            <v>Ammon</v>
          </cell>
          <cell r="DF165" t="str">
            <v>CFO, Secretary, Treasurer</v>
          </cell>
          <cell r="DG165" t="str">
            <v>rammon@cslico.com</v>
          </cell>
          <cell r="DH165">
            <v>5022442448</v>
          </cell>
        </row>
        <row r="166">
          <cell r="A166">
            <v>11336</v>
          </cell>
          <cell r="B166" t="str">
            <v>Clarendon National Insurance Company</v>
          </cell>
          <cell r="J166" t="str">
            <v>PO Box 100162</v>
          </cell>
          <cell r="L166" t="str">
            <v>COLUMBIA</v>
          </cell>
          <cell r="M166" t="str">
            <v>RICHLAND</v>
          </cell>
          <cell r="N166" t="str">
            <v>SC</v>
          </cell>
          <cell r="O166" t="str">
            <v>29202</v>
          </cell>
          <cell r="Q166">
            <v>7272172948</v>
          </cell>
          <cell r="R166">
            <v>2127909800</v>
          </cell>
          <cell r="S166" t="str">
            <v>Paul</v>
          </cell>
          <cell r="T166" t="str">
            <v>Brockman</v>
          </cell>
          <cell r="U166" t="str">
            <v>CEO</v>
          </cell>
          <cell r="V166" t="str">
            <v>paul.brockman@enstargroup.com</v>
          </cell>
          <cell r="W166" t="str">
            <v>Jennifer Miu</v>
          </cell>
          <cell r="X166" t="str">
            <v>Courtney</v>
          </cell>
          <cell r="Y166" t="str">
            <v>Odie</v>
          </cell>
          <cell r="Z166" t="str">
            <v>Data Reporting Specialist</v>
          </cell>
          <cell r="AA166" t="str">
            <v>Enstar Group</v>
          </cell>
          <cell r="AB166">
            <v>8034627619</v>
          </cell>
          <cell r="AE166" t="str">
            <v>courtney.odie@enstargroup.com</v>
          </cell>
          <cell r="AF166" t="str">
            <v>PO Box 100165</v>
          </cell>
          <cell r="AH166" t="str">
            <v>COLUMBIA</v>
          </cell>
          <cell r="AI166" t="str">
            <v>RICHLAND</v>
          </cell>
          <cell r="AJ166" t="str">
            <v>SC</v>
          </cell>
          <cell r="AK166" t="str">
            <v>29202</v>
          </cell>
          <cell r="CN166">
            <v>1187</v>
          </cell>
          <cell r="CO166">
            <v>1461</v>
          </cell>
          <cell r="CS166" t="str">
            <v>12/31/2019</v>
          </cell>
          <cell r="CT166">
            <v>12</v>
          </cell>
          <cell r="CW166">
            <v>20532</v>
          </cell>
          <cell r="CX166" t="str">
            <v>4725</v>
          </cell>
          <cell r="DD166" t="str">
            <v>Richard</v>
          </cell>
          <cell r="DE166" t="str">
            <v>Cabalar</v>
          </cell>
          <cell r="DF166" t="str">
            <v>Data Reporting Specialist</v>
          </cell>
          <cell r="DG166" t="str">
            <v>rich.cabalar@enstargroup.com</v>
          </cell>
          <cell r="DH166">
            <v>8034627433</v>
          </cell>
        </row>
        <row r="167">
          <cell r="A167">
            <v>11625</v>
          </cell>
          <cell r="B167" t="str">
            <v>Clear Blue Insurance Company</v>
          </cell>
          <cell r="J167" t="str">
            <v>B7 Tabonuco Street</v>
          </cell>
          <cell r="K167" t="str">
            <v>Suite 912</v>
          </cell>
          <cell r="L167" t="str">
            <v>GUAYNABO</v>
          </cell>
          <cell r="N167" t="str">
            <v>PR</v>
          </cell>
          <cell r="O167" t="str">
            <v>00968</v>
          </cell>
          <cell r="Q167">
            <v>7873392002</v>
          </cell>
          <cell r="R167">
            <v>7873392050</v>
          </cell>
          <cell r="S167" t="str">
            <v>Jerome</v>
          </cell>
          <cell r="T167" t="str">
            <v>Breslin</v>
          </cell>
          <cell r="U167" t="str">
            <v>CEO</v>
          </cell>
          <cell r="V167" t="str">
            <v>compliance@cbinsgroup.com</v>
          </cell>
          <cell r="W167" t="str">
            <v>Jeffrey Downey</v>
          </cell>
          <cell r="X167" t="str">
            <v>Axel</v>
          </cell>
          <cell r="Y167" t="str">
            <v>Galan</v>
          </cell>
          <cell r="Z167" t="str">
            <v>Compliance Officer</v>
          </cell>
          <cell r="AA167" t="str">
            <v>Clear Blue Insurance Company</v>
          </cell>
          <cell r="AB167">
            <v>7873392002</v>
          </cell>
          <cell r="AD167">
            <v>7873392050</v>
          </cell>
          <cell r="AE167" t="str">
            <v>compliance@cbinsgroup.com</v>
          </cell>
          <cell r="AF167" t="str">
            <v>B7 Tabonuco Street</v>
          </cell>
          <cell r="AG167" t="str">
            <v>Suite 912</v>
          </cell>
          <cell r="AH167" t="str">
            <v>GUAYNABO</v>
          </cell>
          <cell r="AJ167" t="str">
            <v>PR</v>
          </cell>
          <cell r="AK167" t="str">
            <v>00968</v>
          </cell>
          <cell r="CF167" t="str">
            <v>www.clearbluefinancialgroup.com</v>
          </cell>
          <cell r="CN167">
            <v>1464</v>
          </cell>
          <cell r="CO167">
            <v>1606</v>
          </cell>
          <cell r="CS167" t="str">
            <v>12/31/2019</v>
          </cell>
          <cell r="CT167">
            <v>12</v>
          </cell>
          <cell r="CW167">
            <v>28860</v>
          </cell>
          <cell r="CX167" t="str">
            <v>4850</v>
          </cell>
          <cell r="DD167" t="str">
            <v>Osvaldo</v>
          </cell>
          <cell r="DE167" t="str">
            <v>Ramirez</v>
          </cell>
          <cell r="DF167" t="str">
            <v>Chief Compliance Officer</v>
          </cell>
          <cell r="DG167" t="str">
            <v>compliance@cbinsgroup.com</v>
          </cell>
          <cell r="DH167">
            <v>7873392002</v>
          </cell>
        </row>
        <row r="168">
          <cell r="A168">
            <v>10397</v>
          </cell>
          <cell r="B168" t="str">
            <v>Clear Spring Health Insurance Company</v>
          </cell>
          <cell r="J168" t="str">
            <v>4818 Starkey Road</v>
          </cell>
          <cell r="L168" t="str">
            <v>ROANOKE</v>
          </cell>
          <cell r="N168" t="str">
            <v>VA</v>
          </cell>
          <cell r="O168" t="str">
            <v>24018</v>
          </cell>
          <cell r="Q168">
            <v>5405628636</v>
          </cell>
          <cell r="R168">
            <v>5404919701</v>
          </cell>
          <cell r="S168" t="str">
            <v>Frank Lawrence</v>
          </cell>
          <cell r="T168" t="str">
            <v>Lucia</v>
          </cell>
          <cell r="U168" t="str">
            <v>CEO</v>
          </cell>
          <cell r="V168" t="str">
            <v>licenses@corvesta.com</v>
          </cell>
          <cell r="W168" t="str">
            <v>Frank L. Lucia</v>
          </cell>
          <cell r="X168" t="str">
            <v>Jessica</v>
          </cell>
          <cell r="Y168" t="str">
            <v>Kennedy</v>
          </cell>
          <cell r="Z168" t="str">
            <v>Licensing Analyst</v>
          </cell>
          <cell r="AA168" t="str">
            <v>Clear Spring Health Insurance Company</v>
          </cell>
          <cell r="AB168">
            <v>5405628636</v>
          </cell>
          <cell r="AC168">
            <v>3619</v>
          </cell>
          <cell r="AD168">
            <v>5404919701</v>
          </cell>
          <cell r="AE168" t="str">
            <v>licenses@corvesta.com</v>
          </cell>
          <cell r="AF168" t="str">
            <v>4818 Starkey Road</v>
          </cell>
          <cell r="AH168" t="str">
            <v>ROANOKE</v>
          </cell>
          <cell r="AJ168" t="str">
            <v>VA</v>
          </cell>
          <cell r="AK168" t="str">
            <v>24018</v>
          </cell>
          <cell r="CN168">
            <v>949</v>
          </cell>
          <cell r="CO168">
            <v>72</v>
          </cell>
          <cell r="CS168" t="str">
            <v>12/31/2019</v>
          </cell>
          <cell r="CT168">
            <v>12</v>
          </cell>
          <cell r="CW168">
            <v>78301</v>
          </cell>
          <cell r="DD168" t="str">
            <v>Chad</v>
          </cell>
          <cell r="DE168" t="str">
            <v>McIntosh</v>
          </cell>
          <cell r="DF168" t="str">
            <v>Assistant Secretary</v>
          </cell>
          <cell r="DG168" t="str">
            <v>licenses@corvesta.com</v>
          </cell>
          <cell r="DH168">
            <v>5409898000</v>
          </cell>
        </row>
        <row r="169">
          <cell r="A169">
            <v>10526</v>
          </cell>
          <cell r="B169" t="str">
            <v>Clover Insurance Company</v>
          </cell>
          <cell r="J169" t="str">
            <v>30 Montgomery Street</v>
          </cell>
          <cell r="K169" t="str">
            <v>15th Floor</v>
          </cell>
          <cell r="L169" t="str">
            <v>JERSEY CITY</v>
          </cell>
          <cell r="M169" t="str">
            <v>HUDSON</v>
          </cell>
          <cell r="N169" t="str">
            <v>NJ</v>
          </cell>
          <cell r="O169" t="str">
            <v>07302</v>
          </cell>
          <cell r="Q169">
            <v>2014322133</v>
          </cell>
          <cell r="S169" t="str">
            <v>Vivek</v>
          </cell>
          <cell r="T169" t="str">
            <v>Garipalli</v>
          </cell>
          <cell r="U169" t="str">
            <v>CEO</v>
          </cell>
          <cell r="V169" t="str">
            <v>registeredagent@cloverhealth.com</v>
          </cell>
          <cell r="W169" t="str">
            <v>Pritam Baxi</v>
          </cell>
          <cell r="X169" t="str">
            <v>Maggie</v>
          </cell>
          <cell r="Y169" t="str">
            <v>Meixell</v>
          </cell>
          <cell r="Z169" t="str">
            <v>Senior Specialist, Regulatory Affairs</v>
          </cell>
          <cell r="AA169" t="str">
            <v>Clover Insurance Company</v>
          </cell>
          <cell r="AB169">
            <v>2014322133</v>
          </cell>
          <cell r="AE169" t="str">
            <v>maggie.meixell@cloverhealth.com</v>
          </cell>
          <cell r="AF169" t="str">
            <v>30 Montgomery Street</v>
          </cell>
          <cell r="AH169" t="str">
            <v>JERSEY CITY</v>
          </cell>
          <cell r="AI169" t="str">
            <v>HUDSON</v>
          </cell>
          <cell r="AJ169" t="str">
            <v>NJ</v>
          </cell>
          <cell r="AK169" t="str">
            <v>07302</v>
          </cell>
          <cell r="CF169" t="str">
            <v>www.cloverhealth.com</v>
          </cell>
          <cell r="CN169">
            <v>2223</v>
          </cell>
          <cell r="CO169">
            <v>2361</v>
          </cell>
          <cell r="CS169" t="str">
            <v>12/31/2019</v>
          </cell>
          <cell r="CT169">
            <v>12</v>
          </cell>
          <cell r="CW169">
            <v>86371</v>
          </cell>
          <cell r="DD169" t="str">
            <v>James</v>
          </cell>
          <cell r="DE169" t="str">
            <v>Allis</v>
          </cell>
          <cell r="DF169" t="str">
            <v>Director, Business Operations</v>
          </cell>
          <cell r="DG169" t="str">
            <v>james.allis@cloverhealth.com</v>
          </cell>
          <cell r="DH169">
            <v>2014322133</v>
          </cell>
        </row>
        <row r="170">
          <cell r="A170">
            <v>10075</v>
          </cell>
          <cell r="B170" t="str">
            <v>CMFG Life Insurance Company</v>
          </cell>
          <cell r="J170" t="str">
            <v>PO Box 391</v>
          </cell>
          <cell r="L170" t="str">
            <v>MADISON</v>
          </cell>
          <cell r="M170" t="str">
            <v>DANE</v>
          </cell>
          <cell r="N170" t="str">
            <v>WI</v>
          </cell>
          <cell r="O170" t="str">
            <v>53701</v>
          </cell>
          <cell r="Q170">
            <v>6082385851</v>
          </cell>
          <cell r="S170" t="str">
            <v>Robert</v>
          </cell>
          <cell r="T170" t="str">
            <v>Trunzo</v>
          </cell>
          <cell r="U170" t="str">
            <v/>
          </cell>
          <cell r="V170" t="str">
            <v>statereporting@cunamutual.com</v>
          </cell>
          <cell r="W170" t="str">
            <v>Thomas J. Merfeld</v>
          </cell>
          <cell r="X170" t="str">
            <v>Kayla</v>
          </cell>
          <cell r="Y170" t="str">
            <v>McGehee</v>
          </cell>
          <cell r="Z170" t="str">
            <v>External Reporting Analyst</v>
          </cell>
          <cell r="AA170" t="str">
            <v>CUNA Mutual Group</v>
          </cell>
          <cell r="AB170">
            <v>6086654506</v>
          </cell>
          <cell r="AD170">
            <v>6082364506</v>
          </cell>
          <cell r="AE170" t="str">
            <v>statereporting@cunamutual.com</v>
          </cell>
          <cell r="AF170" t="str">
            <v>5910 Mineral Point Road</v>
          </cell>
          <cell r="AG170" t="str">
            <v>Attn: Financial Reporting</v>
          </cell>
          <cell r="AH170" t="str">
            <v>MADISON</v>
          </cell>
          <cell r="AI170" t="str">
            <v>DANE</v>
          </cell>
          <cell r="AJ170" t="str">
            <v>WI</v>
          </cell>
          <cell r="AK170" t="str">
            <v>53705</v>
          </cell>
          <cell r="CF170" t="str">
            <v>www.cunamutual.com</v>
          </cell>
          <cell r="CN170">
            <v>874</v>
          </cell>
          <cell r="CO170">
            <v>764</v>
          </cell>
          <cell r="CS170" t="str">
            <v>12/31/2019</v>
          </cell>
          <cell r="CT170">
            <v>12</v>
          </cell>
          <cell r="CW170">
            <v>62626</v>
          </cell>
          <cell r="DD170" t="str">
            <v>Tammy</v>
          </cell>
          <cell r="DE170" t="str">
            <v>Peter</v>
          </cell>
          <cell r="DF170" t="str">
            <v>Manager II</v>
          </cell>
          <cell r="DG170" t="str">
            <v>statereporting@cunamutual.com</v>
          </cell>
          <cell r="DH170">
            <v>6086656150</v>
          </cell>
        </row>
        <row r="171">
          <cell r="A171">
            <v>11316</v>
          </cell>
          <cell r="B171" t="str">
            <v>C. M. Life Insurance Company</v>
          </cell>
          <cell r="J171" t="str">
            <v>1295 State Street</v>
          </cell>
          <cell r="L171" t="str">
            <v>SPRINGFIELD</v>
          </cell>
          <cell r="M171" t="str">
            <v>HAMPDEN</v>
          </cell>
          <cell r="N171" t="str">
            <v>MA</v>
          </cell>
          <cell r="O171" t="str">
            <v>01111</v>
          </cell>
          <cell r="Q171">
            <v>4137441606</v>
          </cell>
          <cell r="R171">
            <v>4132262606</v>
          </cell>
          <cell r="S171" t="str">
            <v>Roger</v>
          </cell>
          <cell r="T171" t="str">
            <v>Crandall</v>
          </cell>
          <cell r="U171" t="str">
            <v>Chairman, President &amp; CEO</v>
          </cell>
          <cell r="V171" t="str">
            <v>rcrandall@massmutual.com</v>
          </cell>
          <cell r="W171" t="str">
            <v>Elizabeth Ward</v>
          </cell>
          <cell r="X171" t="str">
            <v>Pamela</v>
          </cell>
          <cell r="Y171" t="str">
            <v>Tarnawa</v>
          </cell>
          <cell r="Z171" t="str">
            <v>Accounting Consultant, Regulatory Reporting</v>
          </cell>
          <cell r="AA171" t="str">
            <v>C. M. Life Insurance Company</v>
          </cell>
          <cell r="AB171">
            <v>4137447423</v>
          </cell>
          <cell r="AD171">
            <v>4132264086</v>
          </cell>
          <cell r="AE171" t="str">
            <v>ptarnawa@massmutual.com</v>
          </cell>
          <cell r="AF171" t="str">
            <v>1295 State Street</v>
          </cell>
          <cell r="AH171" t="str">
            <v>SPRINGFIELD</v>
          </cell>
          <cell r="AI171" t="str">
            <v>HAMPDEN</v>
          </cell>
          <cell r="AJ171" t="str">
            <v>MA</v>
          </cell>
          <cell r="AK171" t="str">
            <v>01111</v>
          </cell>
          <cell r="AM171" t="str">
            <v>Regulatory</v>
          </cell>
          <cell r="AN171" t="str">
            <v>Reporting</v>
          </cell>
          <cell r="AO171" t="str">
            <v>Team</v>
          </cell>
          <cell r="AP171" t="str">
            <v>C. M. Life Insurance Company</v>
          </cell>
          <cell r="AT171" t="str">
            <v>regulatoryreporting@massmutual.com</v>
          </cell>
          <cell r="AU171" t="str">
            <v>1295 State Street</v>
          </cell>
          <cell r="AW171" t="str">
            <v xml:space="preserve">SPRINGFIELD </v>
          </cell>
          <cell r="AX171" t="str">
            <v>HAMPDEN</v>
          </cell>
          <cell r="AY171" t="str">
            <v>MA</v>
          </cell>
          <cell r="AZ171" t="str">
            <v>01111</v>
          </cell>
          <cell r="CF171" t="str">
            <v>www.massmutual.com</v>
          </cell>
          <cell r="CN171">
            <v>1168</v>
          </cell>
          <cell r="CO171">
            <v>774</v>
          </cell>
          <cell r="CP171">
            <v>776</v>
          </cell>
          <cell r="CS171" t="str">
            <v>12/31/2019</v>
          </cell>
          <cell r="CT171">
            <v>12</v>
          </cell>
          <cell r="CW171">
            <v>93432</v>
          </cell>
          <cell r="CX171" t="str">
            <v>435</v>
          </cell>
          <cell r="DD171" t="str">
            <v>Sean</v>
          </cell>
          <cell r="DE171" t="str">
            <v>McCallen</v>
          </cell>
          <cell r="DF171" t="str">
            <v>Director of Regulatory Reporting</v>
          </cell>
          <cell r="DG171" t="str">
            <v>regulatoryreporting@massmutual.com</v>
          </cell>
          <cell r="DH171">
            <v>4137443193</v>
          </cell>
        </row>
        <row r="172">
          <cell r="A172">
            <v>11338</v>
          </cell>
          <cell r="B172" t="str">
            <v>Coface North America Insurance Company</v>
          </cell>
          <cell r="J172" t="str">
            <v>50 Millstone Road</v>
          </cell>
          <cell r="K172" t="str">
            <v>Building 100, Suite 360</v>
          </cell>
          <cell r="L172" t="str">
            <v>EAST WINDSOR</v>
          </cell>
          <cell r="M172" t="str">
            <v>MERCER</v>
          </cell>
          <cell r="N172" t="str">
            <v>NJ</v>
          </cell>
          <cell r="O172" t="str">
            <v>08520</v>
          </cell>
          <cell r="Q172">
            <v>6094690492</v>
          </cell>
          <cell r="R172">
            <v>6094901580</v>
          </cell>
          <cell r="S172" t="str">
            <v>Friedrich</v>
          </cell>
          <cell r="T172" t="str">
            <v>von Krusenstiern</v>
          </cell>
          <cell r="U172" t="str">
            <v>Secretary</v>
          </cell>
          <cell r="V172" t="str">
            <v>freiedrich.vonkrusenstiern@coface.com</v>
          </cell>
          <cell r="W172" t="str">
            <v>Daniel Shultis</v>
          </cell>
          <cell r="X172" t="str">
            <v>Carol</v>
          </cell>
          <cell r="Y172" t="str">
            <v>Dervis</v>
          </cell>
          <cell r="Z172" t="str">
            <v>Senior Paralegal</v>
          </cell>
          <cell r="AA172" t="str">
            <v>Coface North America Insurance Company</v>
          </cell>
          <cell r="AB172">
            <v>6094690486</v>
          </cell>
          <cell r="AD172">
            <v>6094901580</v>
          </cell>
          <cell r="AE172" t="str">
            <v>carol.dervis@coface.com</v>
          </cell>
          <cell r="AF172" t="str">
            <v>50 Millstone Road</v>
          </cell>
          <cell r="AG172" t="str">
            <v>Building 100, Suite 360</v>
          </cell>
          <cell r="AH172" t="str">
            <v>EAST WINDSOR</v>
          </cell>
          <cell r="AI172" t="str">
            <v>MERCER</v>
          </cell>
          <cell r="AJ172" t="str">
            <v>NJ</v>
          </cell>
          <cell r="AK172" t="str">
            <v>08520</v>
          </cell>
          <cell r="CF172" t="str">
            <v>www.coface-usa.com</v>
          </cell>
          <cell r="CN172">
            <v>1189</v>
          </cell>
          <cell r="CO172">
            <v>401</v>
          </cell>
          <cell r="CS172" t="str">
            <v>12/31/2019</v>
          </cell>
          <cell r="CT172">
            <v>12</v>
          </cell>
          <cell r="CW172">
            <v>31887</v>
          </cell>
          <cell r="DD172" t="str">
            <v>Friedrich</v>
          </cell>
          <cell r="DE172" t="str">
            <v>von Krusenstiern</v>
          </cell>
          <cell r="DF172" t="str">
            <v>Secretary and General Counsel</v>
          </cell>
          <cell r="DG172" t="str">
            <v>friedrich.vonkrusenstiern@coface.com</v>
          </cell>
          <cell r="DH172">
            <v>6094690492</v>
          </cell>
        </row>
        <row r="173">
          <cell r="A173">
            <v>11339</v>
          </cell>
          <cell r="B173" t="str">
            <v>Coliseum Reinsurance Company</v>
          </cell>
          <cell r="J173" t="str">
            <v>125 Broad Street</v>
          </cell>
          <cell r="L173" t="str">
            <v>NEW YORK</v>
          </cell>
          <cell r="N173" t="str">
            <v>NY</v>
          </cell>
          <cell r="O173" t="str">
            <v>10004</v>
          </cell>
          <cell r="Q173">
            <v>2128210493</v>
          </cell>
          <cell r="R173">
            <v>2126588638</v>
          </cell>
          <cell r="S173" t="str">
            <v>Wei</v>
          </cell>
          <cell r="T173" t="str">
            <v>Chez</v>
          </cell>
          <cell r="U173" t="str">
            <v>CFO</v>
          </cell>
          <cell r="V173" t="str">
            <v>wei.chez@axa-lm.com</v>
          </cell>
          <cell r="W173" t="str">
            <v>Wei Chez</v>
          </cell>
          <cell r="X173" t="str">
            <v>Maritza</v>
          </cell>
          <cell r="Y173" t="str">
            <v>McLean</v>
          </cell>
          <cell r="Z173" t="str">
            <v>Accountant</v>
          </cell>
          <cell r="AA173" t="str">
            <v>Coliseum Reinsurance Company</v>
          </cell>
          <cell r="AB173">
            <v>2127547508</v>
          </cell>
          <cell r="AD173">
            <v>2126588638</v>
          </cell>
          <cell r="AE173" t="str">
            <v>maritza.mclean@axa-lm.com</v>
          </cell>
          <cell r="AF173" t="str">
            <v>125 Broad Stree</v>
          </cell>
          <cell r="AH173" t="str">
            <v>NEW YORK</v>
          </cell>
          <cell r="AJ173" t="str">
            <v>NY</v>
          </cell>
          <cell r="AK173" t="str">
            <v>10004</v>
          </cell>
          <cell r="CN173">
            <v>1190</v>
          </cell>
          <cell r="CO173">
            <v>1491</v>
          </cell>
          <cell r="CS173" t="str">
            <v>12/31/2019</v>
          </cell>
          <cell r="CT173">
            <v>12</v>
          </cell>
          <cell r="CW173">
            <v>36552</v>
          </cell>
          <cell r="DD173" t="str">
            <v>Wei</v>
          </cell>
          <cell r="DE173" t="str">
            <v>Chez</v>
          </cell>
          <cell r="DF173" t="str">
            <v>CFO</v>
          </cell>
          <cell r="DG173" t="str">
            <v>wei.chez@axa-lm.com</v>
          </cell>
          <cell r="DH173">
            <v>2128210493</v>
          </cell>
        </row>
        <row r="174">
          <cell r="A174">
            <v>10053</v>
          </cell>
          <cell r="B174" t="str">
            <v xml:space="preserve">Colonial Life &amp; Accident Insurance Company </v>
          </cell>
          <cell r="J174" t="str">
            <v>One Fountain Square</v>
          </cell>
          <cell r="K174" t="str">
            <v>6-North</v>
          </cell>
          <cell r="L174" t="str">
            <v>CHATTANOOGA</v>
          </cell>
          <cell r="M174" t="str">
            <v>HAMILTON</v>
          </cell>
          <cell r="N174" t="str">
            <v>TN</v>
          </cell>
          <cell r="O174" t="str">
            <v>37402</v>
          </cell>
          <cell r="Q174">
            <v>4232944169</v>
          </cell>
          <cell r="R174">
            <v>4232942415</v>
          </cell>
          <cell r="S174" t="str">
            <v>Tim</v>
          </cell>
          <cell r="T174" t="str">
            <v>Arnold</v>
          </cell>
          <cell r="U174" t="str">
            <v>President and CEO</v>
          </cell>
          <cell r="V174" t="str">
            <v>tarnold@unum.com</v>
          </cell>
          <cell r="W174" t="str">
            <v>Stephen Mitchell</v>
          </cell>
          <cell r="X174" t="str">
            <v>Denise</v>
          </cell>
          <cell r="Y174" t="str">
            <v>Hardee</v>
          </cell>
          <cell r="Z174" t="str">
            <v>Financial Analyst</v>
          </cell>
          <cell r="AA174" t="str">
            <v>Unum Group</v>
          </cell>
          <cell r="AB174">
            <v>4232944169</v>
          </cell>
          <cell r="AC174">
            <v>44169</v>
          </cell>
          <cell r="AD174">
            <v>4232941800</v>
          </cell>
          <cell r="AE174" t="str">
            <v>Dhardee@unum.com</v>
          </cell>
          <cell r="AF174" t="str">
            <v>One Fountain Square</v>
          </cell>
          <cell r="AH174" t="str">
            <v>CHATTANOOGA</v>
          </cell>
          <cell r="AI174" t="str">
            <v>HAMILTON</v>
          </cell>
          <cell r="AJ174" t="str">
            <v>TN</v>
          </cell>
          <cell r="AK174" t="str">
            <v>37402</v>
          </cell>
          <cell r="AM174" t="str">
            <v>Kim</v>
          </cell>
          <cell r="AN174" t="str">
            <v>Perry Gardner</v>
          </cell>
          <cell r="AO174" t="str">
            <v>AVP, ACOE</v>
          </cell>
          <cell r="AP174" t="str">
            <v>Unum Group</v>
          </cell>
          <cell r="AQ174">
            <v>4232945519</v>
          </cell>
          <cell r="AR174">
            <v>45519</v>
          </cell>
          <cell r="AS174">
            <v>4232941800</v>
          </cell>
          <cell r="AT174" t="str">
            <v/>
          </cell>
          <cell r="AU174" t="str">
            <v>One Fountain Square</v>
          </cell>
          <cell r="AW174" t="str">
            <v>CHATTANOOGA</v>
          </cell>
          <cell r="AX174" t="str">
            <v>HAMILTON</v>
          </cell>
          <cell r="AY174" t="str">
            <v>TN</v>
          </cell>
          <cell r="AZ174" t="str">
            <v>37402</v>
          </cell>
          <cell r="CF174" t="str">
            <v>www.unum.com</v>
          </cell>
          <cell r="CN174">
            <v>856</v>
          </cell>
          <cell r="CO174">
            <v>620</v>
          </cell>
          <cell r="CP174">
            <v>695</v>
          </cell>
          <cell r="CS174" t="str">
            <v>12/31/2019</v>
          </cell>
          <cell r="CT174">
            <v>12</v>
          </cell>
          <cell r="CW174">
            <v>62049</v>
          </cell>
          <cell r="CX174" t="str">
            <v>565</v>
          </cell>
          <cell r="DD174" t="str">
            <v>Kim</v>
          </cell>
          <cell r="DE174" t="str">
            <v>Perry Gardner</v>
          </cell>
          <cell r="DF174" t="str">
            <v>AVP, ACOE</v>
          </cell>
          <cell r="DG174" t="str">
            <v>kgardner@umum.com</v>
          </cell>
          <cell r="DH174">
            <v>4232945519</v>
          </cell>
        </row>
        <row r="175">
          <cell r="A175">
            <v>10054</v>
          </cell>
          <cell r="B175" t="str">
            <v xml:space="preserve">Colonial Penn Life Insurance Company </v>
          </cell>
          <cell r="J175" t="str">
            <v>399 Market Street</v>
          </cell>
          <cell r="K175" t="str">
            <v>5th Floor</v>
          </cell>
          <cell r="L175" t="str">
            <v>PHILADELPHIA</v>
          </cell>
          <cell r="N175" t="str">
            <v>PA</v>
          </cell>
          <cell r="O175" t="str">
            <v>19181</v>
          </cell>
          <cell r="Q175">
            <v>3178175078</v>
          </cell>
          <cell r="R175">
            <v>2159286441</v>
          </cell>
          <cell r="S175" t="str">
            <v>Gerado</v>
          </cell>
          <cell r="T175" t="str">
            <v>Monroy</v>
          </cell>
          <cell r="U175" t="str">
            <v>Senior Vice President</v>
          </cell>
          <cell r="V175" t="str">
            <v>healthvaluation@cnoinc.com</v>
          </cell>
          <cell r="W175" t="str">
            <v>Daniel Joseph Murphy</v>
          </cell>
          <cell r="X175" t="str">
            <v>Steve</v>
          </cell>
          <cell r="Y175" t="str">
            <v>Pelczarski</v>
          </cell>
          <cell r="Z175" t="str">
            <v>Actuarial Trainee</v>
          </cell>
          <cell r="AA175" t="str">
            <v>Colonial Penn Life Insurance Company</v>
          </cell>
          <cell r="AB175">
            <v>3178175496</v>
          </cell>
          <cell r="AE175" t="str">
            <v>healthvaluation@cnoinc.com</v>
          </cell>
          <cell r="AF175" t="str">
            <v>399 Market Street</v>
          </cell>
          <cell r="AG175" t="str">
            <v>5th Floor</v>
          </cell>
          <cell r="AH175" t="str">
            <v>PHILADELPHIA</v>
          </cell>
          <cell r="AJ175" t="str">
            <v>PA</v>
          </cell>
          <cell r="AK175" t="str">
            <v>19181</v>
          </cell>
          <cell r="CF175" t="str">
            <v>www.colonialpenn.com</v>
          </cell>
          <cell r="CN175">
            <v>857</v>
          </cell>
          <cell r="CO175">
            <v>627</v>
          </cell>
          <cell r="CS175" t="str">
            <v>12/31/2019</v>
          </cell>
          <cell r="CT175">
            <v>12</v>
          </cell>
          <cell r="CW175">
            <v>62065</v>
          </cell>
          <cell r="DD175" t="str">
            <v>Blake</v>
          </cell>
          <cell r="DE175" t="str">
            <v>Vanderbush</v>
          </cell>
          <cell r="DF175" t="str">
            <v>Managing Actuary</v>
          </cell>
          <cell r="DG175" t="str">
            <v>blake.vanderbush@cnoinc.com</v>
          </cell>
          <cell r="DH175">
            <v>3178175598</v>
          </cell>
        </row>
        <row r="176">
          <cell r="A176">
            <v>11340</v>
          </cell>
          <cell r="B176" t="str">
            <v>Colorado Bankers Life Insurance Company</v>
          </cell>
          <cell r="J176" t="str">
            <v>2327 Englert Drive</v>
          </cell>
          <cell r="L176" t="str">
            <v>DURHAM</v>
          </cell>
          <cell r="N176" t="str">
            <v>NC</v>
          </cell>
          <cell r="O176" t="str">
            <v>27713</v>
          </cell>
          <cell r="Q176">
            <v>3033504849</v>
          </cell>
          <cell r="R176">
            <v>3032208056</v>
          </cell>
          <cell r="S176" t="str">
            <v>Jeff</v>
          </cell>
          <cell r="T176" t="str">
            <v>Levin</v>
          </cell>
          <cell r="U176" t="str">
            <v>President</v>
          </cell>
          <cell r="V176" t="str">
            <v>jeff.levin@cblife.com</v>
          </cell>
          <cell r="W176" t="str">
            <v>Steven Fry</v>
          </cell>
          <cell r="X176" t="str">
            <v>Gina</v>
          </cell>
          <cell r="Y176" t="str">
            <v>Bailey</v>
          </cell>
          <cell r="Z176" t="str">
            <v>Regulatory Specialist</v>
          </cell>
          <cell r="AA176" t="str">
            <v>Colorado Bankers Life Insurance Company</v>
          </cell>
          <cell r="AB176">
            <v>3032208500</v>
          </cell>
          <cell r="AC176">
            <v>1249</v>
          </cell>
          <cell r="AD176">
            <v>3032208056</v>
          </cell>
          <cell r="AE176" t="str">
            <v>gbailey@cblife.com</v>
          </cell>
          <cell r="AF176" t="str">
            <v>2327 Englert Drive</v>
          </cell>
          <cell r="AH176" t="str">
            <v>DURHAM</v>
          </cell>
          <cell r="AJ176" t="str">
            <v>NC</v>
          </cell>
          <cell r="AK176" t="str">
            <v>27713</v>
          </cell>
          <cell r="AM176" t="str">
            <v>Michael</v>
          </cell>
          <cell r="AN176" t="str">
            <v>McCrary</v>
          </cell>
          <cell r="AO176" t="str">
            <v>Assistant Controller - Financial Reporting</v>
          </cell>
          <cell r="AP176" t="str">
            <v>Colorado Bankers Life Insurance Company</v>
          </cell>
          <cell r="AQ176">
            <v>9192463371</v>
          </cell>
          <cell r="AS176">
            <v>3032208056</v>
          </cell>
          <cell r="AT176" t="str">
            <v>michael.mccrary@globalbankers.com</v>
          </cell>
          <cell r="AU176" t="str">
            <v>2327 Englert Drive</v>
          </cell>
          <cell r="AW176" t="str">
            <v>DURHAM</v>
          </cell>
          <cell r="AY176" t="str">
            <v>NC</v>
          </cell>
          <cell r="AZ176" t="str">
            <v>27713</v>
          </cell>
          <cell r="CF176" t="str">
            <v>www.cblife.com</v>
          </cell>
          <cell r="CN176">
            <v>1191</v>
          </cell>
          <cell r="CO176">
            <v>1604</v>
          </cell>
          <cell r="CP176">
            <v>1603</v>
          </cell>
          <cell r="CS176" t="str">
            <v>12/31/2019</v>
          </cell>
          <cell r="CT176">
            <v>12</v>
          </cell>
          <cell r="CW176">
            <v>84786</v>
          </cell>
          <cell r="CX176" t="str">
            <v>4827</v>
          </cell>
          <cell r="DD176" t="str">
            <v>Michael</v>
          </cell>
          <cell r="DE176" t="str">
            <v>McCrary</v>
          </cell>
          <cell r="DF176" t="str">
            <v>Assistant Controller - Financial Reporting</v>
          </cell>
          <cell r="DG176" t="str">
            <v>michael.mccrary@globalbankers.com</v>
          </cell>
          <cell r="DH176">
            <v>9192463371</v>
          </cell>
        </row>
        <row r="177">
          <cell r="A177">
            <v>10056</v>
          </cell>
          <cell r="B177" t="str">
            <v>Columbian Life Insurance Company</v>
          </cell>
          <cell r="J177" t="str">
            <v>PO Box 1381</v>
          </cell>
          <cell r="K177" t="str">
            <v>5704 Vestal Parkway East</v>
          </cell>
          <cell r="L177" t="str">
            <v>BINGHAMTON</v>
          </cell>
          <cell r="M177" t="str">
            <v>BROOME</v>
          </cell>
          <cell r="N177" t="str">
            <v>NY</v>
          </cell>
          <cell r="O177" t="str">
            <v>13902</v>
          </cell>
          <cell r="Q177">
            <v>6077242472</v>
          </cell>
          <cell r="R177">
            <v>6077717251</v>
          </cell>
          <cell r="S177" t="str">
            <v>Thomas E.</v>
          </cell>
          <cell r="T177" t="str">
            <v>Rattmann</v>
          </cell>
          <cell r="U177" t="str">
            <v>Administrator</v>
          </cell>
          <cell r="V177" t="str">
            <v>thomas.rattmann@cfglife.com</v>
          </cell>
          <cell r="X177" t="str">
            <v>Debra A.</v>
          </cell>
          <cell r="Y177" t="str">
            <v>Colon</v>
          </cell>
          <cell r="Z177" t="str">
            <v>Asst. VP Compliance</v>
          </cell>
          <cell r="AA177" t="str">
            <v>Columbian Life Insurance Company</v>
          </cell>
          <cell r="AB177">
            <v>6077242472</v>
          </cell>
          <cell r="AC177">
            <v>7398</v>
          </cell>
          <cell r="AD177">
            <v>6077242801</v>
          </cell>
          <cell r="AE177" t="str">
            <v>deb.colon@cfglife.com</v>
          </cell>
          <cell r="AF177" t="str">
            <v>Vestal Parkway East</v>
          </cell>
          <cell r="AH177" t="str">
            <v>BINGHAMTON</v>
          </cell>
          <cell r="AI177" t="str">
            <v>BROOME</v>
          </cell>
          <cell r="AJ177" t="str">
            <v>NY</v>
          </cell>
          <cell r="AK177" t="str">
            <v>13902</v>
          </cell>
          <cell r="CN177">
            <v>859</v>
          </cell>
          <cell r="CO177">
            <v>701</v>
          </cell>
          <cell r="CS177" t="str">
            <v>12/31/2019</v>
          </cell>
          <cell r="CT177">
            <v>12</v>
          </cell>
          <cell r="CW177">
            <v>76023</v>
          </cell>
          <cell r="CX177" t="str">
            <v>535</v>
          </cell>
        </row>
        <row r="178">
          <cell r="A178">
            <v>11341</v>
          </cell>
          <cell r="B178" t="str">
            <v>Columbian Mutual Life Insurance Company</v>
          </cell>
          <cell r="J178" t="str">
            <v>PO Box 1381</v>
          </cell>
          <cell r="K178" t="str">
            <v>4704 Vestal Parkway East</v>
          </cell>
          <cell r="L178" t="str">
            <v>BINGHAMTON</v>
          </cell>
          <cell r="M178" t="str">
            <v>BROOME</v>
          </cell>
          <cell r="N178" t="str">
            <v>NY</v>
          </cell>
          <cell r="O178" t="str">
            <v>13902</v>
          </cell>
          <cell r="P178" t="str">
            <v>1381</v>
          </cell>
          <cell r="Q178">
            <v>6077242472</v>
          </cell>
          <cell r="R178">
            <v>6077717251</v>
          </cell>
          <cell r="S178" t="str">
            <v>Michael</v>
          </cell>
          <cell r="T178" t="str">
            <v>Fosbury</v>
          </cell>
          <cell r="U178" t="str">
            <v>President</v>
          </cell>
          <cell r="V178" t="str">
            <v>michael.fosbury@cfglife.com</v>
          </cell>
          <cell r="W178" t="str">
            <v>Michael C.S. Fosbury</v>
          </cell>
          <cell r="X178" t="str">
            <v>Christine</v>
          </cell>
          <cell r="Y178" t="str">
            <v>Dean</v>
          </cell>
          <cell r="Z178" t="str">
            <v>manager of Acct Services</v>
          </cell>
          <cell r="AA178" t="str">
            <v>Columbian Mutual Life Insurance Company</v>
          </cell>
          <cell r="AB178">
            <v>6077242472</v>
          </cell>
          <cell r="AC178">
            <v>6205</v>
          </cell>
          <cell r="AD178">
            <v>6077717251</v>
          </cell>
          <cell r="AE178" t="str">
            <v>christine.dean@cfglife.com</v>
          </cell>
          <cell r="AF178" t="str">
            <v>PO Box 1381</v>
          </cell>
          <cell r="AG178" t="str">
            <v>4704 Vestal Parkway East</v>
          </cell>
          <cell r="AH178" t="str">
            <v>BINGHAMTON</v>
          </cell>
          <cell r="AI178" t="str">
            <v>BROOME</v>
          </cell>
          <cell r="AJ178" t="str">
            <v>NY</v>
          </cell>
          <cell r="AK178" t="str">
            <v>13902</v>
          </cell>
          <cell r="AL178" t="str">
            <v>1381</v>
          </cell>
          <cell r="CF178" t="str">
            <v>www.cfglife.com</v>
          </cell>
          <cell r="CN178">
            <v>1192</v>
          </cell>
          <cell r="CO178">
            <v>496</v>
          </cell>
          <cell r="CS178" t="str">
            <v>12/31/2019</v>
          </cell>
          <cell r="CT178">
            <v>12</v>
          </cell>
          <cell r="CW178">
            <v>62103</v>
          </cell>
        </row>
        <row r="179">
          <cell r="A179">
            <v>11342</v>
          </cell>
          <cell r="B179" t="str">
            <v>Columbus Life Insurance Company</v>
          </cell>
          <cell r="J179" t="str">
            <v>400 East Fourth Street</v>
          </cell>
          <cell r="L179" t="str">
            <v>CINCINNATI</v>
          </cell>
          <cell r="M179" t="str">
            <v>HAMILTON</v>
          </cell>
          <cell r="N179" t="str">
            <v>OH</v>
          </cell>
          <cell r="O179" t="str">
            <v>45202</v>
          </cell>
          <cell r="P179" t="str">
            <v>3302</v>
          </cell>
          <cell r="Q179">
            <v>5136291906</v>
          </cell>
          <cell r="S179" t="str">
            <v>Jimmy J.</v>
          </cell>
          <cell r="T179" t="str">
            <v>Miller</v>
          </cell>
          <cell r="U179" t="str">
            <v>President &amp; DEO</v>
          </cell>
          <cell r="V179" t="str">
            <v>jj.miller@westernsouthernlife.com</v>
          </cell>
          <cell r="W179" t="str">
            <v>James H. Acion, Jr.</v>
          </cell>
          <cell r="X179" t="str">
            <v>Susan</v>
          </cell>
          <cell r="Y179" t="str">
            <v>Gunthorpe</v>
          </cell>
          <cell r="Z179" t="str">
            <v>Insurance Compliance Specialist</v>
          </cell>
          <cell r="AA179" t="str">
            <v>Columbus Life Insurance Company</v>
          </cell>
          <cell r="AB179">
            <v>5136291486</v>
          </cell>
          <cell r="AD179">
            <v>5133574161</v>
          </cell>
          <cell r="AE179" t="str">
            <v>susan.gunthorpe@wslife.com</v>
          </cell>
          <cell r="AF179" t="str">
            <v>400 East Fourth Street</v>
          </cell>
          <cell r="AH179" t="str">
            <v>CINCINNATI</v>
          </cell>
          <cell r="AI179" t="str">
            <v>HAMILTON</v>
          </cell>
          <cell r="AJ179" t="str">
            <v>OH</v>
          </cell>
          <cell r="AK179" t="str">
            <v>45202</v>
          </cell>
          <cell r="AL179" t="str">
            <v>3302</v>
          </cell>
          <cell r="CF179" t="str">
            <v>www.columbuslife.com</v>
          </cell>
          <cell r="CN179">
            <v>1193</v>
          </cell>
          <cell r="CO179">
            <v>854</v>
          </cell>
          <cell r="CS179" t="str">
            <v>12/31/2019</v>
          </cell>
          <cell r="CT179">
            <v>12</v>
          </cell>
          <cell r="CW179">
            <v>99937</v>
          </cell>
          <cell r="CX179" t="str">
            <v>0836</v>
          </cell>
          <cell r="DD179" t="str">
            <v>Shelly</v>
          </cell>
          <cell r="DE179" t="str">
            <v>Rice</v>
          </cell>
          <cell r="DF179" t="str">
            <v>AVP, Insurance Compliance</v>
          </cell>
          <cell r="DG179" t="str">
            <v>shelly.rice@wslife.com</v>
          </cell>
          <cell r="DH179">
            <v>5136291403</v>
          </cell>
        </row>
        <row r="180">
          <cell r="A180">
            <v>10057</v>
          </cell>
          <cell r="B180" t="str">
            <v xml:space="preserve">Combined Insurance Company of America </v>
          </cell>
          <cell r="J180" t="str">
            <v>8770 West Bryn Mawr Avenue</v>
          </cell>
          <cell r="L180" t="str">
            <v>CHICAGO</v>
          </cell>
          <cell r="N180" t="str">
            <v>IL</v>
          </cell>
          <cell r="O180" t="str">
            <v>60631</v>
          </cell>
          <cell r="Q180">
            <v>8723046115</v>
          </cell>
          <cell r="X180" t="str">
            <v>Robert</v>
          </cell>
          <cell r="Y180" t="str">
            <v>Turnholt</v>
          </cell>
          <cell r="Z180" t="str">
            <v>Associate Actuary</v>
          </cell>
          <cell r="AA180" t="str">
            <v>Combined Insurance Company of America</v>
          </cell>
          <cell r="AB180">
            <v>8723046115</v>
          </cell>
          <cell r="AE180" t="str">
            <v>robert.turnholt@combined.com</v>
          </cell>
          <cell r="AF180" t="str">
            <v>8770 West Bryn Mawr Avenue</v>
          </cell>
          <cell r="AH180" t="str">
            <v>CHICAGO</v>
          </cell>
          <cell r="AJ180" t="str">
            <v>IL</v>
          </cell>
          <cell r="AK180" t="str">
            <v>60631</v>
          </cell>
          <cell r="CN180">
            <v>860</v>
          </cell>
          <cell r="CO180">
            <v>691</v>
          </cell>
          <cell r="CS180" t="str">
            <v>12/31/2019</v>
          </cell>
          <cell r="CT180">
            <v>12</v>
          </cell>
          <cell r="CW180">
            <v>62146</v>
          </cell>
          <cell r="CX180" t="str">
            <v>317</v>
          </cell>
          <cell r="DD180" t="str">
            <v>Charles</v>
          </cell>
          <cell r="DE180" t="str">
            <v>Herman</v>
          </cell>
          <cell r="DF180" t="str">
            <v>Managing Actuary</v>
          </cell>
          <cell r="DG180" t="str">
            <v>charles.herman@combined.com</v>
          </cell>
          <cell r="DH180">
            <v>2078441171</v>
          </cell>
        </row>
        <row r="181">
          <cell r="A181">
            <v>10059</v>
          </cell>
          <cell r="B181" t="str">
            <v xml:space="preserve">Commercial Travelers Life Insurance Company </v>
          </cell>
          <cell r="J181" t="str">
            <v xml:space="preserve">70 Genesee Street </v>
          </cell>
          <cell r="L181" t="str">
            <v xml:space="preserve">UTICA </v>
          </cell>
          <cell r="N181" t="str">
            <v>NY</v>
          </cell>
          <cell r="O181" t="str">
            <v>13502</v>
          </cell>
          <cell r="Q181">
            <v>6084435254</v>
          </cell>
          <cell r="R181">
            <v>6084435074</v>
          </cell>
          <cell r="S181" t="str">
            <v>Knut</v>
          </cell>
          <cell r="T181" t="str">
            <v>Olson</v>
          </cell>
          <cell r="U181" t="str">
            <v>President &amp; CEO</v>
          </cell>
          <cell r="V181" t="str">
            <v>kaolson@nglic.com</v>
          </cell>
          <cell r="W181" t="str">
            <v>Derek Metcalf</v>
          </cell>
          <cell r="X181" t="str">
            <v>David</v>
          </cell>
          <cell r="Y181" t="str">
            <v>Tews</v>
          </cell>
          <cell r="Z181" t="str">
            <v>Manager - Financial Reporting</v>
          </cell>
          <cell r="AA181" t="str">
            <v xml:space="preserve">Commercial Travelers Life Insurance Company </v>
          </cell>
          <cell r="AB181">
            <v>6084431713</v>
          </cell>
          <cell r="AD181">
            <v>6084435149</v>
          </cell>
          <cell r="AE181" t="str">
            <v>dmtwes@nglic.com</v>
          </cell>
          <cell r="AF181" t="str">
            <v>70 Genesee Street</v>
          </cell>
          <cell r="AH181" t="str">
            <v>UTICA</v>
          </cell>
          <cell r="AJ181" t="str">
            <v>NY</v>
          </cell>
          <cell r="AK181" t="str">
            <v>13502</v>
          </cell>
          <cell r="CF181" t="str">
            <v>www.commercialtravelers.com</v>
          </cell>
          <cell r="CN181">
            <v>861</v>
          </cell>
          <cell r="CO181">
            <v>617</v>
          </cell>
          <cell r="CS181" t="str">
            <v>12/31/2019</v>
          </cell>
          <cell r="CT181">
            <v>12</v>
          </cell>
          <cell r="CW181">
            <v>81426</v>
          </cell>
          <cell r="CX181" t="str">
            <v>1211</v>
          </cell>
          <cell r="DD181" t="str">
            <v>Diane</v>
          </cell>
          <cell r="DE181" t="str">
            <v>Fraley</v>
          </cell>
          <cell r="DF181" t="str">
            <v>AVP Financial Reporting Services</v>
          </cell>
          <cell r="DG181" t="str">
            <v>dmfraley@nglic.com</v>
          </cell>
          <cell r="DH181">
            <v>6084435148</v>
          </cell>
        </row>
        <row r="182">
          <cell r="A182">
            <v>10007</v>
          </cell>
          <cell r="B182" t="str">
            <v>Commonwealth Annuity and Life Insurance Company</v>
          </cell>
          <cell r="J182" t="str">
            <v>20 Guest Street</v>
          </cell>
          <cell r="L182" t="str">
            <v>BRIGHTON</v>
          </cell>
          <cell r="M182" t="str">
            <v>SUFFOLK</v>
          </cell>
          <cell r="N182" t="str">
            <v>MA</v>
          </cell>
          <cell r="O182" t="str">
            <v>02135</v>
          </cell>
          <cell r="Q182">
            <v>8603251592</v>
          </cell>
          <cell r="R182">
            <v>7743693684</v>
          </cell>
          <cell r="S182" t="str">
            <v>Robert</v>
          </cell>
          <cell r="T182" t="str">
            <v>Arena, Jr.</v>
          </cell>
          <cell r="U182" t="str">
            <v>Chief Executive Officer</v>
          </cell>
          <cell r="V182" t="str">
            <v>robert.arena@gafg.com</v>
          </cell>
          <cell r="W182" t="str">
            <v>David Jacoby</v>
          </cell>
          <cell r="X182" t="str">
            <v>Cynthia</v>
          </cell>
          <cell r="Y182" t="str">
            <v>Griglione</v>
          </cell>
          <cell r="Z182" t="str">
            <v>Statutory Reporting Specialist</v>
          </cell>
          <cell r="AA182" t="str">
            <v>Global Atlantic Financial Group</v>
          </cell>
          <cell r="AB182">
            <v>5153933861</v>
          </cell>
          <cell r="AD182">
            <v>7743693684</v>
          </cell>
          <cell r="AE182" t="str">
            <v>cynthia.griglione@gafg.com</v>
          </cell>
          <cell r="AF182" t="str">
            <v>215 10th Street</v>
          </cell>
          <cell r="AH182" t="str">
            <v>DES MOINES</v>
          </cell>
          <cell r="AI182" t="str">
            <v>POLK</v>
          </cell>
          <cell r="AJ182" t="str">
            <v>IA</v>
          </cell>
          <cell r="AK182" t="str">
            <v>50309</v>
          </cell>
          <cell r="CF182" t="str">
            <v>www.commonwealthannuity.com</v>
          </cell>
          <cell r="CN182">
            <v>824</v>
          </cell>
          <cell r="CO182">
            <v>119</v>
          </cell>
          <cell r="CS182" t="str">
            <v>12/31/2019</v>
          </cell>
          <cell r="CT182">
            <v>12</v>
          </cell>
          <cell r="CW182">
            <v>84824</v>
          </cell>
          <cell r="CX182" t="str">
            <v>3891</v>
          </cell>
          <cell r="DD182" t="str">
            <v>Tonya</v>
          </cell>
          <cell r="DE182" t="str">
            <v>Maxwell</v>
          </cell>
          <cell r="DF182" t="str">
            <v>Vice President</v>
          </cell>
          <cell r="DG182" t="str">
            <v>tonya.maxwell@gafg.com</v>
          </cell>
          <cell r="DH182">
            <v>5153933725</v>
          </cell>
        </row>
        <row r="183">
          <cell r="A183">
            <v>10060</v>
          </cell>
          <cell r="B183" t="str">
            <v>Companion Life Insurance Company</v>
          </cell>
          <cell r="J183" t="str">
            <v>PO Box 100102</v>
          </cell>
          <cell r="L183" t="str">
            <v>COLUMBIA</v>
          </cell>
          <cell r="M183" t="str">
            <v>RICHLAND</v>
          </cell>
          <cell r="N183" t="str">
            <v>SC</v>
          </cell>
          <cell r="O183" t="str">
            <v>29202</v>
          </cell>
          <cell r="P183" t="str">
            <v>3102</v>
          </cell>
          <cell r="Q183">
            <v>8032645070</v>
          </cell>
          <cell r="R183">
            <v>8037350736</v>
          </cell>
          <cell r="S183" t="str">
            <v>Diane</v>
          </cell>
          <cell r="T183" t="str">
            <v>Fischer</v>
          </cell>
          <cell r="U183" t="str">
            <v>VP &amp; CFO</v>
          </cell>
          <cell r="V183" t="str">
            <v>diane.fischer@companiongroup.com</v>
          </cell>
          <cell r="W183" t="str">
            <v>Diane Fischer</v>
          </cell>
          <cell r="X183" t="str">
            <v>Sarah</v>
          </cell>
          <cell r="Y183" t="str">
            <v>Kimbrough</v>
          </cell>
          <cell r="Z183" t="str">
            <v>Administrative Specialist</v>
          </cell>
          <cell r="AA183" t="str">
            <v>Companion Life Insurance Company</v>
          </cell>
          <cell r="AB183">
            <v>8032644191</v>
          </cell>
          <cell r="AD183">
            <v>8037350736</v>
          </cell>
          <cell r="AE183" t="str">
            <v>sarah.kimbrough@companiongroup.com</v>
          </cell>
          <cell r="AF183" t="str">
            <v>7909 Parklane Road</v>
          </cell>
          <cell r="AG183" t="str">
            <v>Suite 200</v>
          </cell>
          <cell r="AH183" t="str">
            <v>COLUMBIA</v>
          </cell>
          <cell r="AI183" t="str">
            <v>RICHLAND</v>
          </cell>
          <cell r="AJ183" t="str">
            <v>SC</v>
          </cell>
          <cell r="AK183" t="str">
            <v>29223</v>
          </cell>
          <cell r="AL183" t="str">
            <v>5666</v>
          </cell>
          <cell r="AM183" t="str">
            <v>Jeff</v>
          </cell>
          <cell r="AN183" t="str">
            <v>Brown</v>
          </cell>
          <cell r="AO183" t="str">
            <v>Director, Accounting</v>
          </cell>
          <cell r="AP183" t="str">
            <v>Companion Life Insurance Company</v>
          </cell>
          <cell r="AQ183">
            <v>8032645060</v>
          </cell>
          <cell r="AS183">
            <v>8037350736</v>
          </cell>
          <cell r="AT183" t="str">
            <v>jeff.brown@companiongroup.com</v>
          </cell>
          <cell r="AU183" t="str">
            <v xml:space="preserve">7909 Parklane Road </v>
          </cell>
          <cell r="AV183" t="str">
            <v>Suite 200</v>
          </cell>
          <cell r="AW183" t="str">
            <v>COLUMBIA</v>
          </cell>
          <cell r="AX183" t="str">
            <v>RICHLAND</v>
          </cell>
          <cell r="AY183" t="str">
            <v>SC</v>
          </cell>
          <cell r="AZ183" t="str">
            <v>29223</v>
          </cell>
          <cell r="BA183" t="str">
            <v>5666</v>
          </cell>
          <cell r="CF183" t="str">
            <v>www.companionlife.com</v>
          </cell>
          <cell r="CN183">
            <v>862</v>
          </cell>
          <cell r="CO183">
            <v>205</v>
          </cell>
          <cell r="CP183">
            <v>788</v>
          </cell>
          <cell r="CS183" t="str">
            <v>12/31/2019</v>
          </cell>
          <cell r="CT183">
            <v>12</v>
          </cell>
          <cell r="CW183">
            <v>77828</v>
          </cell>
          <cell r="CX183" t="str">
            <v>661</v>
          </cell>
          <cell r="DD183" t="str">
            <v>Art</v>
          </cell>
          <cell r="DE183" t="str">
            <v>Lambert</v>
          </cell>
          <cell r="DF183" t="str">
            <v>Director, Tax and AP</v>
          </cell>
          <cell r="DG183" t="str">
            <v>art.lambert@companiongroup.com</v>
          </cell>
          <cell r="DH183">
            <v>8032645193</v>
          </cell>
        </row>
        <row r="184">
          <cell r="A184">
            <v>11344</v>
          </cell>
          <cell r="B184" t="str">
            <v>Compass Insurance Company</v>
          </cell>
          <cell r="J184" t="str">
            <v>8200 Beckett Park Drive</v>
          </cell>
          <cell r="K184" t="str">
            <v>Suite 201</v>
          </cell>
          <cell r="L184" t="str">
            <v>WEST CHESTER</v>
          </cell>
          <cell r="M184" t="str">
            <v>BUTLER</v>
          </cell>
          <cell r="N184" t="str">
            <v>OH</v>
          </cell>
          <cell r="O184" t="str">
            <v>45069</v>
          </cell>
          <cell r="Q184">
            <v>5138895663</v>
          </cell>
          <cell r="R184">
            <v>5138894675</v>
          </cell>
          <cell r="S184" t="str">
            <v>Gary M.</v>
          </cell>
          <cell r="T184" t="str">
            <v>Sussman</v>
          </cell>
          <cell r="U184" t="str">
            <v>Treasurer</v>
          </cell>
          <cell r="V184" t="str">
            <v>cic@northwesternnic.com</v>
          </cell>
          <cell r="W184" t="str">
            <v>Brian Johnston</v>
          </cell>
          <cell r="X184" t="str">
            <v>Patricia S.</v>
          </cell>
          <cell r="Y184" t="str">
            <v>Henson</v>
          </cell>
          <cell r="Z184" t="str">
            <v>Chief Operations Officer</v>
          </cell>
          <cell r="AA184" t="str">
            <v>Compass Insurance Company</v>
          </cell>
          <cell r="AB184">
            <v>5138895663</v>
          </cell>
          <cell r="AD184">
            <v>5138894675</v>
          </cell>
          <cell r="AE184" t="str">
            <v>cic@northwesternnic.com</v>
          </cell>
          <cell r="AF184" t="str">
            <v>8200 Beckett Park Drive</v>
          </cell>
          <cell r="AG184" t="str">
            <v>Suite 201</v>
          </cell>
          <cell r="AH184" t="str">
            <v>WEST CHESTER</v>
          </cell>
          <cell r="AI184" t="str">
            <v>BUTLER</v>
          </cell>
          <cell r="AJ184" t="str">
            <v>OH</v>
          </cell>
          <cell r="AK184" t="str">
            <v>45069</v>
          </cell>
          <cell r="AM184" t="str">
            <v>Gary M.</v>
          </cell>
          <cell r="AN184" t="str">
            <v>Sussman</v>
          </cell>
          <cell r="AO184" t="str">
            <v>Treasurer</v>
          </cell>
          <cell r="AP184" t="str">
            <v>Compass Insurance Company</v>
          </cell>
          <cell r="AQ184">
            <v>5138895663</v>
          </cell>
          <cell r="AS184">
            <v>5138894675</v>
          </cell>
          <cell r="AT184" t="str">
            <v>cic@northwesternnic.com</v>
          </cell>
          <cell r="AU184" t="str">
            <v>same as facility</v>
          </cell>
          <cell r="CN184">
            <v>1195</v>
          </cell>
          <cell r="CO184">
            <v>273</v>
          </cell>
          <cell r="CP184">
            <v>318</v>
          </cell>
          <cell r="CS184" t="str">
            <v>12/31/2019</v>
          </cell>
          <cell r="CT184">
            <v>12</v>
          </cell>
          <cell r="CW184">
            <v>21989</v>
          </cell>
          <cell r="CX184" t="str">
            <v>4883</v>
          </cell>
          <cell r="DD184" t="str">
            <v>Gary M.</v>
          </cell>
          <cell r="DE184" t="str">
            <v>Sussman</v>
          </cell>
          <cell r="DF184" t="str">
            <v>Treasurer</v>
          </cell>
          <cell r="DG184" t="str">
            <v>gary.sussman@northwesternnic.com</v>
          </cell>
          <cell r="DH184">
            <v>5138895663</v>
          </cell>
        </row>
        <row r="185">
          <cell r="A185">
            <v>10061</v>
          </cell>
          <cell r="B185" t="str">
            <v xml:space="preserve">Connecticut General Life Insurance Company </v>
          </cell>
          <cell r="J185" t="str">
            <v>900 Cottage Grove Road</v>
          </cell>
          <cell r="L185" t="str">
            <v>HARTFORD</v>
          </cell>
          <cell r="M185" t="str">
            <v>HARTFORD</v>
          </cell>
          <cell r="N185" t="str">
            <v>CT</v>
          </cell>
          <cell r="O185" t="str">
            <v>06152</v>
          </cell>
          <cell r="Q185">
            <v>8602266000</v>
          </cell>
          <cell r="S185" t="str">
            <v>Julia</v>
          </cell>
          <cell r="T185" t="str">
            <v>Huggins</v>
          </cell>
          <cell r="U185" t="str">
            <v>President</v>
          </cell>
          <cell r="V185" t="str">
            <v>julia.huggins@cigna.com</v>
          </cell>
          <cell r="W185" t="str">
            <v>David Russell</v>
          </cell>
          <cell r="X185" t="str">
            <v>Pam</v>
          </cell>
          <cell r="Y185" t="str">
            <v>Lombardi-Heistand</v>
          </cell>
          <cell r="Z185" t="str">
            <v>Compliance Manager</v>
          </cell>
          <cell r="AA185" t="str">
            <v xml:space="preserve">Connecticut General Life Insurance Company </v>
          </cell>
          <cell r="AB185">
            <v>8609022713</v>
          </cell>
          <cell r="AE185" t="str">
            <v>pamela.lombardi-heistand@cigna.com</v>
          </cell>
          <cell r="AF185" t="str">
            <v>900 Cottage Grove Road</v>
          </cell>
          <cell r="AG185" t="str">
            <v>B6LPA</v>
          </cell>
          <cell r="AH185" t="str">
            <v>HARTFORD</v>
          </cell>
          <cell r="AI185" t="str">
            <v>HARTFORD</v>
          </cell>
          <cell r="AJ185" t="str">
            <v>CT</v>
          </cell>
          <cell r="AK185" t="str">
            <v>06152</v>
          </cell>
          <cell r="CF185" t="str">
            <v>www.cigna.com</v>
          </cell>
          <cell r="CN185">
            <v>863</v>
          </cell>
          <cell r="CO185">
            <v>2886</v>
          </cell>
          <cell r="CS185" t="str">
            <v>12/31/2019</v>
          </cell>
          <cell r="CT185">
            <v>12</v>
          </cell>
          <cell r="CW185">
            <v>62308</v>
          </cell>
          <cell r="DD185" t="str">
            <v>Patricia</v>
          </cell>
          <cell r="DE185" t="str">
            <v>Monroe</v>
          </cell>
          <cell r="DF185" t="str">
            <v>Compliance Director</v>
          </cell>
          <cell r="DG185" t="str">
            <v>patricia.monroe2@cigna.com</v>
          </cell>
          <cell r="DH185">
            <v>8607876876</v>
          </cell>
        </row>
        <row r="186">
          <cell r="A186">
            <v>10068</v>
          </cell>
          <cell r="B186" t="str">
            <v xml:space="preserve">Continental American Insurance Company </v>
          </cell>
          <cell r="J186" t="str">
            <v>1600 Williams Street</v>
          </cell>
          <cell r="L186" t="str">
            <v>COLUMBIA</v>
          </cell>
          <cell r="M186" t="str">
            <v>RICHLAND</v>
          </cell>
          <cell r="N186" t="str">
            <v>SC</v>
          </cell>
          <cell r="O186" t="str">
            <v>29201</v>
          </cell>
          <cell r="Q186">
            <v>8034614430</v>
          </cell>
          <cell r="R186">
            <v>7066607080</v>
          </cell>
          <cell r="S186" t="str">
            <v>Tom</v>
          </cell>
          <cell r="T186" t="str">
            <v>McDaniel</v>
          </cell>
          <cell r="U186" t="str">
            <v>Sr. VP Compliance, Chief Compliance Officer</v>
          </cell>
          <cell r="V186" t="str">
            <v>annualreporting@aflac.com</v>
          </cell>
          <cell r="W186" t="str">
            <v>Fred Crawford</v>
          </cell>
          <cell r="X186" t="str">
            <v>Lucinda</v>
          </cell>
          <cell r="Y186" t="str">
            <v>Harper</v>
          </cell>
          <cell r="Z186" t="str">
            <v>Compliance Analyst</v>
          </cell>
          <cell r="AA186" t="str">
            <v>Continental American Insurance Company</v>
          </cell>
          <cell r="AB186">
            <v>8034614430</v>
          </cell>
          <cell r="AD186">
            <v>7066607080</v>
          </cell>
          <cell r="AE186" t="str">
            <v>annualreporting@aflac.com</v>
          </cell>
          <cell r="AF186" t="str">
            <v>1600 Williams Street</v>
          </cell>
          <cell r="AH186" t="str">
            <v>COLUMBIA</v>
          </cell>
          <cell r="AI186" t="str">
            <v>RICHLAND</v>
          </cell>
          <cell r="AJ186" t="str">
            <v>SC</v>
          </cell>
          <cell r="AK186" t="str">
            <v>29201</v>
          </cell>
          <cell r="CF186" t="str">
            <v>www.caicworksite.com</v>
          </cell>
          <cell r="CN186">
            <v>505</v>
          </cell>
          <cell r="CO186">
            <v>721</v>
          </cell>
          <cell r="CS186" t="str">
            <v>12/31/2019</v>
          </cell>
          <cell r="CT186">
            <v>12</v>
          </cell>
          <cell r="CW186">
            <v>71730</v>
          </cell>
          <cell r="CX186" t="str">
            <v>0370</v>
          </cell>
          <cell r="DD186" t="str">
            <v>Jackie</v>
          </cell>
          <cell r="DE186" t="str">
            <v>Curry</v>
          </cell>
          <cell r="DF186" t="str">
            <v>Manager, DOI Complaints &amp; Reporting</v>
          </cell>
          <cell r="DG186" t="str">
            <v>jcurry@aflac.com</v>
          </cell>
          <cell r="DH186">
            <v>7066607728</v>
          </cell>
        </row>
        <row r="187">
          <cell r="A187">
            <v>10070</v>
          </cell>
          <cell r="B187" t="str">
            <v xml:space="preserve">Continental Casualty Company </v>
          </cell>
          <cell r="J187" t="str">
            <v>151 North Franklin Street</v>
          </cell>
          <cell r="K187" t="str">
            <v/>
          </cell>
          <cell r="L187" t="str">
            <v xml:space="preserve">CHICAGO </v>
          </cell>
          <cell r="M187" t="str">
            <v>COOK</v>
          </cell>
          <cell r="N187" t="str">
            <v>IL</v>
          </cell>
          <cell r="O187" t="str">
            <v>60606</v>
          </cell>
          <cell r="Q187">
            <v>3128225000</v>
          </cell>
          <cell r="S187" t="str">
            <v>Dino</v>
          </cell>
          <cell r="T187" t="str">
            <v>Robusto</v>
          </cell>
          <cell r="U187" t="str">
            <v>Chairman &amp; CEO</v>
          </cell>
          <cell r="V187" t="str">
            <v>dinorobusto@cna.com</v>
          </cell>
          <cell r="W187" t="str">
            <v>James Anderson</v>
          </cell>
          <cell r="X187" t="str">
            <v>Noemi</v>
          </cell>
          <cell r="Y187" t="str">
            <v>Reyna</v>
          </cell>
          <cell r="Z187" t="str">
            <v>Vendor Management Analyst</v>
          </cell>
          <cell r="AA187" t="str">
            <v>CNA Insurance</v>
          </cell>
          <cell r="AB187">
            <v>3128222739</v>
          </cell>
          <cell r="AD187">
            <v>3122604640</v>
          </cell>
          <cell r="AE187" t="str">
            <v>ltccompliance@cna.com</v>
          </cell>
          <cell r="AF187" t="str">
            <v>151 North Franklin Street</v>
          </cell>
          <cell r="AG187" t="str">
            <v/>
          </cell>
          <cell r="AH187" t="str">
            <v>CHICAGO</v>
          </cell>
          <cell r="AI187" t="str">
            <v>COOK</v>
          </cell>
          <cell r="AJ187" t="str">
            <v>IL</v>
          </cell>
          <cell r="AK187" t="str">
            <v>60606</v>
          </cell>
          <cell r="CF187" t="str">
            <v>www.cna.com</v>
          </cell>
          <cell r="CN187">
            <v>870</v>
          </cell>
          <cell r="CO187">
            <v>678</v>
          </cell>
          <cell r="CS187" t="str">
            <v>12/31/2019</v>
          </cell>
          <cell r="CT187">
            <v>12</v>
          </cell>
          <cell r="CW187">
            <v>20443</v>
          </cell>
          <cell r="CX187" t="str">
            <v>218</v>
          </cell>
          <cell r="DD187" t="str">
            <v>Izabela</v>
          </cell>
          <cell r="DE187" t="str">
            <v>Sobkowicz</v>
          </cell>
          <cell r="DF187" t="str">
            <v>LTC Operations Director</v>
          </cell>
          <cell r="DG187" t="str">
            <v>izabela.sobkowicz@cna.com</v>
          </cell>
          <cell r="DH187">
            <v>3128221940</v>
          </cell>
        </row>
        <row r="188">
          <cell r="A188">
            <v>10071</v>
          </cell>
          <cell r="B188" t="str">
            <v xml:space="preserve">Continental General Insurance Company </v>
          </cell>
          <cell r="J188" t="str">
            <v>11001 Lakeline Boulevard</v>
          </cell>
          <cell r="K188" t="str">
            <v>Suite 120</v>
          </cell>
          <cell r="L188" t="str">
            <v>AUSTIN</v>
          </cell>
          <cell r="N188" t="str">
            <v>TX</v>
          </cell>
          <cell r="O188" t="str">
            <v>78717</v>
          </cell>
          <cell r="S188" t="str">
            <v>Michael</v>
          </cell>
          <cell r="T188" t="str">
            <v>Mazur</v>
          </cell>
          <cell r="U188" t="str">
            <v>President</v>
          </cell>
          <cell r="X188" t="str">
            <v>Blake</v>
          </cell>
          <cell r="Y188" t="str">
            <v>Coleman</v>
          </cell>
          <cell r="Z188" t="str">
            <v>Senior Actuarial Analyst</v>
          </cell>
          <cell r="AA188" t="str">
            <v>Continental General Insurance Company</v>
          </cell>
          <cell r="AB188">
            <v>5128074826</v>
          </cell>
          <cell r="AD188">
            <v>5124671399</v>
          </cell>
          <cell r="AE188" t="str">
            <v>blake.coleman@cigna.com</v>
          </cell>
          <cell r="AF188" t="str">
            <v>PO Box 26580</v>
          </cell>
          <cell r="AG188" t="str">
            <v>Suite 120</v>
          </cell>
          <cell r="AH188" t="str">
            <v>AUSTIN</v>
          </cell>
          <cell r="AI188" t="str">
            <v>WILLIAMSON</v>
          </cell>
          <cell r="AJ188" t="str">
            <v>TX</v>
          </cell>
          <cell r="AK188" t="str">
            <v>78717</v>
          </cell>
          <cell r="AM188" t="str">
            <v>Mark</v>
          </cell>
          <cell r="AN188" t="str">
            <v>Buten</v>
          </cell>
          <cell r="AO188" t="str">
            <v>Associate Compliance Analyst</v>
          </cell>
          <cell r="AP188" t="str">
            <v>Great American Life Insurance Company</v>
          </cell>
          <cell r="AQ188">
            <v>5134128063</v>
          </cell>
          <cell r="AS188">
            <v>5133615967</v>
          </cell>
          <cell r="AT188" t="str">
            <v>mbuten@gaig.com</v>
          </cell>
          <cell r="AU188" t="str">
            <v>301 East Fourth Street</v>
          </cell>
          <cell r="AW188" t="str">
            <v>CINCINNATI</v>
          </cell>
          <cell r="AX188" t="str">
            <v>HAMILTON</v>
          </cell>
          <cell r="AY188" t="str">
            <v>OH</v>
          </cell>
          <cell r="AZ188" t="str">
            <v>45202</v>
          </cell>
          <cell r="CN188">
            <v>811</v>
          </cell>
          <cell r="CO188">
            <v>525</v>
          </cell>
          <cell r="CP188">
            <v>512</v>
          </cell>
          <cell r="CS188" t="str">
            <v>12/31/2019</v>
          </cell>
          <cell r="CT188">
            <v>12</v>
          </cell>
          <cell r="CW188">
            <v>71404</v>
          </cell>
          <cell r="CX188" t="str">
            <v>84</v>
          </cell>
          <cell r="DD188" t="str">
            <v>Susan</v>
          </cell>
          <cell r="DE188" t="str">
            <v>Buck</v>
          </cell>
          <cell r="DF188" t="str">
            <v>Actuarial Director</v>
          </cell>
          <cell r="DG188" t="str">
            <v>susan.buck@cigna.com</v>
          </cell>
          <cell r="DH188">
            <v>5125311437</v>
          </cell>
        </row>
        <row r="189">
          <cell r="A189">
            <v>10073</v>
          </cell>
          <cell r="B189" t="str">
            <v>Continental Life Insurance Company of Brentwood TN</v>
          </cell>
          <cell r="J189" t="str">
            <v>800 Crescent Centre Drive</v>
          </cell>
          <cell r="L189" t="str">
            <v>FRANKLIN</v>
          </cell>
          <cell r="M189" t="str">
            <v>WILLIAMSON</v>
          </cell>
          <cell r="N189" t="str">
            <v>TN</v>
          </cell>
          <cell r="O189" t="str">
            <v>37067</v>
          </cell>
          <cell r="Q189">
            <v>6158077601</v>
          </cell>
          <cell r="R189">
            <v>6158077630</v>
          </cell>
          <cell r="S189" t="str">
            <v>Tyree S.</v>
          </cell>
          <cell r="T189" t="str">
            <v>Wooldridge</v>
          </cell>
          <cell r="U189" t="str">
            <v>President &amp; CEO</v>
          </cell>
          <cell r="V189" t="str">
            <v>ty.wooldridge@aetna.com</v>
          </cell>
          <cell r="W189" t="str">
            <v>Brad E. Shelton</v>
          </cell>
          <cell r="X189" t="str">
            <v>Aaron D.</v>
          </cell>
          <cell r="Y189" t="str">
            <v>Buelow</v>
          </cell>
          <cell r="Z189" t="str">
            <v>Actuary I</v>
          </cell>
          <cell r="AA189" t="str">
            <v xml:space="preserve">Aetna </v>
          </cell>
          <cell r="AB189">
            <v>7736875543</v>
          </cell>
          <cell r="AD189">
            <v>3129283202</v>
          </cell>
          <cell r="AE189" t="str">
            <v/>
          </cell>
          <cell r="AF189" t="str">
            <v>333 West Wacker Drive</v>
          </cell>
          <cell r="AG189" t="str">
            <v>21st Floor</v>
          </cell>
          <cell r="AH189" t="str">
            <v>CHICAGO</v>
          </cell>
          <cell r="AI189" t="str">
            <v>COOK</v>
          </cell>
          <cell r="AJ189" t="str">
            <v>IL</v>
          </cell>
          <cell r="AK189" t="str">
            <v>60606</v>
          </cell>
          <cell r="AM189" t="str">
            <v>Brian</v>
          </cell>
          <cell r="AN189" t="str">
            <v>Allaire</v>
          </cell>
          <cell r="AO189" t="str">
            <v>FRAP Consultant</v>
          </cell>
          <cell r="AP189" t="str">
            <v>Aetna</v>
          </cell>
          <cell r="AQ189">
            <v>2157756508</v>
          </cell>
          <cell r="AS189">
            <v>7175262888</v>
          </cell>
          <cell r="AT189" t="str">
            <v>aetna.hmoreporting@aetna.com</v>
          </cell>
          <cell r="AU189" t="str">
            <v>151 Farmington Avenue</v>
          </cell>
          <cell r="AV189" t="str">
            <v>RT21</v>
          </cell>
          <cell r="AW189" t="str">
            <v>HARTFORD</v>
          </cell>
          <cell r="AX189" t="str">
            <v>HARTFORD</v>
          </cell>
          <cell r="AY189" t="str">
            <v>CT</v>
          </cell>
          <cell r="AZ189" t="str">
            <v>06156</v>
          </cell>
          <cell r="CF189" t="str">
            <v>www.aetna.com</v>
          </cell>
          <cell r="CN189">
            <v>872</v>
          </cell>
          <cell r="CO189">
            <v>3215</v>
          </cell>
          <cell r="CP189">
            <v>2487</v>
          </cell>
          <cell r="CS189" t="str">
            <v>12/31/2019</v>
          </cell>
          <cell r="CT189">
            <v>12</v>
          </cell>
          <cell r="CW189">
            <v>68500</v>
          </cell>
          <cell r="CX189" t="str">
            <v>0001</v>
          </cell>
          <cell r="DD189" t="str">
            <v>Richard</v>
          </cell>
          <cell r="DE189" t="str">
            <v>Waggoner</v>
          </cell>
          <cell r="DF189" t="str">
            <v>Director, Actuarial</v>
          </cell>
          <cell r="DG189" t="str">
            <v>waggonerr@aetna.com</v>
          </cell>
          <cell r="DH189">
            <v>6158077622</v>
          </cell>
        </row>
        <row r="190">
          <cell r="A190">
            <v>11347</v>
          </cell>
          <cell r="B190" t="str">
            <v>Continental Western Insurance Company</v>
          </cell>
          <cell r="J190" t="str">
            <v>PO Box 9190</v>
          </cell>
          <cell r="L190" t="str">
            <v>DES MOINES</v>
          </cell>
          <cell r="N190" t="str">
            <v>IA</v>
          </cell>
          <cell r="O190" t="str">
            <v>50306</v>
          </cell>
          <cell r="P190" t="str">
            <v>9190</v>
          </cell>
          <cell r="Q190">
            <v>5154733000</v>
          </cell>
          <cell r="S190" t="str">
            <v>Bertman</v>
          </cell>
          <cell r="T190" t="str">
            <v>Braud</v>
          </cell>
          <cell r="U190" t="str">
            <v>Assistant Treasurer</v>
          </cell>
          <cell r="W190" t="str">
            <v>Ann M. Collins</v>
          </cell>
          <cell r="X190" t="str">
            <v>Mark</v>
          </cell>
          <cell r="Y190" t="str">
            <v>Krismanits</v>
          </cell>
          <cell r="Z190" t="str">
            <v>Analyst</v>
          </cell>
          <cell r="AA190" t="str">
            <v>Berkley Financial and Statutory Services</v>
          </cell>
          <cell r="AB190">
            <v>5154733250</v>
          </cell>
          <cell r="AD190">
            <v>5154733015</v>
          </cell>
          <cell r="AE190" t="str">
            <v>mkrismanits@wrberkley.com</v>
          </cell>
          <cell r="AF190" t="str">
            <v>PO Box 9190</v>
          </cell>
          <cell r="AH190" t="str">
            <v>DES MOINES</v>
          </cell>
          <cell r="AJ190" t="str">
            <v>IA</v>
          </cell>
          <cell r="AK190" t="str">
            <v>50306</v>
          </cell>
          <cell r="AL190" t="str">
            <v>9190</v>
          </cell>
          <cell r="CN190">
            <v>1198</v>
          </cell>
          <cell r="CO190">
            <v>3212</v>
          </cell>
          <cell r="CS190" t="str">
            <v>12/31/2019</v>
          </cell>
          <cell r="CT190">
            <v>12</v>
          </cell>
          <cell r="CW190">
            <v>10804</v>
          </cell>
          <cell r="CX190" t="str">
            <v>0098</v>
          </cell>
          <cell r="DD190" t="str">
            <v>Dan</v>
          </cell>
          <cell r="DE190" t="str">
            <v>Tague</v>
          </cell>
          <cell r="DF190" t="str">
            <v>Director</v>
          </cell>
          <cell r="DG190" t="str">
            <v>dtague@wrberkley.com</v>
          </cell>
          <cell r="DH190">
            <v>5154733417</v>
          </cell>
        </row>
        <row r="191">
          <cell r="A191">
            <v>11348</v>
          </cell>
          <cell r="B191" t="str">
            <v>Country Investors Life Assurance Company</v>
          </cell>
          <cell r="J191" t="str">
            <v>PO Box 2000</v>
          </cell>
          <cell r="L191" t="str">
            <v>BLOOMINGTON</v>
          </cell>
          <cell r="M191" t="str">
            <v>MCLEAN</v>
          </cell>
          <cell r="N191" t="str">
            <v>IL</v>
          </cell>
          <cell r="O191" t="str">
            <v>61702</v>
          </cell>
          <cell r="P191" t="str">
            <v>2000</v>
          </cell>
          <cell r="Q191">
            <v>3098213000</v>
          </cell>
          <cell r="R191">
            <v>3098212707</v>
          </cell>
          <cell r="S191" t="str">
            <v>Jim</v>
          </cell>
          <cell r="T191" t="str">
            <v>Jacobs</v>
          </cell>
          <cell r="U191" t="str">
            <v>CEO</v>
          </cell>
          <cell r="V191" t="str">
            <v>jim.jacobs@countryfinancial.com</v>
          </cell>
          <cell r="W191" t="str">
            <v>Miles T. Kilcoin</v>
          </cell>
          <cell r="X191" t="str">
            <v>Larry</v>
          </cell>
          <cell r="Y191" t="str">
            <v>Lessen</v>
          </cell>
          <cell r="Z191" t="str">
            <v>Manager, Statistical Reporting</v>
          </cell>
          <cell r="AA191" t="str">
            <v>Country Investors Life Assurance Company</v>
          </cell>
          <cell r="AB191">
            <v>3098215622</v>
          </cell>
          <cell r="AD191">
            <v>3098202972</v>
          </cell>
          <cell r="AE191" t="str">
            <v>larry.lessen@countryfinancial.com</v>
          </cell>
          <cell r="AF191" t="str">
            <v>1701 Towanda Avenue North</v>
          </cell>
          <cell r="AH191" t="str">
            <v>BLOOMINGTON</v>
          </cell>
          <cell r="AI191" t="str">
            <v>MCLEAN</v>
          </cell>
          <cell r="AJ191" t="str">
            <v>IL</v>
          </cell>
          <cell r="AK191" t="str">
            <v>61702</v>
          </cell>
          <cell r="AM191" t="str">
            <v>Michelle</v>
          </cell>
          <cell r="AN191" t="str">
            <v>Triplett</v>
          </cell>
          <cell r="AO191" t="str">
            <v>Statistical Reporting Consultant</v>
          </cell>
          <cell r="AP191" t="str">
            <v>Country Investors Life Assurance Company</v>
          </cell>
          <cell r="AQ191">
            <v>3098213697</v>
          </cell>
          <cell r="AS191">
            <v>3098205496</v>
          </cell>
          <cell r="AT191" t="str">
            <v>michelle.triplett@countryfinancial.com</v>
          </cell>
          <cell r="AU191" t="str">
            <v>1701 Towanda Avenue North</v>
          </cell>
          <cell r="AW191" t="str">
            <v>BLOOMINGTON</v>
          </cell>
          <cell r="AX191" t="str">
            <v>MCLEAN</v>
          </cell>
          <cell r="AY191" t="str">
            <v>IL</v>
          </cell>
          <cell r="AZ191" t="str">
            <v>61702</v>
          </cell>
          <cell r="CF191" t="str">
            <v>www.countryfinancial.com</v>
          </cell>
          <cell r="CN191">
            <v>1199</v>
          </cell>
          <cell r="CO191">
            <v>3061</v>
          </cell>
          <cell r="CP191">
            <v>3109</v>
          </cell>
          <cell r="CS191" t="str">
            <v>12/31/2019</v>
          </cell>
          <cell r="CT191">
            <v>12</v>
          </cell>
          <cell r="CW191">
            <v>94218</v>
          </cell>
          <cell r="DD191" t="str">
            <v>Doug</v>
          </cell>
          <cell r="DE191" t="str">
            <v>Ellerman</v>
          </cell>
          <cell r="DF191" t="str">
            <v>Director</v>
          </cell>
          <cell r="DG191" t="str">
            <v>doug.ellerman@countryfinancial.com</v>
          </cell>
          <cell r="DH191">
            <v>3098216285</v>
          </cell>
        </row>
        <row r="192">
          <cell r="A192">
            <v>10590</v>
          </cell>
          <cell r="B192" t="str">
            <v>Country Life Insurance Company</v>
          </cell>
          <cell r="J192" t="str">
            <v>PO Box 2000</v>
          </cell>
          <cell r="L192" t="str">
            <v>BLOOMINGTON</v>
          </cell>
          <cell r="M192" t="str">
            <v>MCLEAN</v>
          </cell>
          <cell r="N192" t="str">
            <v>IL</v>
          </cell>
          <cell r="O192" t="str">
            <v>61702</v>
          </cell>
          <cell r="P192" t="str">
            <v>2000</v>
          </cell>
          <cell r="Q192">
            <v>3098213000</v>
          </cell>
          <cell r="R192">
            <v>3098212707</v>
          </cell>
          <cell r="S192" t="str">
            <v>Jim</v>
          </cell>
          <cell r="T192" t="str">
            <v>Jacobs</v>
          </cell>
          <cell r="U192" t="str">
            <v>CEO</v>
          </cell>
          <cell r="V192" t="str">
            <v>jim.jacobs@countryfinancial.com</v>
          </cell>
          <cell r="W192" t="str">
            <v>Miles T. Kilcoin</v>
          </cell>
          <cell r="X192" t="str">
            <v>Larry</v>
          </cell>
          <cell r="Y192" t="str">
            <v>Lessen</v>
          </cell>
          <cell r="Z192" t="str">
            <v>Manager, Statistical Reporting</v>
          </cell>
          <cell r="AA192" t="str">
            <v>Country Life Insurance Company</v>
          </cell>
          <cell r="AB192">
            <v>3098215622</v>
          </cell>
          <cell r="AD192">
            <v>3098202972</v>
          </cell>
          <cell r="AE192" t="str">
            <v>larry.lessen@countryfinancial.com</v>
          </cell>
          <cell r="AF192" t="str">
            <v>1701 Towanda Avenue</v>
          </cell>
          <cell r="AH192" t="str">
            <v>BLOOMINGTON</v>
          </cell>
          <cell r="AI192" t="str">
            <v>MCLEAN</v>
          </cell>
          <cell r="AJ192" t="str">
            <v>IL</v>
          </cell>
          <cell r="AK192" t="str">
            <v>61701</v>
          </cell>
          <cell r="AM192" t="str">
            <v>Michelle</v>
          </cell>
          <cell r="AN192" t="str">
            <v>Triplett</v>
          </cell>
          <cell r="AO192" t="str">
            <v>Statistical Reporting Consultant</v>
          </cell>
          <cell r="AP192" t="str">
            <v>Country Life Insurance Company</v>
          </cell>
          <cell r="AQ192">
            <v>3098213697</v>
          </cell>
          <cell r="AS192">
            <v>3098205496</v>
          </cell>
          <cell r="AT192" t="str">
            <v>michelle.triplett@countryfinancial.com</v>
          </cell>
          <cell r="AU192" t="str">
            <v>1701 Towanda Avenue</v>
          </cell>
          <cell r="AW192" t="str">
            <v>BLOOMINGTON</v>
          </cell>
          <cell r="AX192" t="str">
            <v>MCLEAN</v>
          </cell>
          <cell r="AY192" t="str">
            <v>IL</v>
          </cell>
          <cell r="AZ192" t="str">
            <v>61701</v>
          </cell>
          <cell r="CF192" t="str">
            <v>www.countryfinancial.com</v>
          </cell>
          <cell r="CN192">
            <v>1039</v>
          </cell>
          <cell r="CO192">
            <v>662</v>
          </cell>
          <cell r="CP192">
            <v>1626</v>
          </cell>
          <cell r="CS192" t="str">
            <v>12/31/2019</v>
          </cell>
          <cell r="CT192">
            <v>12</v>
          </cell>
          <cell r="CW192">
            <v>62553</v>
          </cell>
          <cell r="DD192" t="str">
            <v>Doug</v>
          </cell>
          <cell r="DE192" t="str">
            <v>Ellerman</v>
          </cell>
          <cell r="DF192" t="str">
            <v>Director</v>
          </cell>
          <cell r="DG192" t="str">
            <v>doug.ellerman@countryfinancial.com</v>
          </cell>
          <cell r="DH192">
            <v>3098216285</v>
          </cell>
        </row>
        <row r="193">
          <cell r="A193">
            <v>10533</v>
          </cell>
          <cell r="B193" t="str">
            <v>Coventry Health and Life Insurance Company</v>
          </cell>
          <cell r="J193" t="str">
            <v>6720B Rockledge Drive</v>
          </cell>
          <cell r="K193" t="str">
            <v>Suite 700</v>
          </cell>
          <cell r="L193" t="str">
            <v>BETHESDA</v>
          </cell>
          <cell r="M193" t="str">
            <v>MONTGOMERY</v>
          </cell>
          <cell r="N193" t="str">
            <v>MD</v>
          </cell>
          <cell r="O193" t="str">
            <v>20817</v>
          </cell>
          <cell r="Q193">
            <v>8008437421</v>
          </cell>
          <cell r="S193" t="str">
            <v>Frank Joseph</v>
          </cell>
          <cell r="T193" t="str">
            <v>D'Antonio</v>
          </cell>
          <cell r="U193" t="str">
            <v>President</v>
          </cell>
          <cell r="V193" t="str">
            <v>sdmiller@aetna.com</v>
          </cell>
          <cell r="W193" t="str">
            <v>John Patrick Maroney</v>
          </cell>
          <cell r="X193" t="str">
            <v>Scott</v>
          </cell>
          <cell r="Y193" t="str">
            <v>Miller</v>
          </cell>
          <cell r="Z193" t="str">
            <v>Corporate Controller</v>
          </cell>
          <cell r="AA193" t="str">
            <v>Coventry Health and Life Insurance Company</v>
          </cell>
          <cell r="AB193">
            <v>7176712474</v>
          </cell>
          <cell r="AD193">
            <v>7175262888</v>
          </cell>
          <cell r="AE193" t="str">
            <v>sdmiller@aetna.com</v>
          </cell>
          <cell r="AF193" t="str">
            <v>6720B Rockledge Drive</v>
          </cell>
          <cell r="AG193" t="str">
            <v>Suite 700</v>
          </cell>
          <cell r="AH193" t="str">
            <v>BETHESDA</v>
          </cell>
          <cell r="AI193" t="str">
            <v>MONTGOMERY</v>
          </cell>
          <cell r="AJ193" t="str">
            <v>MD</v>
          </cell>
          <cell r="AK193" t="str">
            <v>20817</v>
          </cell>
          <cell r="CF193" t="str">
            <v>www.aetna.com</v>
          </cell>
          <cell r="CN193">
            <v>1937</v>
          </cell>
          <cell r="CO193">
            <v>2850</v>
          </cell>
          <cell r="CS193" t="str">
            <v>12/31/2019</v>
          </cell>
          <cell r="CT193">
            <v>12</v>
          </cell>
          <cell r="CW193">
            <v>81973</v>
          </cell>
          <cell r="DD193" t="str">
            <v>Mandeep</v>
          </cell>
          <cell r="DE193" t="str">
            <v>Malhotra</v>
          </cell>
          <cell r="DF193" t="str">
            <v>Executive Director</v>
          </cell>
          <cell r="DG193" t="str">
            <v>malhotram@aetna.com</v>
          </cell>
          <cell r="DH193">
            <v>8602733423</v>
          </cell>
        </row>
        <row r="194">
          <cell r="A194">
            <v>10493</v>
          </cell>
          <cell r="B194" t="str">
            <v>Croatian Fraternal Union of America</v>
          </cell>
          <cell r="C194" t="str">
            <v>PITTSBURGH</v>
          </cell>
          <cell r="D194" t="str">
            <v>100 Delaney Drive</v>
          </cell>
          <cell r="E194" t="str">
            <v/>
          </cell>
          <cell r="G194" t="str">
            <v>PA</v>
          </cell>
          <cell r="H194" t="str">
            <v>15235</v>
          </cell>
          <cell r="I194" t="str">
            <v/>
          </cell>
          <cell r="J194" t="str">
            <v>100 Delaney Drive</v>
          </cell>
          <cell r="K194" t="str">
            <v/>
          </cell>
          <cell r="L194" t="str">
            <v>PITTSBURGH</v>
          </cell>
          <cell r="M194" t="str">
            <v/>
          </cell>
          <cell r="N194" t="str">
            <v>PA</v>
          </cell>
          <cell r="O194" t="str">
            <v>15235</v>
          </cell>
          <cell r="P194" t="str">
            <v/>
          </cell>
          <cell r="Q194">
            <v>4128430380</v>
          </cell>
          <cell r="S194" t="str">
            <v/>
          </cell>
          <cell r="T194" t="str">
            <v/>
          </cell>
          <cell r="U194" t="str">
            <v/>
          </cell>
          <cell r="V194" t="str">
            <v/>
          </cell>
          <cell r="W194" t="str">
            <v/>
          </cell>
          <cell r="CF194" t="str">
            <v/>
          </cell>
          <cell r="CN194">
            <v>2603</v>
          </cell>
          <cell r="CW194">
            <v>56634</v>
          </cell>
          <cell r="CX194" t="str">
            <v/>
          </cell>
          <cell r="CZ194" t="str">
            <v/>
          </cell>
          <cell r="DA194" t="str">
            <v/>
          </cell>
          <cell r="DB194" t="str">
            <v/>
          </cell>
          <cell r="DC194" t="str">
            <v/>
          </cell>
        </row>
        <row r="195">
          <cell r="A195">
            <v>10485</v>
          </cell>
          <cell r="B195" t="str">
            <v>CSA Fraternal Life</v>
          </cell>
          <cell r="C195" t="str">
            <v>LOMBARD</v>
          </cell>
          <cell r="D195" t="str">
            <v>PO Box 249</v>
          </cell>
          <cell r="E195" t="str">
            <v/>
          </cell>
          <cell r="G195" t="str">
            <v>IL</v>
          </cell>
          <cell r="H195" t="str">
            <v>60148</v>
          </cell>
          <cell r="I195" t="str">
            <v/>
          </cell>
          <cell r="J195" t="str">
            <v>PO Box 249</v>
          </cell>
          <cell r="K195" t="str">
            <v/>
          </cell>
          <cell r="L195" t="str">
            <v>LOMBARD</v>
          </cell>
          <cell r="M195" t="str">
            <v/>
          </cell>
          <cell r="N195" t="str">
            <v>IL</v>
          </cell>
          <cell r="O195" t="str">
            <v>60148</v>
          </cell>
          <cell r="P195" t="str">
            <v/>
          </cell>
          <cell r="Q195">
            <v>6304720500</v>
          </cell>
          <cell r="S195" t="str">
            <v/>
          </cell>
          <cell r="T195" t="str">
            <v/>
          </cell>
          <cell r="U195" t="str">
            <v/>
          </cell>
          <cell r="V195" t="str">
            <v/>
          </cell>
          <cell r="W195" t="str">
            <v/>
          </cell>
          <cell r="CF195" t="str">
            <v/>
          </cell>
          <cell r="CN195">
            <v>2595</v>
          </cell>
          <cell r="CW195">
            <v>56138</v>
          </cell>
          <cell r="CX195" t="str">
            <v/>
          </cell>
          <cell r="CZ195" t="str">
            <v/>
          </cell>
          <cell r="DA195" t="str">
            <v/>
          </cell>
          <cell r="DB195" t="str">
            <v/>
          </cell>
          <cell r="DC195" t="str">
            <v/>
          </cell>
        </row>
        <row r="196">
          <cell r="A196">
            <v>11349</v>
          </cell>
          <cell r="B196" t="str">
            <v>CSI Life Insurance Company</v>
          </cell>
          <cell r="J196" t="str">
            <v>PO Box 34888</v>
          </cell>
          <cell r="L196" t="str">
            <v>OMAHA</v>
          </cell>
          <cell r="M196" t="str">
            <v>DOUGLAS</v>
          </cell>
          <cell r="N196" t="str">
            <v>NE</v>
          </cell>
          <cell r="O196" t="str">
            <v>68134</v>
          </cell>
          <cell r="P196" t="str">
            <v>0888</v>
          </cell>
          <cell r="Q196">
            <v>4029978000</v>
          </cell>
          <cell r="S196" t="str">
            <v>John</v>
          </cell>
          <cell r="T196" t="str">
            <v>Kizer</v>
          </cell>
          <cell r="U196" t="str">
            <v>President</v>
          </cell>
          <cell r="W196" t="str">
            <v>Kim Young</v>
          </cell>
          <cell r="X196" t="str">
            <v>Michele</v>
          </cell>
          <cell r="Y196" t="str">
            <v>Guetterman</v>
          </cell>
          <cell r="Z196" t="str">
            <v>Sr. Compliance Specialist</v>
          </cell>
          <cell r="AA196" t="str">
            <v>Central States Indemnity Group</v>
          </cell>
          <cell r="AB196">
            <v>4029978389</v>
          </cell>
          <cell r="AE196" t="str">
            <v>mguetterman@csi-omaha.com</v>
          </cell>
          <cell r="AF196" t="str">
            <v>PO Box 34888</v>
          </cell>
          <cell r="AH196" t="str">
            <v>OMAHA</v>
          </cell>
          <cell r="AI196" t="str">
            <v>DOUGLAS</v>
          </cell>
          <cell r="AJ196" t="str">
            <v>NE</v>
          </cell>
          <cell r="AK196" t="str">
            <v>68134</v>
          </cell>
          <cell r="AL196" t="str">
            <v>0888</v>
          </cell>
          <cell r="CN196">
            <v>1200</v>
          </cell>
          <cell r="CO196">
            <v>1388</v>
          </cell>
          <cell r="CS196" t="str">
            <v>12/31/2019</v>
          </cell>
          <cell r="CT196">
            <v>12</v>
          </cell>
          <cell r="CW196">
            <v>82880</v>
          </cell>
          <cell r="DD196" t="str">
            <v>John</v>
          </cell>
          <cell r="DE196" t="str">
            <v>Juricek</v>
          </cell>
          <cell r="DF196" t="str">
            <v>Vice President</v>
          </cell>
          <cell r="DG196" t="str">
            <v>jjuricek@csi-omaha.com</v>
          </cell>
          <cell r="DH196">
            <v>4029978338</v>
          </cell>
        </row>
        <row r="197">
          <cell r="A197">
            <v>11350</v>
          </cell>
          <cell r="B197" t="str">
            <v>Cumis Insurance Society Inc</v>
          </cell>
          <cell r="J197" t="str">
            <v>PO Box 1084</v>
          </cell>
          <cell r="L197" t="str">
            <v>MADISON</v>
          </cell>
          <cell r="M197" t="str">
            <v>DANE</v>
          </cell>
          <cell r="N197" t="str">
            <v>WI</v>
          </cell>
          <cell r="O197" t="str">
            <v>53701</v>
          </cell>
          <cell r="Q197">
            <v>6082385851</v>
          </cell>
          <cell r="S197" t="str">
            <v>Robert</v>
          </cell>
          <cell r="T197" t="str">
            <v>Trunzo</v>
          </cell>
          <cell r="U197" t="str">
            <v/>
          </cell>
          <cell r="V197" t="str">
            <v>statereporting@cunamutual.com</v>
          </cell>
          <cell r="W197" t="str">
            <v>Thomas J. Merfeld</v>
          </cell>
          <cell r="X197" t="str">
            <v>Kayla</v>
          </cell>
          <cell r="Y197" t="str">
            <v>McGehee</v>
          </cell>
          <cell r="Z197" t="str">
            <v>External Reporting Analyst</v>
          </cell>
          <cell r="AA197" t="str">
            <v>Cumis Insurance Society Inc</v>
          </cell>
          <cell r="AB197">
            <v>6086654506</v>
          </cell>
          <cell r="AD197">
            <v>6082364506</v>
          </cell>
          <cell r="AE197" t="str">
            <v>statereporting@cunamutual.com</v>
          </cell>
          <cell r="AF197" t="str">
            <v>5910 Minneral Point Road</v>
          </cell>
          <cell r="AG197" t="str">
            <v>Attn: Financial Reporting</v>
          </cell>
          <cell r="AH197" t="str">
            <v>MADISON</v>
          </cell>
          <cell r="AI197" t="str">
            <v>DANE</v>
          </cell>
          <cell r="AJ197" t="str">
            <v>WI</v>
          </cell>
          <cell r="AK197" t="str">
            <v>53705</v>
          </cell>
          <cell r="CF197" t="str">
            <v>www.cunamutual.com</v>
          </cell>
          <cell r="CN197">
            <v>1201</v>
          </cell>
          <cell r="CO197">
            <v>1657</v>
          </cell>
          <cell r="CS197" t="str">
            <v>12/31/2019</v>
          </cell>
          <cell r="CT197">
            <v>12</v>
          </cell>
          <cell r="CW197">
            <v>10847</v>
          </cell>
          <cell r="DD197" t="str">
            <v>Tammy</v>
          </cell>
          <cell r="DE197" t="str">
            <v>Peter</v>
          </cell>
          <cell r="DF197" t="str">
            <v>Manager II</v>
          </cell>
          <cell r="DG197" t="str">
            <v>statereporting@cunamutual.com</v>
          </cell>
          <cell r="DH197">
            <v>6086656150</v>
          </cell>
        </row>
        <row r="198">
          <cell r="A198">
            <v>11351</v>
          </cell>
          <cell r="B198" t="str">
            <v>Dakota Truck Underwriters</v>
          </cell>
          <cell r="J198" t="str">
            <v>PO Box 89310</v>
          </cell>
          <cell r="L198" t="str">
            <v>SIOUX FALLS</v>
          </cell>
          <cell r="M198" t="str">
            <v>MINNEHAHA</v>
          </cell>
          <cell r="N198" t="str">
            <v>SD</v>
          </cell>
          <cell r="O198" t="str">
            <v>57109</v>
          </cell>
          <cell r="P198" t="str">
            <v>9310</v>
          </cell>
          <cell r="Q198">
            <v>6053615748</v>
          </cell>
          <cell r="R198">
            <v>6053614142</v>
          </cell>
          <cell r="S198" t="str">
            <v>Robert J.</v>
          </cell>
          <cell r="T198" t="str">
            <v>Hollan</v>
          </cell>
          <cell r="U198" t="str">
            <v>SVP, Secretary &amp; General Counsel</v>
          </cell>
          <cell r="V198" t="str">
            <v>rob.hollan@rascompanies.com</v>
          </cell>
          <cell r="W198" t="str">
            <v>Theodore Brandner</v>
          </cell>
          <cell r="X198" t="str">
            <v>Christine</v>
          </cell>
          <cell r="Y198" t="str">
            <v>Johnson</v>
          </cell>
          <cell r="Z198" t="str">
            <v>Compliance Coordinator</v>
          </cell>
          <cell r="AA198" t="str">
            <v>Dakota Truck Underwriters</v>
          </cell>
          <cell r="AB198">
            <v>6053614142</v>
          </cell>
          <cell r="AE198" t="str">
            <v>christine.johnson@rascompanies.com</v>
          </cell>
          <cell r="AF198" t="str">
            <v>PO Box 89310</v>
          </cell>
          <cell r="AH198" t="str">
            <v>SIOUX FALLS</v>
          </cell>
          <cell r="AI198" t="str">
            <v>MINNEHAHA</v>
          </cell>
          <cell r="AJ198" t="str">
            <v>SD</v>
          </cell>
          <cell r="AK198" t="str">
            <v>57109</v>
          </cell>
          <cell r="AL198" t="str">
            <v>9310</v>
          </cell>
          <cell r="CF198" t="str">
            <v>www.rascompanies.com</v>
          </cell>
          <cell r="CN198">
            <v>1202</v>
          </cell>
          <cell r="CO198">
            <v>1541</v>
          </cell>
          <cell r="CS198" t="str">
            <v>12/31/2019</v>
          </cell>
          <cell r="CT198">
            <v>12</v>
          </cell>
          <cell r="CW198">
            <v>34924</v>
          </cell>
          <cell r="DD198" t="str">
            <v>Robert J.</v>
          </cell>
          <cell r="DE198" t="str">
            <v>Hollan</v>
          </cell>
          <cell r="DF198" t="str">
            <v>SVP, Secretary &amp; General Counsel</v>
          </cell>
          <cell r="DG198" t="str">
            <v>rob.hollan@rascompanies.com</v>
          </cell>
          <cell r="DH198">
            <v>6053614142</v>
          </cell>
        </row>
        <row r="199">
          <cell r="A199">
            <v>10097</v>
          </cell>
          <cell r="B199" t="str">
            <v>Dearborn Life Insurance Company</v>
          </cell>
          <cell r="J199" t="str">
            <v>1020 31st Street</v>
          </cell>
          <cell r="L199" t="str">
            <v>DOWNERS GROVE</v>
          </cell>
          <cell r="N199" t="str">
            <v>IL</v>
          </cell>
          <cell r="O199" t="str">
            <v>60515</v>
          </cell>
          <cell r="Q199">
            <v>6304582207</v>
          </cell>
          <cell r="R199">
            <v>6304582870</v>
          </cell>
          <cell r="S199" t="str">
            <v>Gregory</v>
          </cell>
          <cell r="T199" t="str">
            <v>Benesh</v>
          </cell>
          <cell r="U199" t="str">
            <v>President and CEO</v>
          </cell>
          <cell r="V199" t="str">
            <v>state_filings@dearbornnational.com</v>
          </cell>
          <cell r="X199" t="str">
            <v>Amanda</v>
          </cell>
          <cell r="Y199" t="str">
            <v>Pellicori</v>
          </cell>
          <cell r="Z199" t="str">
            <v>Sr Staff Accountant</v>
          </cell>
          <cell r="AA199" t="str">
            <v>Dearborn Life Insurance Company</v>
          </cell>
          <cell r="AB199">
            <v>6304582289</v>
          </cell>
          <cell r="AD199">
            <v>6304582870</v>
          </cell>
          <cell r="AE199" t="str">
            <v>amanda_pellicori@dearbornnational.com</v>
          </cell>
          <cell r="AF199" t="str">
            <v>1020 31st Street</v>
          </cell>
          <cell r="AH199" t="str">
            <v>DOWNERS GROVE</v>
          </cell>
          <cell r="AJ199" t="str">
            <v>IL</v>
          </cell>
          <cell r="AK199" t="str">
            <v>60515</v>
          </cell>
          <cell r="AL199" t="str">
            <v>2266</v>
          </cell>
          <cell r="AM199" t="str">
            <v>Finance Department</v>
          </cell>
          <cell r="AP199" t="str">
            <v>Dearborn Life Insurance Company</v>
          </cell>
          <cell r="AT199" t="str">
            <v>state_filings@dearbornnational.com</v>
          </cell>
          <cell r="AU199" t="str">
            <v>1020 31st Street</v>
          </cell>
          <cell r="AW199" t="str">
            <v>DOWNERS GROVE</v>
          </cell>
          <cell r="AY199" t="str">
            <v>IL</v>
          </cell>
          <cell r="AZ199" t="str">
            <v>60515</v>
          </cell>
          <cell r="CF199" t="str">
            <v>www.dearbornnational.com</v>
          </cell>
          <cell r="CN199">
            <v>888</v>
          </cell>
          <cell r="CO199">
            <v>676</v>
          </cell>
          <cell r="CP199">
            <v>668</v>
          </cell>
          <cell r="CS199" t="str">
            <v>12/31/2019</v>
          </cell>
          <cell r="CT199">
            <v>12</v>
          </cell>
          <cell r="CW199">
            <v>71129</v>
          </cell>
          <cell r="CX199" t="str">
            <v>917</v>
          </cell>
          <cell r="DD199" t="str">
            <v>Tom</v>
          </cell>
          <cell r="DE199" t="str">
            <v>Hannagan</v>
          </cell>
          <cell r="DF199" t="str">
            <v>Mgr Corporate Finance</v>
          </cell>
          <cell r="DG199" t="str">
            <v>thomas_hannagan@dearbornnational.com</v>
          </cell>
          <cell r="DH199">
            <v>6304582236</v>
          </cell>
        </row>
        <row r="200">
          <cell r="A200">
            <v>10973</v>
          </cell>
          <cell r="B200" t="str">
            <v>Delaware American Life Insurance Company</v>
          </cell>
          <cell r="J200" t="str">
            <v>18210 Crane Nest Drive</v>
          </cell>
          <cell r="K200" t="str">
            <v>3rd Floor</v>
          </cell>
          <cell r="L200" t="str">
            <v>TAMPA</v>
          </cell>
          <cell r="M200" t="str">
            <v>HILLSBOROUGH</v>
          </cell>
          <cell r="N200" t="str">
            <v>FL</v>
          </cell>
          <cell r="O200" t="str">
            <v>33647</v>
          </cell>
          <cell r="Q200">
            <v>8139834100</v>
          </cell>
          <cell r="S200" t="str">
            <v>Scott</v>
          </cell>
          <cell r="T200" t="str">
            <v>Cicone</v>
          </cell>
          <cell r="U200" t="str">
            <v>Supervisor</v>
          </cell>
          <cell r="V200" t="str">
            <v>statereporting@metlife.com</v>
          </cell>
          <cell r="W200" t="str">
            <v>Dermot M. Cryan</v>
          </cell>
          <cell r="X200" t="str">
            <v>Scott</v>
          </cell>
          <cell r="Y200" t="str">
            <v>Cicone</v>
          </cell>
          <cell r="Z200" t="str">
            <v>Supervisor</v>
          </cell>
          <cell r="AA200" t="str">
            <v>Delaware American Life Insurance Company</v>
          </cell>
          <cell r="AB200">
            <v>8139834100</v>
          </cell>
          <cell r="AD200">
            <v>8139834404</v>
          </cell>
          <cell r="AE200" t="str">
            <v>statereporting@metlife.com</v>
          </cell>
          <cell r="AF200" t="str">
            <v>18210 Crane Nest Drive</v>
          </cell>
          <cell r="AG200" t="str">
            <v>3rd Floor</v>
          </cell>
          <cell r="AH200" t="str">
            <v>TAMPA</v>
          </cell>
          <cell r="AI200" t="str">
            <v>HILLSBOROUGH</v>
          </cell>
          <cell r="AJ200" t="str">
            <v>FL</v>
          </cell>
          <cell r="AK200" t="str">
            <v>33647</v>
          </cell>
          <cell r="CF200" t="str">
            <v>www.metlife.com</v>
          </cell>
          <cell r="CN200">
            <v>674</v>
          </cell>
          <cell r="CO200">
            <v>1754</v>
          </cell>
          <cell r="CS200" t="str">
            <v>12/31/2019</v>
          </cell>
          <cell r="CT200">
            <v>12</v>
          </cell>
          <cell r="CW200">
            <v>62634</v>
          </cell>
        </row>
        <row r="201">
          <cell r="A201">
            <v>10076</v>
          </cell>
          <cell r="B201" t="str">
            <v>Delta Dental Plan of Minnesota</v>
          </cell>
          <cell r="J201" t="str">
            <v>500 Washington Avenue</v>
          </cell>
          <cell r="K201" t="str">
            <v>Suite 2060</v>
          </cell>
          <cell r="L201" t="str">
            <v>MINNEAPOLIS</v>
          </cell>
          <cell r="M201" t="str">
            <v>HENNEPIN</v>
          </cell>
          <cell r="N201" t="str">
            <v>MN</v>
          </cell>
          <cell r="O201" t="str">
            <v>55415</v>
          </cell>
          <cell r="Q201">
            <v>6122243300</v>
          </cell>
          <cell r="R201">
            <v>6122243167</v>
          </cell>
          <cell r="S201" t="str">
            <v>Rodney</v>
          </cell>
          <cell r="T201" t="str">
            <v>Young</v>
          </cell>
          <cell r="U201" t="str">
            <v>President</v>
          </cell>
          <cell r="V201" t="str">
            <v>ryoung@deltadentalmn.org</v>
          </cell>
          <cell r="W201" t="str">
            <v>Tamara K. Robinson</v>
          </cell>
          <cell r="X201" t="str">
            <v>Melissa</v>
          </cell>
          <cell r="Y201" t="str">
            <v>Jaques</v>
          </cell>
          <cell r="Z201" t="str">
            <v>Senior Staff Accountant</v>
          </cell>
          <cell r="AA201" t="str">
            <v>Delta Dental of Minnesota</v>
          </cell>
          <cell r="AB201">
            <v>6122243222</v>
          </cell>
          <cell r="AD201">
            <v>6123515162</v>
          </cell>
          <cell r="AE201" t="str">
            <v>mjaques@deltadentalmn.org</v>
          </cell>
          <cell r="AF201" t="str">
            <v>500 Washington Avenue South</v>
          </cell>
          <cell r="AG201" t="str">
            <v>Suite 2060</v>
          </cell>
          <cell r="AH201" t="str">
            <v>MINNEAPOLIS</v>
          </cell>
          <cell r="AI201" t="str">
            <v>HENNEPIN</v>
          </cell>
          <cell r="AJ201" t="str">
            <v>MN</v>
          </cell>
          <cell r="AK201" t="str">
            <v>55415</v>
          </cell>
          <cell r="AM201" t="str">
            <v>Laurie</v>
          </cell>
          <cell r="AN201" t="str">
            <v>Stanek</v>
          </cell>
          <cell r="AO201" t="str">
            <v>Vice President and Controller</v>
          </cell>
          <cell r="AP201" t="str">
            <v>Delta Dental of Minnesota</v>
          </cell>
          <cell r="AQ201">
            <v>6122243311</v>
          </cell>
          <cell r="AT201" t="str">
            <v>lstanek@deltadentalmn.org</v>
          </cell>
          <cell r="AU201" t="str">
            <v>500 Washington Avenue South</v>
          </cell>
          <cell r="AV201" t="str">
            <v>Suite 2060</v>
          </cell>
          <cell r="AW201" t="str">
            <v>MINNEAPOLIS</v>
          </cell>
          <cell r="AX201" t="str">
            <v>HENNEPIN</v>
          </cell>
          <cell r="AY201" t="str">
            <v>MN</v>
          </cell>
          <cell r="AZ201" t="str">
            <v>55415</v>
          </cell>
          <cell r="CF201" t="str">
            <v>www.deltadentalmn.org</v>
          </cell>
          <cell r="CN201">
            <v>875</v>
          </cell>
          <cell r="CO201">
            <v>643</v>
          </cell>
          <cell r="CP201">
            <v>711</v>
          </cell>
          <cell r="CS201" t="str">
            <v>12/31/2019</v>
          </cell>
          <cell r="CT201">
            <v>12</v>
          </cell>
          <cell r="CW201">
            <v>55034</v>
          </cell>
          <cell r="DD201" t="str">
            <v>Karyn</v>
          </cell>
          <cell r="DE201" t="str">
            <v>Bauer</v>
          </cell>
          <cell r="DF201" t="str">
            <v>Accounting Mangaer</v>
          </cell>
          <cell r="DG201" t="str">
            <v>kbauer@deltadentalmn.org</v>
          </cell>
          <cell r="DH201">
            <v>6122243343</v>
          </cell>
        </row>
        <row r="202">
          <cell r="A202">
            <v>11353</v>
          </cell>
          <cell r="B202" t="str">
            <v>Dentegra Insurance Company</v>
          </cell>
          <cell r="J202" t="str">
            <v>100 First Street</v>
          </cell>
          <cell r="L202" t="str">
            <v>SAN FRANCISCO</v>
          </cell>
          <cell r="N202" t="str">
            <v>CA</v>
          </cell>
          <cell r="O202" t="str">
            <v>94105</v>
          </cell>
          <cell r="Q202">
            <v>7175068717</v>
          </cell>
          <cell r="R202">
            <v>7175066798</v>
          </cell>
          <cell r="S202" t="str">
            <v>Michael J</v>
          </cell>
          <cell r="T202" t="str">
            <v>Castro</v>
          </cell>
          <cell r="U202" t="str">
            <v>President</v>
          </cell>
          <cell r="V202" t="str">
            <v>hmauser@delta.org</v>
          </cell>
          <cell r="W202" t="str">
            <v>Alicia Weber</v>
          </cell>
          <cell r="X202" t="str">
            <v>Herb</v>
          </cell>
          <cell r="Y202" t="str">
            <v>Mauser</v>
          </cell>
          <cell r="Z202" t="str">
            <v>Manager</v>
          </cell>
          <cell r="AA202" t="str">
            <v>Dentegra Insurance Company</v>
          </cell>
          <cell r="AB202">
            <v>7175068717</v>
          </cell>
          <cell r="AD202">
            <v>7175066798</v>
          </cell>
          <cell r="AE202" t="str">
            <v>hmauser@delta.org</v>
          </cell>
          <cell r="AF202" t="str">
            <v>One Delta Drive</v>
          </cell>
          <cell r="AH202" t="str">
            <v>MECHANICSBURG</v>
          </cell>
          <cell r="AI202" t="str">
            <v>CUMBERLAND</v>
          </cell>
          <cell r="AJ202" t="str">
            <v>PA</v>
          </cell>
          <cell r="AK202" t="str">
            <v>17043</v>
          </cell>
          <cell r="CN202">
            <v>1204</v>
          </cell>
          <cell r="CO202">
            <v>1610</v>
          </cell>
          <cell r="CS202" t="str">
            <v>12/31/2019</v>
          </cell>
          <cell r="CT202">
            <v>12</v>
          </cell>
          <cell r="CW202">
            <v>73474</v>
          </cell>
          <cell r="DD202" t="str">
            <v>Katrina</v>
          </cell>
          <cell r="DE202" t="str">
            <v>Young</v>
          </cell>
          <cell r="DF202" t="str">
            <v>Director</v>
          </cell>
          <cell r="DG202" t="str">
            <v>kyoung@delta.org</v>
          </cell>
          <cell r="DH202">
            <v>7175068728</v>
          </cell>
        </row>
        <row r="203">
          <cell r="A203">
            <v>11354</v>
          </cell>
          <cell r="B203" t="str">
            <v>Diamond State Insurance Company</v>
          </cell>
          <cell r="J203" t="str">
            <v>Three Bala Plaza</v>
          </cell>
          <cell r="K203" t="str">
            <v>Suite 300E</v>
          </cell>
          <cell r="L203" t="str">
            <v>BALA CYNWYD</v>
          </cell>
          <cell r="M203" t="str">
            <v>MONTGOMERY</v>
          </cell>
          <cell r="N203" t="str">
            <v>PA</v>
          </cell>
          <cell r="O203" t="str">
            <v>19004</v>
          </cell>
          <cell r="P203" t="str">
            <v>3406</v>
          </cell>
          <cell r="Q203">
            <v>6106606824</v>
          </cell>
          <cell r="R203">
            <v>6106608882</v>
          </cell>
          <cell r="S203" t="str">
            <v>Cynthia Y.</v>
          </cell>
          <cell r="T203" t="str">
            <v>Valko</v>
          </cell>
          <cell r="U203" t="str">
            <v>CEO</v>
          </cell>
          <cell r="V203" t="str">
            <v>cvalko@global-indemnity.com</v>
          </cell>
          <cell r="W203" t="str">
            <v>Thomas M. McGeehan</v>
          </cell>
          <cell r="X203" t="str">
            <v>James</v>
          </cell>
          <cell r="Y203" t="str">
            <v>Jarvie</v>
          </cell>
          <cell r="Z203" t="str">
            <v>Technical Coordinator of Statistical Reporting</v>
          </cell>
          <cell r="AA203" t="str">
            <v>Global Indemnity Group</v>
          </cell>
          <cell r="AB203">
            <v>6106605409</v>
          </cell>
          <cell r="AD203">
            <v>6106605472</v>
          </cell>
          <cell r="AE203" t="str">
            <v>jjarvie@global-indemnity.com</v>
          </cell>
          <cell r="AF203" t="str">
            <v>Three Bala Plaza</v>
          </cell>
          <cell r="AG203" t="str">
            <v>Suite 300</v>
          </cell>
          <cell r="AH203" t="str">
            <v>BALA CYNWYD</v>
          </cell>
          <cell r="AI203" t="str">
            <v>MONTGOMERY</v>
          </cell>
          <cell r="AJ203" t="str">
            <v>PA</v>
          </cell>
          <cell r="AK203" t="str">
            <v>19004</v>
          </cell>
          <cell r="CF203" t="str">
            <v>www.diamondstate.group.com</v>
          </cell>
          <cell r="CN203">
            <v>1205</v>
          </cell>
          <cell r="CO203">
            <v>1543</v>
          </cell>
          <cell r="CS203" t="str">
            <v>12/31/2019</v>
          </cell>
          <cell r="CT203">
            <v>12</v>
          </cell>
          <cell r="CW203">
            <v>42048</v>
          </cell>
          <cell r="CX203" t="str">
            <v>0920</v>
          </cell>
          <cell r="DD203" t="str">
            <v>Noreen</v>
          </cell>
          <cell r="DE203" t="str">
            <v>Marshall</v>
          </cell>
          <cell r="DF203" t="str">
            <v>Vice President</v>
          </cell>
          <cell r="DG203" t="str">
            <v>nmarshall@global-indemnity.com</v>
          </cell>
          <cell r="DH203">
            <v>6106606844</v>
          </cell>
        </row>
        <row r="204">
          <cell r="A204">
            <v>11355</v>
          </cell>
          <cell r="B204" t="str">
            <v>Direct General Life Insurance Company</v>
          </cell>
          <cell r="J204" t="str">
            <v>1281 Murfreesboro Road</v>
          </cell>
          <cell r="L204" t="str">
            <v>NASHVILLE</v>
          </cell>
          <cell r="M204" t="str">
            <v>DAVIDSON</v>
          </cell>
          <cell r="N204" t="str">
            <v>TN</v>
          </cell>
          <cell r="O204" t="str">
            <v>37217</v>
          </cell>
          <cell r="Q204">
            <v>6292160345</v>
          </cell>
          <cell r="S204" t="str">
            <v>Donald</v>
          </cell>
          <cell r="T204" t="str">
            <v>Bolar</v>
          </cell>
          <cell r="U204" t="str">
            <v>Chief Accounting Officer</v>
          </cell>
          <cell r="V204" t="str">
            <v>dgregulatory@ngic.com</v>
          </cell>
          <cell r="W204" t="str">
            <v>Michael Hal Weiner</v>
          </cell>
          <cell r="X204" t="str">
            <v>Rachel</v>
          </cell>
          <cell r="Y204" t="str">
            <v>Whitfield</v>
          </cell>
          <cell r="Z204" t="str">
            <v>Statutory Accounting Analyst</v>
          </cell>
          <cell r="AA204" t="str">
            <v>Direct General Life Insurance Company</v>
          </cell>
          <cell r="AB204">
            <v>6292160345</v>
          </cell>
          <cell r="AE204" t="str">
            <v>rachel.whitfield@ngic.com</v>
          </cell>
          <cell r="AF204" t="str">
            <v>1281 Murfreesboro Road</v>
          </cell>
          <cell r="AH204" t="str">
            <v>NASHVILLE</v>
          </cell>
          <cell r="AI204" t="str">
            <v>DAVIDSON</v>
          </cell>
          <cell r="AJ204" t="str">
            <v>TN</v>
          </cell>
          <cell r="AK204" t="str">
            <v>37217</v>
          </cell>
          <cell r="CF204" t="str">
            <v>www.directgeneral.com</v>
          </cell>
          <cell r="CN204">
            <v>1206</v>
          </cell>
          <cell r="CO204">
            <v>1548</v>
          </cell>
          <cell r="CS204" t="str">
            <v>12/31/2019</v>
          </cell>
          <cell r="CT204">
            <v>12</v>
          </cell>
          <cell r="CW204">
            <v>97705</v>
          </cell>
          <cell r="DD204" t="str">
            <v>Misty</v>
          </cell>
          <cell r="DE204" t="str">
            <v>Park</v>
          </cell>
          <cell r="DF204" t="str">
            <v>Director of Insurance Accounting</v>
          </cell>
          <cell r="DG204" t="str">
            <v>dgregulatory@ngic.com</v>
          </cell>
          <cell r="DH204">
            <v>6292160341</v>
          </cell>
        </row>
        <row r="205">
          <cell r="A205">
            <v>11356</v>
          </cell>
          <cell r="B205" t="str">
            <v>Discover Property &amp; Casualty Insurance Company</v>
          </cell>
          <cell r="J205" t="str">
            <v>385 Washington Street</v>
          </cell>
          <cell r="L205" t="str">
            <v>ST. PAUL</v>
          </cell>
          <cell r="N205" t="str">
            <v>MN</v>
          </cell>
          <cell r="O205" t="str">
            <v>55102</v>
          </cell>
          <cell r="Q205">
            <v>8602773966</v>
          </cell>
          <cell r="X205" t="str">
            <v>Tyler</v>
          </cell>
          <cell r="Y205" t="str">
            <v>Dube</v>
          </cell>
          <cell r="Z205" t="str">
            <v>Data Analyst</v>
          </cell>
          <cell r="AA205" t="str">
            <v>Travelers</v>
          </cell>
          <cell r="AB205">
            <v>8602774137</v>
          </cell>
          <cell r="AD205">
            <v>8602777861</v>
          </cell>
          <cell r="AE205" t="str">
            <v>tdube@travelers.com</v>
          </cell>
          <cell r="AF205" t="str">
            <v>One Tower Square</v>
          </cell>
          <cell r="AH205" t="str">
            <v>HARTFORD</v>
          </cell>
          <cell r="AJ205" t="str">
            <v>CT</v>
          </cell>
          <cell r="AK205" t="str">
            <v>06183</v>
          </cell>
          <cell r="CN205">
            <v>1207</v>
          </cell>
          <cell r="CO205">
            <v>1591</v>
          </cell>
          <cell r="CS205" t="str">
            <v>12/31/2019</v>
          </cell>
          <cell r="CT205">
            <v>12</v>
          </cell>
          <cell r="CW205">
            <v>36463</v>
          </cell>
          <cell r="DD205" t="str">
            <v>Matt</v>
          </cell>
          <cell r="DE205" t="str">
            <v>Hushin</v>
          </cell>
          <cell r="DF205" t="str">
            <v>Director</v>
          </cell>
          <cell r="DG205" t="str">
            <v>mhushin@travelers.com</v>
          </cell>
          <cell r="DH205">
            <v>8609545818</v>
          </cell>
        </row>
        <row r="206">
          <cell r="A206">
            <v>11645</v>
          </cell>
          <cell r="B206" t="str">
            <v>DSM USA Insurance Company, Inc.</v>
          </cell>
          <cell r="J206" t="str">
            <v>465 Medford Street</v>
          </cell>
          <cell r="L206" t="str">
            <v>BOSTON</v>
          </cell>
          <cell r="N206" t="str">
            <v>MA</v>
          </cell>
          <cell r="O206" t="str">
            <v>02129</v>
          </cell>
          <cell r="Q206">
            <v>6178861332</v>
          </cell>
          <cell r="R206">
            <v>6178861771</v>
          </cell>
          <cell r="S206" t="str">
            <v>Michael</v>
          </cell>
          <cell r="T206" t="str">
            <v>Kelly</v>
          </cell>
          <cell r="U206" t="str">
            <v>Director of Finance - Reg Rptg &amp; Tax</v>
          </cell>
          <cell r="V206" t="str">
            <v>michael.kelly@dentaquest.com</v>
          </cell>
          <cell r="W206" t="str">
            <v>James E. Collins</v>
          </cell>
          <cell r="X206" t="str">
            <v>Anne</v>
          </cell>
          <cell r="Y206" t="str">
            <v>Borocov</v>
          </cell>
          <cell r="Z206" t="str">
            <v>Financial Reporting Analyst</v>
          </cell>
          <cell r="AA206" t="str">
            <v>DSM USA Insurance Company, Inc.</v>
          </cell>
          <cell r="AB206">
            <v>6178861849</v>
          </cell>
          <cell r="AE206" t="str">
            <v>anne.borocov@dentaquest.com</v>
          </cell>
          <cell r="AF206" t="str">
            <v>465 Medford Street</v>
          </cell>
          <cell r="AH206" t="str">
            <v>BOSTON</v>
          </cell>
          <cell r="AJ206" t="str">
            <v>MA</v>
          </cell>
          <cell r="AK206" t="str">
            <v>02129</v>
          </cell>
          <cell r="CF206" t="str">
            <v>www.dentaquest.com</v>
          </cell>
          <cell r="CN206">
            <v>1483</v>
          </cell>
          <cell r="CO206">
            <v>2154</v>
          </cell>
          <cell r="CS206" t="str">
            <v>12/31/2019</v>
          </cell>
          <cell r="CT206">
            <v>12</v>
          </cell>
          <cell r="CW206">
            <v>67636</v>
          </cell>
          <cell r="DD206" t="str">
            <v>Michael</v>
          </cell>
          <cell r="DE206" t="str">
            <v>Kelly</v>
          </cell>
          <cell r="DF206" t="str">
            <v>Director of Finance - Reg Rptg &amp; Tax</v>
          </cell>
          <cell r="DG206" t="str">
            <v>michael.kelly@dentaquest.com</v>
          </cell>
          <cell r="DH206">
            <v>6178861332</v>
          </cell>
        </row>
        <row r="207">
          <cell r="A207">
            <v>10515</v>
          </cell>
          <cell r="B207" t="str">
            <v>EastGUARD Insurance Company</v>
          </cell>
          <cell r="C207" t="str">
            <v/>
          </cell>
          <cell r="D207" t="str">
            <v/>
          </cell>
          <cell r="E207" t="str">
            <v/>
          </cell>
          <cell r="G207" t="str">
            <v/>
          </cell>
          <cell r="H207" t="str">
            <v/>
          </cell>
          <cell r="I207" t="str">
            <v/>
          </cell>
          <cell r="J207" t="str">
            <v>PO Box AH</v>
          </cell>
          <cell r="K207" t="str">
            <v/>
          </cell>
          <cell r="L207" t="str">
            <v>WILKES BARRE</v>
          </cell>
          <cell r="N207" t="str">
            <v>PA</v>
          </cell>
          <cell r="O207" t="str">
            <v>18703</v>
          </cell>
          <cell r="P207" t="str">
            <v>0020</v>
          </cell>
          <cell r="Q207">
            <v>5708259900</v>
          </cell>
          <cell r="S207" t="str">
            <v/>
          </cell>
          <cell r="T207" t="str">
            <v/>
          </cell>
          <cell r="U207" t="str">
            <v/>
          </cell>
          <cell r="V207" t="str">
            <v/>
          </cell>
          <cell r="W207" t="str">
            <v/>
          </cell>
          <cell r="CF207" t="str">
            <v/>
          </cell>
          <cell r="CN207">
            <v>2589</v>
          </cell>
          <cell r="CS207" t="str">
            <v>12/31/2019</v>
          </cell>
          <cell r="CT207">
            <v>4</v>
          </cell>
          <cell r="CW207">
            <v>14702</v>
          </cell>
          <cell r="CX207" t="str">
            <v/>
          </cell>
          <cell r="CZ207" t="str">
            <v/>
          </cell>
          <cell r="DA207" t="str">
            <v/>
          </cell>
          <cell r="DB207" t="str">
            <v/>
          </cell>
          <cell r="DC207" t="str">
            <v/>
          </cell>
        </row>
        <row r="208">
          <cell r="A208">
            <v>11358</v>
          </cell>
          <cell r="B208" t="str">
            <v>Economy Fire And Casualty Company</v>
          </cell>
          <cell r="J208" t="str">
            <v>PO Box 350</v>
          </cell>
          <cell r="K208" t="str">
            <v>700 Quaker Lane</v>
          </cell>
          <cell r="L208" t="str">
            <v>WARWICK</v>
          </cell>
          <cell r="M208" t="str">
            <v>KENT</v>
          </cell>
          <cell r="N208" t="str">
            <v>RI</v>
          </cell>
          <cell r="O208" t="str">
            <v>02887</v>
          </cell>
          <cell r="P208" t="str">
            <v>0350</v>
          </cell>
          <cell r="Q208">
            <v>8006384208</v>
          </cell>
          <cell r="R208">
            <v>4018272315</v>
          </cell>
          <cell r="S208" t="str">
            <v>Cathy</v>
          </cell>
          <cell r="T208" t="str">
            <v>Madden</v>
          </cell>
          <cell r="U208" t="str">
            <v>Director</v>
          </cell>
          <cell r="V208" t="str">
            <v>cmadden@metlife.com</v>
          </cell>
          <cell r="W208" t="str">
            <v>Michael J. Bednarick</v>
          </cell>
          <cell r="X208" t="str">
            <v>Cathy</v>
          </cell>
          <cell r="Y208" t="str">
            <v>Madden</v>
          </cell>
          <cell r="Z208" t="str">
            <v>Director</v>
          </cell>
          <cell r="AA208" t="str">
            <v>Metlife Companies</v>
          </cell>
          <cell r="AB208">
            <v>8006384208</v>
          </cell>
          <cell r="AD208">
            <v>4018272315</v>
          </cell>
          <cell r="AE208" t="str">
            <v>cmadden@metlife.com</v>
          </cell>
          <cell r="AF208" t="str">
            <v>700 Quaker Lane</v>
          </cell>
          <cell r="AG208" t="str">
            <v>Area 4C</v>
          </cell>
          <cell r="AH208" t="str">
            <v>WARWICK</v>
          </cell>
          <cell r="AI208" t="str">
            <v>KENT</v>
          </cell>
          <cell r="AJ208" t="str">
            <v>RI</v>
          </cell>
          <cell r="AK208" t="str">
            <v>02887</v>
          </cell>
          <cell r="AL208" t="str">
            <v>6681</v>
          </cell>
          <cell r="CF208" t="str">
            <v>www.metlife.com</v>
          </cell>
          <cell r="CN208">
            <v>1209</v>
          </cell>
          <cell r="CO208">
            <v>1677</v>
          </cell>
          <cell r="CS208" t="str">
            <v>12/31/2019</v>
          </cell>
          <cell r="CT208">
            <v>12</v>
          </cell>
          <cell r="CW208">
            <v>22926</v>
          </cell>
          <cell r="CX208" t="str">
            <v>214</v>
          </cell>
          <cell r="DD208" t="str">
            <v>Richard A.</v>
          </cell>
          <cell r="DE208" t="str">
            <v>Stevens</v>
          </cell>
          <cell r="DF208" t="str">
            <v>Vice President and Controller</v>
          </cell>
          <cell r="DG208" t="str">
            <v>rstevens@metlife.com</v>
          </cell>
          <cell r="DH208">
            <v>8006384208</v>
          </cell>
        </row>
        <row r="209">
          <cell r="A209">
            <v>11359</v>
          </cell>
          <cell r="B209" t="str">
            <v>Economy Preferred Insurance Company</v>
          </cell>
          <cell r="J209" t="str">
            <v>PO Box 350</v>
          </cell>
          <cell r="K209" t="str">
            <v>700 Quaker Lane</v>
          </cell>
          <cell r="L209" t="str">
            <v>WARWICK</v>
          </cell>
          <cell r="M209" t="str">
            <v>KENT</v>
          </cell>
          <cell r="N209" t="str">
            <v>RI</v>
          </cell>
          <cell r="O209" t="str">
            <v>02887</v>
          </cell>
          <cell r="P209" t="str">
            <v>0350</v>
          </cell>
          <cell r="Q209">
            <v>8006384208</v>
          </cell>
          <cell r="R209">
            <v>4018272315</v>
          </cell>
          <cell r="S209" t="str">
            <v>Cathy</v>
          </cell>
          <cell r="T209" t="str">
            <v>Madden</v>
          </cell>
          <cell r="U209" t="str">
            <v>Director</v>
          </cell>
          <cell r="V209" t="str">
            <v>cmadden@metlife.com</v>
          </cell>
          <cell r="W209" t="str">
            <v>Michael J. Bednarick</v>
          </cell>
          <cell r="X209" t="str">
            <v>Cathy</v>
          </cell>
          <cell r="Y209" t="str">
            <v>Madden</v>
          </cell>
          <cell r="Z209" t="str">
            <v>Director</v>
          </cell>
          <cell r="AA209" t="str">
            <v>Metlife Companies</v>
          </cell>
          <cell r="AB209">
            <v>8006384208</v>
          </cell>
          <cell r="AD209">
            <v>4018272315</v>
          </cell>
          <cell r="AE209" t="str">
            <v>cmadden@metlife.com</v>
          </cell>
          <cell r="AF209" t="str">
            <v>700 Quaker Lane</v>
          </cell>
          <cell r="AG209" t="str">
            <v>Area 4C</v>
          </cell>
          <cell r="AH209" t="str">
            <v>WARWICK</v>
          </cell>
          <cell r="AI209" t="str">
            <v>KENT</v>
          </cell>
          <cell r="AJ209" t="str">
            <v>RI</v>
          </cell>
          <cell r="AK209" t="str">
            <v>02887</v>
          </cell>
          <cell r="AL209" t="str">
            <v>6681</v>
          </cell>
          <cell r="CF209" t="str">
            <v>www.metlife.com</v>
          </cell>
          <cell r="CN209">
            <v>1210</v>
          </cell>
          <cell r="CO209">
            <v>1677</v>
          </cell>
          <cell r="CS209" t="str">
            <v>12/31/2019</v>
          </cell>
          <cell r="CT209">
            <v>12</v>
          </cell>
          <cell r="CW209">
            <v>38067</v>
          </cell>
          <cell r="CX209" t="str">
            <v>214</v>
          </cell>
          <cell r="DD209" t="str">
            <v>Richard A.</v>
          </cell>
          <cell r="DE209" t="str">
            <v>Stevens</v>
          </cell>
          <cell r="DF209" t="str">
            <v>Vice President and Controller</v>
          </cell>
          <cell r="DG209" t="str">
            <v>rstevens@metlife.com</v>
          </cell>
          <cell r="DH209">
            <v>8006384208</v>
          </cell>
        </row>
        <row r="210">
          <cell r="A210">
            <v>11360</v>
          </cell>
          <cell r="B210" t="str">
            <v>Economy Premier Assurance Company</v>
          </cell>
          <cell r="J210" t="str">
            <v>PO Box 350</v>
          </cell>
          <cell r="K210" t="str">
            <v>700 Quaker Lane</v>
          </cell>
          <cell r="L210" t="str">
            <v>WARWICK</v>
          </cell>
          <cell r="M210" t="str">
            <v>KENT</v>
          </cell>
          <cell r="N210" t="str">
            <v>RI</v>
          </cell>
          <cell r="O210" t="str">
            <v>02887</v>
          </cell>
          <cell r="P210" t="str">
            <v>0350</v>
          </cell>
          <cell r="Q210">
            <v>8006384208</v>
          </cell>
          <cell r="R210">
            <v>4018272315</v>
          </cell>
          <cell r="S210" t="str">
            <v>Cathy</v>
          </cell>
          <cell r="T210" t="str">
            <v>Madden</v>
          </cell>
          <cell r="U210" t="str">
            <v>Director</v>
          </cell>
          <cell r="V210" t="str">
            <v>cmadden@metlife.com</v>
          </cell>
          <cell r="W210" t="str">
            <v>Michael J. Bednarick</v>
          </cell>
          <cell r="X210" t="str">
            <v>Cathy</v>
          </cell>
          <cell r="Y210" t="str">
            <v>Madden</v>
          </cell>
          <cell r="Z210" t="str">
            <v>Director</v>
          </cell>
          <cell r="AA210" t="str">
            <v>Metlife Companies</v>
          </cell>
          <cell r="AB210">
            <v>8006384208</v>
          </cell>
          <cell r="AD210">
            <v>4018272315</v>
          </cell>
          <cell r="AE210" t="str">
            <v>cmadden@metlife.com</v>
          </cell>
          <cell r="AF210" t="str">
            <v>700 Quaker Lane</v>
          </cell>
          <cell r="AG210" t="str">
            <v>Area 4C</v>
          </cell>
          <cell r="AH210" t="str">
            <v>WARWICK</v>
          </cell>
          <cell r="AI210" t="str">
            <v>KENT</v>
          </cell>
          <cell r="AJ210" t="str">
            <v>RI</v>
          </cell>
          <cell r="AK210" t="str">
            <v>02887</v>
          </cell>
          <cell r="AL210" t="str">
            <v>6681</v>
          </cell>
          <cell r="CF210" t="str">
            <v>www.metlife.com</v>
          </cell>
          <cell r="CN210">
            <v>1211</v>
          </cell>
          <cell r="CO210">
            <v>1677</v>
          </cell>
          <cell r="CS210" t="str">
            <v>12/31/2019</v>
          </cell>
          <cell r="CT210">
            <v>12</v>
          </cell>
          <cell r="CW210">
            <v>40649</v>
          </cell>
          <cell r="CX210" t="str">
            <v>214</v>
          </cell>
          <cell r="DD210" t="str">
            <v>Richard A.</v>
          </cell>
          <cell r="DE210" t="str">
            <v>Stevens</v>
          </cell>
          <cell r="DF210" t="str">
            <v>Vice President and Controller</v>
          </cell>
          <cell r="DG210" t="str">
            <v>rstevens@metlife.com</v>
          </cell>
          <cell r="DH210">
            <v>8006384208</v>
          </cell>
        </row>
        <row r="211">
          <cell r="A211">
            <v>11361</v>
          </cell>
          <cell r="B211" t="str">
            <v>Electric Insurance Company</v>
          </cell>
          <cell r="J211" t="str">
            <v>75 Sam Fonzo Drive</v>
          </cell>
          <cell r="L211" t="str">
            <v>BEVERLY</v>
          </cell>
          <cell r="M211" t="str">
            <v>ESSEX</v>
          </cell>
          <cell r="N211" t="str">
            <v>MA</v>
          </cell>
          <cell r="O211" t="str">
            <v>01915</v>
          </cell>
          <cell r="Q211">
            <v>9785245002</v>
          </cell>
          <cell r="R211">
            <v>9782365002</v>
          </cell>
          <cell r="S211" t="str">
            <v>Thomas A.</v>
          </cell>
          <cell r="T211" t="str">
            <v>Bottichio</v>
          </cell>
          <cell r="U211" t="str">
            <v>President and CEO</v>
          </cell>
          <cell r="V211" t="str">
            <v>tom.bottichio@electricinsurance.com</v>
          </cell>
          <cell r="W211" t="str">
            <v>Cindy Ding</v>
          </cell>
          <cell r="X211" t="str">
            <v>Debora</v>
          </cell>
          <cell r="Y211" t="str">
            <v>Harris</v>
          </cell>
          <cell r="Z211" t="str">
            <v>Sr. Regulatory &amp; Statistical Reporting Specialist</v>
          </cell>
          <cell r="AA211" t="str">
            <v>Electric Insurance Company</v>
          </cell>
          <cell r="AB211">
            <v>9785245651</v>
          </cell>
          <cell r="AD211">
            <v>9782365651</v>
          </cell>
          <cell r="AE211" t="str">
            <v>debora.harris@electricinsurance.com</v>
          </cell>
          <cell r="AF211" t="str">
            <v>75 Sam Fonzo Drive</v>
          </cell>
          <cell r="AH211" t="str">
            <v>BEVERLY</v>
          </cell>
          <cell r="AI211" t="str">
            <v>ESSEX</v>
          </cell>
          <cell r="AJ211" t="str">
            <v>MA</v>
          </cell>
          <cell r="AK211" t="str">
            <v>01915</v>
          </cell>
          <cell r="CF211" t="str">
            <v>www.electricinsurance.com</v>
          </cell>
          <cell r="CN211">
            <v>1212</v>
          </cell>
          <cell r="CO211">
            <v>1549</v>
          </cell>
          <cell r="CS211" t="str">
            <v>12/31/2019</v>
          </cell>
          <cell r="CT211">
            <v>12</v>
          </cell>
          <cell r="CW211">
            <v>21261</v>
          </cell>
          <cell r="DD211" t="str">
            <v>Ellen</v>
          </cell>
          <cell r="DE211" t="str">
            <v>Robbins</v>
          </cell>
          <cell r="DF211" t="str">
            <v>Sr. CL Regulatory Counsel &amp; Mgr Stat Reporting</v>
          </cell>
          <cell r="DG211" t="str">
            <v>ellen.robbins@electricinsurance.com</v>
          </cell>
          <cell r="DH211">
            <v>9785245340</v>
          </cell>
        </row>
        <row r="212">
          <cell r="A212">
            <v>10588</v>
          </cell>
          <cell r="B212" t="str">
            <v>Elips Life Insurance Company</v>
          </cell>
          <cell r="J212" t="str">
            <v>1450 American Lane</v>
          </cell>
          <cell r="K212" t="str">
            <v>Suite 1100</v>
          </cell>
          <cell r="L212" t="str">
            <v>SCHAUMBURG</v>
          </cell>
          <cell r="M212" t="str">
            <v>COOK</v>
          </cell>
          <cell r="N212" t="str">
            <v>IL</v>
          </cell>
          <cell r="O212" t="str">
            <v>60173</v>
          </cell>
          <cell r="Q212">
            <v>6302594820</v>
          </cell>
          <cell r="S212" t="str">
            <v>Eruc</v>
          </cell>
          <cell r="T212" t="str">
            <v>Herbelin</v>
          </cell>
          <cell r="U212" t="str">
            <v>CEO</v>
          </cell>
          <cell r="V212" t="str">
            <v>eric.herbelin@elipslife.com</v>
          </cell>
          <cell r="W212" t="str">
            <v>Robert Balcerski</v>
          </cell>
          <cell r="X212" t="str">
            <v>Rosa</v>
          </cell>
          <cell r="Y212" t="str">
            <v>Delgado</v>
          </cell>
          <cell r="Z212" t="str">
            <v>Staff Accountant</v>
          </cell>
          <cell r="AA212" t="str">
            <v>Elips Life Insurance Company</v>
          </cell>
          <cell r="AB212">
            <v>8472791263</v>
          </cell>
          <cell r="AE212" t="str">
            <v>rosa.delgado@elipslife.com</v>
          </cell>
          <cell r="AF212" t="str">
            <v>1450 American Lane</v>
          </cell>
          <cell r="AG212" t="str">
            <v>Suite 1100</v>
          </cell>
          <cell r="AH212" t="str">
            <v>SCHAUMBURG</v>
          </cell>
          <cell r="AI212" t="str">
            <v>COOK</v>
          </cell>
          <cell r="AJ212" t="str">
            <v>IL</v>
          </cell>
          <cell r="AK212" t="str">
            <v>60173</v>
          </cell>
          <cell r="CN212">
            <v>1038</v>
          </cell>
          <cell r="CO212">
            <v>575</v>
          </cell>
          <cell r="CS212" t="str">
            <v>12/31/2019</v>
          </cell>
          <cell r="CT212">
            <v>12</v>
          </cell>
          <cell r="CW212">
            <v>85561</v>
          </cell>
          <cell r="CX212" t="str">
            <v>984</v>
          </cell>
          <cell r="DD212" t="str">
            <v>Robert</v>
          </cell>
          <cell r="DE212" t="str">
            <v>Balcerski</v>
          </cell>
          <cell r="DF212" t="str">
            <v>CFO</v>
          </cell>
          <cell r="DG212" t="str">
            <v>robert.balcerski@elipslife.com</v>
          </cell>
          <cell r="DH212">
            <v>3124791541</v>
          </cell>
        </row>
        <row r="213">
          <cell r="A213">
            <v>11363</v>
          </cell>
          <cell r="B213" t="str">
            <v>Emcasco Insurance Company</v>
          </cell>
          <cell r="J213" t="str">
            <v>PO Box 712</v>
          </cell>
          <cell r="L213" t="str">
            <v>DES MOINES</v>
          </cell>
          <cell r="M213" t="str">
            <v>POLK</v>
          </cell>
          <cell r="N213" t="str">
            <v>IA</v>
          </cell>
          <cell r="O213" t="str">
            <v>50306</v>
          </cell>
          <cell r="P213" t="str">
            <v>0712</v>
          </cell>
          <cell r="Q213">
            <v>5153452438</v>
          </cell>
          <cell r="R213">
            <v>9777803531</v>
          </cell>
          <cell r="S213" t="str">
            <v>Jill</v>
          </cell>
          <cell r="T213" t="str">
            <v>Joss</v>
          </cell>
          <cell r="U213" t="str">
            <v>Assistant Secretary</v>
          </cell>
          <cell r="V213" t="str">
            <v>jill.m.joss@emcins.com</v>
          </cell>
          <cell r="W213" t="str">
            <v>Mark Reese</v>
          </cell>
          <cell r="X213" t="str">
            <v>Sue</v>
          </cell>
          <cell r="Y213" t="str">
            <v>Bellis</v>
          </cell>
          <cell r="Z213" t="str">
            <v>Statistical Analyst II</v>
          </cell>
          <cell r="AA213" t="str">
            <v>Emasco Insurance Company</v>
          </cell>
          <cell r="AB213">
            <v>5153452059</v>
          </cell>
          <cell r="AC213">
            <v>2693</v>
          </cell>
          <cell r="AD213">
            <v>8777803531</v>
          </cell>
          <cell r="AE213" t="str">
            <v>sue.j.bellis@emcins.com</v>
          </cell>
          <cell r="AF213" t="str">
            <v>PO Box 712</v>
          </cell>
          <cell r="AH213" t="str">
            <v>DES MOINES</v>
          </cell>
          <cell r="AI213" t="str">
            <v>POLK</v>
          </cell>
          <cell r="AJ213" t="str">
            <v>IA</v>
          </cell>
          <cell r="AK213" t="str">
            <v>50306</v>
          </cell>
          <cell r="AL213" t="str">
            <v>0712</v>
          </cell>
          <cell r="CF213" t="str">
            <v>www.emcins.com</v>
          </cell>
          <cell r="CN213">
            <v>1214</v>
          </cell>
          <cell r="CO213">
            <v>1550</v>
          </cell>
          <cell r="CS213" t="str">
            <v>12/31/2019</v>
          </cell>
          <cell r="CT213">
            <v>12</v>
          </cell>
          <cell r="CW213">
            <v>21407</v>
          </cell>
          <cell r="DD213" t="str">
            <v>Jill M.</v>
          </cell>
          <cell r="DE213" t="str">
            <v>Joss</v>
          </cell>
          <cell r="DF213" t="str">
            <v>Assistant Secretary</v>
          </cell>
          <cell r="DG213" t="str">
            <v>jill.m.joss@emcins.com</v>
          </cell>
          <cell r="DH213">
            <v>5153452438</v>
          </cell>
        </row>
        <row r="214">
          <cell r="A214">
            <v>10077</v>
          </cell>
          <cell r="B214" t="str">
            <v>EMC National Life</v>
          </cell>
          <cell r="J214" t="str">
            <v>PO Box 9202</v>
          </cell>
          <cell r="L214" t="str">
            <v>DES MOINES</v>
          </cell>
          <cell r="M214" t="str">
            <v>POLK</v>
          </cell>
          <cell r="N214" t="str">
            <v>IA</v>
          </cell>
          <cell r="O214" t="str">
            <v>50306</v>
          </cell>
          <cell r="Q214">
            <v>5152372055</v>
          </cell>
          <cell r="R214">
            <v>5152372280</v>
          </cell>
          <cell r="S214" t="str">
            <v>Eric J.</v>
          </cell>
          <cell r="T214" t="str">
            <v>Faust</v>
          </cell>
          <cell r="U214" t="str">
            <v>President, COO</v>
          </cell>
          <cell r="V214" t="str">
            <v>efaust@emcnl.com</v>
          </cell>
          <cell r="W214" t="str">
            <v>Chris Frazier</v>
          </cell>
          <cell r="X214" t="str">
            <v>Sandra</v>
          </cell>
          <cell r="Y214" t="str">
            <v>Struthers</v>
          </cell>
          <cell r="Z214" t="str">
            <v>AVP, Controller, &amp; Asst. Treasurer</v>
          </cell>
          <cell r="AA214" t="str">
            <v>EMC National Life</v>
          </cell>
          <cell r="AB214">
            <v>5152372120</v>
          </cell>
          <cell r="AD214">
            <v>5152372280</v>
          </cell>
          <cell r="AE214" t="str">
            <v>sstruthers@emcnl.com</v>
          </cell>
          <cell r="AF214" t="str">
            <v>PO Box 9202</v>
          </cell>
          <cell r="AH214" t="str">
            <v>DES MOINES</v>
          </cell>
          <cell r="AI214" t="str">
            <v>POLK</v>
          </cell>
          <cell r="AJ214" t="str">
            <v>IA</v>
          </cell>
          <cell r="AK214" t="str">
            <v>50306</v>
          </cell>
          <cell r="CF214" t="str">
            <v>www.emcnl.com</v>
          </cell>
          <cell r="CN214">
            <v>876</v>
          </cell>
          <cell r="CO214">
            <v>642</v>
          </cell>
          <cell r="CS214" t="str">
            <v>12/31/2019</v>
          </cell>
          <cell r="CT214">
            <v>12</v>
          </cell>
          <cell r="CW214">
            <v>62928</v>
          </cell>
          <cell r="CX214" t="str">
            <v>0</v>
          </cell>
          <cell r="DD214" t="str">
            <v>Chris</v>
          </cell>
          <cell r="DE214" t="str">
            <v>Frazier</v>
          </cell>
          <cell r="DF214" t="str">
            <v>Sr. VP, CFO, &amp; Treasurer</v>
          </cell>
          <cell r="DG214" t="str">
            <v>cfrazier@emcnl.com</v>
          </cell>
          <cell r="DH214">
            <v>5152372205</v>
          </cell>
        </row>
        <row r="215">
          <cell r="A215">
            <v>11364</v>
          </cell>
          <cell r="B215" t="str">
            <v>Empire Fire and Marine Insurance Company</v>
          </cell>
          <cell r="J215" t="str">
            <v>1299 Zurich Way</v>
          </cell>
          <cell r="K215" t="str">
            <v>5th Floor West Bar</v>
          </cell>
          <cell r="L215" t="str">
            <v>SCHAUMBURG</v>
          </cell>
          <cell r="M215" t="str">
            <v>COOK</v>
          </cell>
          <cell r="N215" t="str">
            <v>IL</v>
          </cell>
          <cell r="O215" t="str">
            <v>60196</v>
          </cell>
          <cell r="P215" t="str">
            <v>1056</v>
          </cell>
          <cell r="Q215">
            <v>8476053267</v>
          </cell>
          <cell r="R215">
            <v>8474135315</v>
          </cell>
          <cell r="S215" t="str">
            <v>Katherine</v>
          </cell>
          <cell r="T215" t="str">
            <v>Miller</v>
          </cell>
          <cell r="U215" t="str">
            <v>Director of External Reporting</v>
          </cell>
          <cell r="V215" t="str">
            <v>katie.miller@zurichna.com</v>
          </cell>
          <cell r="W215" t="str">
            <v>Dalynn Hoch</v>
          </cell>
          <cell r="X215" t="str">
            <v>Lucille</v>
          </cell>
          <cell r="Y215" t="str">
            <v>Choma</v>
          </cell>
          <cell r="Z215" t="str">
            <v>Financial Analyst III</v>
          </cell>
          <cell r="AA215" t="str">
            <v>Zurich Group</v>
          </cell>
          <cell r="AB215">
            <v>8476056699</v>
          </cell>
          <cell r="AD215">
            <v>8474135315</v>
          </cell>
          <cell r="AE215" t="str">
            <v>usz_supp.filings@zurichna.com</v>
          </cell>
          <cell r="AF215" t="str">
            <v>1299 Zurich Way</v>
          </cell>
          <cell r="AG215" t="str">
            <v>5th Floor West Bar</v>
          </cell>
          <cell r="AH215" t="str">
            <v>SCHAUMBURG</v>
          </cell>
          <cell r="AI215" t="str">
            <v>COOK</v>
          </cell>
          <cell r="AJ215" t="str">
            <v>IL</v>
          </cell>
          <cell r="AK215" t="str">
            <v>60196</v>
          </cell>
          <cell r="CF215" t="str">
            <v>www.zurichna.com</v>
          </cell>
          <cell r="CN215">
            <v>2829</v>
          </cell>
          <cell r="CO215">
            <v>2993</v>
          </cell>
          <cell r="CS215" t="str">
            <v>12/31/2019</v>
          </cell>
          <cell r="CT215">
            <v>12</v>
          </cell>
          <cell r="CW215">
            <v>21326</v>
          </cell>
          <cell r="DD215" t="str">
            <v>Katherine</v>
          </cell>
          <cell r="DE215" t="str">
            <v>Miller</v>
          </cell>
          <cell r="DF215" t="str">
            <v>Director of Statutory and Regulatory Reporting</v>
          </cell>
          <cell r="DG215" t="str">
            <v>katie.miller@zurichna.com</v>
          </cell>
          <cell r="DH215">
            <v>8476057896</v>
          </cell>
        </row>
        <row r="216">
          <cell r="A216">
            <v>11365</v>
          </cell>
          <cell r="B216" t="str">
            <v xml:space="preserve">Employers Fire Insurance Company </v>
          </cell>
          <cell r="J216" t="str">
            <v>1880 JFK Boulevard</v>
          </cell>
          <cell r="K216" t="str">
            <v>Suite 801</v>
          </cell>
          <cell r="L216" t="str">
            <v>PHILADELPHIA</v>
          </cell>
          <cell r="M216" t="str">
            <v>PHILADELPHIA</v>
          </cell>
          <cell r="N216" t="str">
            <v>PA</v>
          </cell>
          <cell r="O216" t="str">
            <v>19103</v>
          </cell>
          <cell r="Q216">
            <v>2672380733</v>
          </cell>
          <cell r="R216">
            <v>2156651888</v>
          </cell>
          <cell r="S216" t="str">
            <v>J. Marcus</v>
          </cell>
          <cell r="T216" t="str">
            <v>Doran</v>
          </cell>
          <cell r="U216" t="str">
            <v>COO</v>
          </cell>
          <cell r="V216" t="str">
            <v>mdoran@armourrisk.com</v>
          </cell>
          <cell r="W216" t="str">
            <v>Brian Schleider</v>
          </cell>
          <cell r="X216" t="str">
            <v>Terri</v>
          </cell>
          <cell r="Y216" t="str">
            <v>Weaver</v>
          </cell>
          <cell r="Z216" t="str">
            <v>Compliance Specialist &amp; Assistant Secretary</v>
          </cell>
          <cell r="AA216" t="str">
            <v>Bedivere Insurance Company</v>
          </cell>
          <cell r="AB216">
            <v>2672380725</v>
          </cell>
          <cell r="AD216">
            <v>2156651888</v>
          </cell>
          <cell r="AE216" t="str">
            <v>tweaver@armourrisk.com</v>
          </cell>
          <cell r="AF216" t="str">
            <v>1880 JFK Boulevard</v>
          </cell>
          <cell r="AG216" t="str">
            <v>Suite 801</v>
          </cell>
          <cell r="AH216" t="str">
            <v>PHILADELPHIA</v>
          </cell>
          <cell r="AI216" t="str">
            <v>PHILADELPHIA</v>
          </cell>
          <cell r="AJ216" t="str">
            <v>PA</v>
          </cell>
          <cell r="AK216" t="str">
            <v>19103</v>
          </cell>
          <cell r="CN216">
            <v>2830</v>
          </cell>
          <cell r="CO216">
            <v>1545</v>
          </cell>
          <cell r="CS216" t="str">
            <v>12/31/2019</v>
          </cell>
          <cell r="CT216">
            <v>12</v>
          </cell>
          <cell r="CW216">
            <v>20648</v>
          </cell>
          <cell r="DD216" t="str">
            <v>J. Marcus</v>
          </cell>
          <cell r="DE216" t="str">
            <v>Doran</v>
          </cell>
          <cell r="DF216" t="str">
            <v>COO</v>
          </cell>
          <cell r="DG216" t="str">
            <v>mdoran@armourrisk.com</v>
          </cell>
          <cell r="DH216">
            <v>2672380733</v>
          </cell>
        </row>
        <row r="217">
          <cell r="A217">
            <v>10079</v>
          </cell>
          <cell r="B217" t="str">
            <v>Employers Reassurance Corporation</v>
          </cell>
          <cell r="J217" t="str">
            <v>PO Box 2981</v>
          </cell>
          <cell r="L217" t="str">
            <v>MISSION</v>
          </cell>
          <cell r="N217" t="str">
            <v>KS</v>
          </cell>
          <cell r="O217" t="str">
            <v>66201</v>
          </cell>
          <cell r="P217" t="str">
            <v>1391</v>
          </cell>
          <cell r="Q217">
            <v>9139823720</v>
          </cell>
          <cell r="R217">
            <v>9139816578</v>
          </cell>
          <cell r="S217" t="str">
            <v>Ronald D.</v>
          </cell>
          <cell r="T217" t="str">
            <v>Peters</v>
          </cell>
          <cell r="U217" t="str">
            <v>President/CEO</v>
          </cell>
          <cell r="V217" t="str">
            <v>ronald.peters@ge.com</v>
          </cell>
          <cell r="W217" t="str">
            <v>William J. Steilen</v>
          </cell>
          <cell r="X217" t="str">
            <v>Pam</v>
          </cell>
          <cell r="Y217" t="str">
            <v>Melton</v>
          </cell>
          <cell r="Z217" t="str">
            <v>Accounting Analyst</v>
          </cell>
          <cell r="AA217" t="str">
            <v xml:space="preserve">Employers Reassurance Corp. </v>
          </cell>
          <cell r="AB217">
            <v>9139823760</v>
          </cell>
          <cell r="AD217">
            <v>9132731804</v>
          </cell>
          <cell r="AE217" t="str">
            <v>pam.melton@ge.com</v>
          </cell>
          <cell r="AF217" t="str">
            <v>7101 College Boulevard</v>
          </cell>
          <cell r="AG217" t="str">
            <v>Suite 1400</v>
          </cell>
          <cell r="AH217" t="str">
            <v>OVERLAND PARK</v>
          </cell>
          <cell r="AJ217" t="str">
            <v>KS</v>
          </cell>
          <cell r="AK217" t="str">
            <v>66210</v>
          </cell>
          <cell r="AM217" t="str">
            <v>Charlene R.</v>
          </cell>
          <cell r="AN217" t="str">
            <v>Buenger</v>
          </cell>
          <cell r="AO217" t="str">
            <v>VP &amp; Controller</v>
          </cell>
          <cell r="AP217" t="str">
            <v xml:space="preserve">Employers Reassurance Corp. </v>
          </cell>
          <cell r="AQ217">
            <v>9139823726</v>
          </cell>
          <cell r="AS217">
            <v>9139816578</v>
          </cell>
          <cell r="AT217" t="str">
            <v>charlene.buenger@ge.com</v>
          </cell>
          <cell r="AU217" t="str">
            <v>7101 College Boulevard</v>
          </cell>
          <cell r="AV217" t="str">
            <v>Suite 1400</v>
          </cell>
          <cell r="AW217" t="str">
            <v>OVERLAND PARK</v>
          </cell>
          <cell r="AY217" t="str">
            <v>KS</v>
          </cell>
          <cell r="AZ217" t="str">
            <v>66210</v>
          </cell>
          <cell r="BB217" t="str">
            <v>Whitney</v>
          </cell>
          <cell r="BC217" t="str">
            <v>Hummel</v>
          </cell>
          <cell r="BD217" t="str">
            <v>Lead Analyst</v>
          </cell>
          <cell r="BE217" t="str">
            <v xml:space="preserve">Employers Reassurance Corp. </v>
          </cell>
          <cell r="BF217">
            <v>9139823768</v>
          </cell>
          <cell r="BH217">
            <v>9139816578</v>
          </cell>
          <cell r="BI217" t="str">
            <v>whitney.hummel@ge.com</v>
          </cell>
          <cell r="BJ217" t="str">
            <v>7101 College Boulevard</v>
          </cell>
          <cell r="BK217" t="str">
            <v>Suite 1400</v>
          </cell>
          <cell r="BL217" t="str">
            <v>OVERLAND PARK</v>
          </cell>
          <cell r="BN217" t="str">
            <v>KS</v>
          </cell>
          <cell r="BO217" t="str">
            <v>66210</v>
          </cell>
          <cell r="CN217">
            <v>877</v>
          </cell>
          <cell r="CO217">
            <v>684</v>
          </cell>
          <cell r="CP217">
            <v>546</v>
          </cell>
          <cell r="CQ217">
            <v>685</v>
          </cell>
          <cell r="CS217" t="str">
            <v>12/31/2019</v>
          </cell>
          <cell r="CT217">
            <v>12</v>
          </cell>
          <cell r="CW217">
            <v>68276</v>
          </cell>
          <cell r="CX217" t="str">
            <v>350</v>
          </cell>
          <cell r="DD217" t="str">
            <v>Charlene</v>
          </cell>
          <cell r="DE217" t="str">
            <v>Buenger</v>
          </cell>
          <cell r="DF217" t="str">
            <v>VP and Controller</v>
          </cell>
          <cell r="DG217" t="str">
            <v>charlene.buenger@ge.com</v>
          </cell>
          <cell r="DH217">
            <v>9139823726</v>
          </cell>
        </row>
        <row r="218">
          <cell r="A218">
            <v>11368</v>
          </cell>
          <cell r="B218" t="str">
            <v>Endurance Assurance Corporation</v>
          </cell>
          <cell r="J218" t="str">
            <v>4 Manhattanville Road</v>
          </cell>
          <cell r="L218" t="str">
            <v>PURCHASE</v>
          </cell>
          <cell r="N218" t="str">
            <v>NY</v>
          </cell>
          <cell r="O218" t="str">
            <v>10577</v>
          </cell>
          <cell r="Q218">
            <v>9144688602</v>
          </cell>
          <cell r="R218">
            <v>9144688080</v>
          </cell>
          <cell r="S218" t="str">
            <v>Christopher</v>
          </cell>
          <cell r="T218" t="str">
            <v>Donelan</v>
          </cell>
          <cell r="U218" t="str">
            <v>President</v>
          </cell>
          <cell r="V218" t="str">
            <v>fmarsala@sompo-intl.com</v>
          </cell>
          <cell r="W218" t="str">
            <v>Stan Osofsky</v>
          </cell>
          <cell r="X218" t="str">
            <v>Fran</v>
          </cell>
          <cell r="Y218" t="str">
            <v>Marsala</v>
          </cell>
          <cell r="Z218" t="str">
            <v>AVP, Compliance Manager</v>
          </cell>
          <cell r="AA218" t="str">
            <v>Endurance Risk Soloutions Assurance Co.</v>
          </cell>
          <cell r="AB218">
            <v>9144688602</v>
          </cell>
          <cell r="AD218">
            <v>9144688080</v>
          </cell>
          <cell r="AE218" t="str">
            <v>fmarsala@sompo-intl.com</v>
          </cell>
          <cell r="AF218" t="str">
            <v>4 Manhattanville Road</v>
          </cell>
          <cell r="AH218" t="str">
            <v>PURCHASE</v>
          </cell>
          <cell r="AJ218" t="str">
            <v>NY</v>
          </cell>
          <cell r="AK218" t="str">
            <v>10577</v>
          </cell>
          <cell r="CN218">
            <v>1217</v>
          </cell>
          <cell r="CO218">
            <v>3081</v>
          </cell>
          <cell r="CS218" t="str">
            <v>12/31/2019</v>
          </cell>
          <cell r="CT218">
            <v>12</v>
          </cell>
          <cell r="CW218">
            <v>11551</v>
          </cell>
          <cell r="DD218" t="str">
            <v>Laura</v>
          </cell>
          <cell r="DE218" t="str">
            <v>Haytman</v>
          </cell>
          <cell r="DF218" t="str">
            <v>VP Corporate &amp; Regulatory Legal Services</v>
          </cell>
          <cell r="DG218" t="str">
            <v>lhaytman@sompo-intl.com</v>
          </cell>
          <cell r="DH218">
            <v>9144688509</v>
          </cell>
        </row>
        <row r="219">
          <cell r="A219">
            <v>11266</v>
          </cell>
          <cell r="B219" t="str">
            <v>Endurance Risk Soloutions Assurance Co.</v>
          </cell>
          <cell r="J219" t="str">
            <v>4 Manhattanville Road</v>
          </cell>
          <cell r="L219" t="str">
            <v>PURCHASE</v>
          </cell>
          <cell r="N219" t="str">
            <v>NY</v>
          </cell>
          <cell r="O219" t="str">
            <v>10577</v>
          </cell>
          <cell r="Q219">
            <v>2124715522</v>
          </cell>
          <cell r="R219">
            <v>2124711742</v>
          </cell>
          <cell r="S219" t="str">
            <v>Christopher</v>
          </cell>
          <cell r="T219" t="str">
            <v>Sparro</v>
          </cell>
          <cell r="U219" t="str">
            <v>President</v>
          </cell>
          <cell r="V219" t="str">
            <v>csparro@enhinsurance.com</v>
          </cell>
          <cell r="W219" t="str">
            <v>Stan Osofsky</v>
          </cell>
          <cell r="X219" t="str">
            <v>Fran</v>
          </cell>
          <cell r="Y219" t="str">
            <v>Marsala</v>
          </cell>
          <cell r="Z219" t="str">
            <v>AVP, Compliance Manager</v>
          </cell>
          <cell r="AA219" t="str">
            <v>Endurance Risk Soloutions Assurance Co.</v>
          </cell>
          <cell r="AB219">
            <v>9144688602</v>
          </cell>
          <cell r="AD219">
            <v>9144688080</v>
          </cell>
          <cell r="AE219" t="str">
            <v>fmarsala@sompo-intl.com</v>
          </cell>
          <cell r="AF219" t="str">
            <v>4 Manhattanville Road</v>
          </cell>
          <cell r="AH219" t="str">
            <v>PURCHASE</v>
          </cell>
          <cell r="AJ219" t="str">
            <v>NY</v>
          </cell>
          <cell r="AK219" t="str">
            <v>10577</v>
          </cell>
          <cell r="CN219">
            <v>1118</v>
          </cell>
          <cell r="CO219">
            <v>3081</v>
          </cell>
          <cell r="CS219" t="str">
            <v>12/31/2019</v>
          </cell>
          <cell r="CT219">
            <v>12</v>
          </cell>
          <cell r="CW219">
            <v>43630</v>
          </cell>
          <cell r="DD219" t="str">
            <v>Laura</v>
          </cell>
          <cell r="DE219" t="str">
            <v>Haytman</v>
          </cell>
          <cell r="DF219" t="str">
            <v>VP Corporate &amp; Regulatory Legal Services</v>
          </cell>
          <cell r="DG219" t="str">
            <v>lhaytman@sompo-intl.com</v>
          </cell>
          <cell r="DH219">
            <v>9144688509</v>
          </cell>
        </row>
        <row r="220">
          <cell r="A220">
            <v>11739</v>
          </cell>
          <cell r="B220" t="str">
            <v>Envision Insurance Company</v>
          </cell>
          <cell r="J220" t="str">
            <v>2181 East Aurora Road</v>
          </cell>
          <cell r="L220" t="str">
            <v>TWINSBURG</v>
          </cell>
          <cell r="M220" t="str">
            <v>SUMMIT</v>
          </cell>
          <cell r="N220" t="str">
            <v>OH</v>
          </cell>
          <cell r="O220" t="str">
            <v>44087</v>
          </cell>
          <cell r="Q220">
            <v>3304864846</v>
          </cell>
          <cell r="R220">
            <v>3304864801</v>
          </cell>
          <cell r="S220" t="str">
            <v>Scott</v>
          </cell>
          <cell r="T220" t="str">
            <v>Gonia</v>
          </cell>
          <cell r="U220" t="str">
            <v>Vice President - Insurance Accounting</v>
          </cell>
          <cell r="V220" t="str">
            <v>sgonia@rxoptions.net</v>
          </cell>
          <cell r="W220" t="str">
            <v>Thomas Walsh</v>
          </cell>
          <cell r="X220" t="str">
            <v>Nick</v>
          </cell>
          <cell r="Y220" t="str">
            <v>Bubon</v>
          </cell>
          <cell r="Z220" t="str">
            <v>Staff Accountant</v>
          </cell>
          <cell r="AA220" t="str">
            <v>Envision Insurance Company</v>
          </cell>
          <cell r="AB220">
            <v>3304864860</v>
          </cell>
          <cell r="AD220">
            <v>3304864801</v>
          </cell>
          <cell r="AE220" t="str">
            <v>eicaccounting@envisionrx.com</v>
          </cell>
          <cell r="AF220" t="str">
            <v>2181 East Aurora Road</v>
          </cell>
          <cell r="AH220" t="str">
            <v>TWINSBURG</v>
          </cell>
          <cell r="AI220" t="str">
            <v>SUMMIT</v>
          </cell>
          <cell r="AJ220" t="str">
            <v>OH</v>
          </cell>
          <cell r="AK220" t="str">
            <v>44087</v>
          </cell>
          <cell r="AM220" t="str">
            <v>Scott</v>
          </cell>
          <cell r="AN220" t="str">
            <v>Gonia</v>
          </cell>
          <cell r="AO220" t="str">
            <v>Vice President - Insurance Accounting</v>
          </cell>
          <cell r="AP220" t="str">
            <v>Envision Insurance Company</v>
          </cell>
          <cell r="AQ220">
            <v>3304864846</v>
          </cell>
          <cell r="AS220">
            <v>3304864801</v>
          </cell>
          <cell r="AT220" t="str">
            <v>sgonia@rxoptions.net</v>
          </cell>
          <cell r="AU220" t="str">
            <v>same as facility</v>
          </cell>
          <cell r="CF220" t="str">
            <v>www.envisionrxplus</v>
          </cell>
          <cell r="CN220">
            <v>1576</v>
          </cell>
          <cell r="CO220">
            <v>3216</v>
          </cell>
          <cell r="CP220">
            <v>177</v>
          </cell>
          <cell r="CS220" t="str">
            <v>12/31/2019</v>
          </cell>
          <cell r="CT220">
            <v>12</v>
          </cell>
          <cell r="CW220">
            <v>12747</v>
          </cell>
          <cell r="DD220" t="str">
            <v>Neil</v>
          </cell>
          <cell r="DE220" t="str">
            <v>Zaretsky</v>
          </cell>
          <cell r="DF220" t="str">
            <v>Accounting Manager</v>
          </cell>
          <cell r="DG220" t="str">
            <v>nzaretsky@rxoptions.net</v>
          </cell>
          <cell r="DH220">
            <v>3304864811</v>
          </cell>
        </row>
        <row r="221">
          <cell r="A221">
            <v>10080</v>
          </cell>
          <cell r="B221" t="str">
            <v>EPIC Life Insurance Company</v>
          </cell>
          <cell r="J221" t="str">
            <v>1717 West Broadway</v>
          </cell>
          <cell r="L221" t="str">
            <v>MADISON</v>
          </cell>
          <cell r="M221" t="str">
            <v>DANE</v>
          </cell>
          <cell r="N221" t="str">
            <v>WI</v>
          </cell>
          <cell r="O221" t="str">
            <v>53713</v>
          </cell>
          <cell r="P221" t="str">
            <v>0196</v>
          </cell>
          <cell r="Q221">
            <v>6089778006</v>
          </cell>
          <cell r="R221">
            <v>6089779863</v>
          </cell>
          <cell r="S221" t="str">
            <v>Craig</v>
          </cell>
          <cell r="T221" t="str">
            <v>Campbell</v>
          </cell>
          <cell r="U221" t="str">
            <v>Chief Operating Officer</v>
          </cell>
          <cell r="V221" t="str">
            <v>craig.campbell@wpsic.com</v>
          </cell>
          <cell r="W221" t="str">
            <v>Vicki Bernards</v>
          </cell>
          <cell r="X221" t="str">
            <v>Dustin</v>
          </cell>
          <cell r="Y221" t="str">
            <v>Polzin</v>
          </cell>
          <cell r="Z221" t="str">
            <v>Actuarial Analyst II</v>
          </cell>
          <cell r="AA221" t="str">
            <v>EPIC Life Insurance Company</v>
          </cell>
          <cell r="AB221">
            <v>6089776648</v>
          </cell>
          <cell r="AD221">
            <v>6089779809</v>
          </cell>
          <cell r="AE221" t="str">
            <v>dustin.polzin@wpsic.com</v>
          </cell>
          <cell r="AF221" t="str">
            <v>1717 West Broadway</v>
          </cell>
          <cell r="AH221" t="str">
            <v>MADISON</v>
          </cell>
          <cell r="AI221" t="str">
            <v>DANE</v>
          </cell>
          <cell r="AJ221" t="str">
            <v>WI</v>
          </cell>
          <cell r="AK221" t="str">
            <v>53713</v>
          </cell>
          <cell r="AM221" t="str">
            <v>Will</v>
          </cell>
          <cell r="AN221" t="str">
            <v>Kramer, JD, ARM-E</v>
          </cell>
          <cell r="AO221" t="str">
            <v>Sr. Reg. Compliance Specialist, Legal Dept.</v>
          </cell>
          <cell r="AP221" t="str">
            <v>EPIC Life Insurance Company</v>
          </cell>
          <cell r="AQ221">
            <v>6089776916</v>
          </cell>
          <cell r="AS221">
            <v>6089779885</v>
          </cell>
          <cell r="AT221" t="str">
            <v>will.dramer@wpsic.com</v>
          </cell>
          <cell r="AU221" t="str">
            <v>1717 West Broadway</v>
          </cell>
          <cell r="AW221" t="str">
            <v>MADISON</v>
          </cell>
          <cell r="AX221" t="str">
            <v>DANE</v>
          </cell>
          <cell r="AY221" t="str">
            <v>WI</v>
          </cell>
          <cell r="AZ221" t="str">
            <v>53713</v>
          </cell>
          <cell r="CF221" t="str">
            <v>www.epiclife.com</v>
          </cell>
          <cell r="CN221">
            <v>878</v>
          </cell>
          <cell r="CO221">
            <v>790</v>
          </cell>
          <cell r="CP221">
            <v>644</v>
          </cell>
          <cell r="CS221" t="str">
            <v>12/31/2019</v>
          </cell>
          <cell r="CT221">
            <v>12</v>
          </cell>
          <cell r="CW221">
            <v>64149</v>
          </cell>
          <cell r="CX221" t="str">
            <v>68</v>
          </cell>
          <cell r="DD221" t="str">
            <v>Matt</v>
          </cell>
          <cell r="DE221" t="str">
            <v>Streiff, ASA, MAAA</v>
          </cell>
          <cell r="DF221" t="str">
            <v>Sr. Director, Actuarial, Underwriting &amp; Analytics</v>
          </cell>
          <cell r="DG221" t="str">
            <v>matt.streiff@wpsic.com</v>
          </cell>
          <cell r="DH221">
            <v>6089776682</v>
          </cell>
        </row>
        <row r="222">
          <cell r="A222">
            <v>11369</v>
          </cell>
          <cell r="B222" t="str">
            <v>Erie Family Life Insurance Company</v>
          </cell>
          <cell r="J222" t="str">
            <v>100 Erie Insurance Place</v>
          </cell>
          <cell r="L222" t="str">
            <v>ERIE</v>
          </cell>
          <cell r="N222" t="str">
            <v>PA</v>
          </cell>
          <cell r="O222" t="str">
            <v>16530</v>
          </cell>
          <cell r="Q222">
            <v>8148702000</v>
          </cell>
          <cell r="X222" t="str">
            <v>Grace</v>
          </cell>
          <cell r="Y222" t="str">
            <v>Bojarski</v>
          </cell>
          <cell r="Z222" t="str">
            <v>Controller Division</v>
          </cell>
          <cell r="AA222" t="str">
            <v>Erie Family Life Insurance Company</v>
          </cell>
          <cell r="AB222">
            <v>8148707527</v>
          </cell>
          <cell r="AE222" t="str">
            <v>grace.bojarski@erieinsurance.com</v>
          </cell>
          <cell r="AF222" t="str">
            <v>100 Erie Insurance Place</v>
          </cell>
          <cell r="AH222" t="str">
            <v>ERIE</v>
          </cell>
          <cell r="AJ222" t="str">
            <v>PA</v>
          </cell>
          <cell r="AK222" t="str">
            <v>16530</v>
          </cell>
          <cell r="CN222">
            <v>1218</v>
          </cell>
          <cell r="CO222">
            <v>655</v>
          </cell>
          <cell r="CS222" t="str">
            <v>12/31/2019</v>
          </cell>
          <cell r="CT222">
            <v>12</v>
          </cell>
          <cell r="CW222">
            <v>70769</v>
          </cell>
        </row>
        <row r="223">
          <cell r="A223">
            <v>10508</v>
          </cell>
          <cell r="B223" t="str">
            <v>Everence Association, Inc.</v>
          </cell>
          <cell r="C223" t="str">
            <v>GOSHEN</v>
          </cell>
          <cell r="D223" t="str">
            <v>PO Box 483</v>
          </cell>
          <cell r="E223" t="str">
            <v/>
          </cell>
          <cell r="G223" t="str">
            <v>IN</v>
          </cell>
          <cell r="H223" t="str">
            <v>46527</v>
          </cell>
          <cell r="I223" t="str">
            <v/>
          </cell>
          <cell r="J223" t="str">
            <v>PO Box 483</v>
          </cell>
          <cell r="K223" t="str">
            <v/>
          </cell>
          <cell r="L223" t="str">
            <v>GOSHEN</v>
          </cell>
          <cell r="M223" t="str">
            <v/>
          </cell>
          <cell r="N223" t="str">
            <v>IN</v>
          </cell>
          <cell r="O223" t="str">
            <v>46527</v>
          </cell>
          <cell r="P223" t="str">
            <v/>
          </cell>
          <cell r="Q223">
            <v>5745339515</v>
          </cell>
          <cell r="S223" t="str">
            <v/>
          </cell>
          <cell r="T223" t="str">
            <v/>
          </cell>
          <cell r="U223" t="str">
            <v/>
          </cell>
          <cell r="V223" t="str">
            <v/>
          </cell>
          <cell r="W223" t="str">
            <v/>
          </cell>
          <cell r="CF223" t="str">
            <v/>
          </cell>
          <cell r="CN223">
            <v>2618</v>
          </cell>
          <cell r="CW223">
            <v>57991</v>
          </cell>
          <cell r="CX223" t="str">
            <v/>
          </cell>
          <cell r="CZ223" t="str">
            <v/>
          </cell>
          <cell r="DA223" t="str">
            <v/>
          </cell>
          <cell r="DB223" t="str">
            <v/>
          </cell>
          <cell r="DC223" t="str">
            <v/>
          </cell>
        </row>
        <row r="224">
          <cell r="A224">
            <v>11169</v>
          </cell>
          <cell r="B224" t="str">
            <v>Everest Denali Insurance Company</v>
          </cell>
          <cell r="C224" t="str">
            <v/>
          </cell>
          <cell r="D224" t="str">
            <v/>
          </cell>
          <cell r="E224" t="str">
            <v/>
          </cell>
          <cell r="G224" t="str">
            <v/>
          </cell>
          <cell r="H224" t="str">
            <v/>
          </cell>
          <cell r="I224" t="str">
            <v/>
          </cell>
          <cell r="J224" t="str">
            <v>PO Box 830</v>
          </cell>
          <cell r="K224" t="str">
            <v/>
          </cell>
          <cell r="L224" t="str">
            <v>LIBERTY CORNER</v>
          </cell>
          <cell r="M224" t="str">
            <v>SOMERSET</v>
          </cell>
          <cell r="N224" t="str">
            <v>NJ</v>
          </cell>
          <cell r="O224" t="str">
            <v>07938</v>
          </cell>
          <cell r="P224" t="str">
            <v>0830</v>
          </cell>
          <cell r="Q224">
            <v>9086043253</v>
          </cell>
          <cell r="R224">
            <v>9086043412</v>
          </cell>
          <cell r="S224" t="str">
            <v>Dominic James</v>
          </cell>
          <cell r="T224" t="str">
            <v>Adesso</v>
          </cell>
          <cell r="U224" t="str">
            <v>President &amp; CEO</v>
          </cell>
          <cell r="V224" t="str">
            <v>dom.adesso@everestre.com</v>
          </cell>
          <cell r="W224" t="str">
            <v>Craig William Howie</v>
          </cell>
          <cell r="X224" t="str">
            <v>Stephanie</v>
          </cell>
          <cell r="Y224" t="str">
            <v>Albretsen</v>
          </cell>
          <cell r="Z224" t="str">
            <v>Associate Manager</v>
          </cell>
          <cell r="AA224" t="str">
            <v>Everest Denali Insurance Company</v>
          </cell>
          <cell r="AB224">
            <v>9086043505</v>
          </cell>
          <cell r="AD224">
            <v>9086043526</v>
          </cell>
          <cell r="AE224" t="str">
            <v>stephanie.albretsen@everestre.com</v>
          </cell>
          <cell r="AF224" t="str">
            <v>477 Martinsville Road</v>
          </cell>
          <cell r="AG224" t="str">
            <v/>
          </cell>
          <cell r="AH224" t="str">
            <v>LIBERTY CORNER</v>
          </cell>
          <cell r="AI224" t="str">
            <v>SOMERSET</v>
          </cell>
          <cell r="AJ224" t="str">
            <v>NJ</v>
          </cell>
          <cell r="AK224" t="str">
            <v>07938</v>
          </cell>
          <cell r="AL224" t="str">
            <v>0830</v>
          </cell>
          <cell r="CF224" t="str">
            <v>www.everstre.com</v>
          </cell>
          <cell r="CN224">
            <v>2371</v>
          </cell>
          <cell r="CO224">
            <v>2501</v>
          </cell>
          <cell r="CS224" t="str">
            <v>12/31/2019</v>
          </cell>
          <cell r="CT224">
            <v>12</v>
          </cell>
          <cell r="CW224">
            <v>16044</v>
          </cell>
          <cell r="CX224" t="str">
            <v/>
          </cell>
          <cell r="CZ224" t="str">
            <v/>
          </cell>
          <cell r="DA224" t="str">
            <v/>
          </cell>
          <cell r="DB224" t="str">
            <v/>
          </cell>
          <cell r="DC224" t="str">
            <v/>
          </cell>
          <cell r="DD224" t="str">
            <v>Stephen</v>
          </cell>
          <cell r="DE224" t="str">
            <v>Doyle</v>
          </cell>
          <cell r="DF224" t="str">
            <v>Director Statistical Reporting</v>
          </cell>
          <cell r="DG224" t="str">
            <v>stephen.doyle@everestre.com</v>
          </cell>
          <cell r="DH224">
            <v>9086047155</v>
          </cell>
        </row>
        <row r="225">
          <cell r="A225">
            <v>11170</v>
          </cell>
          <cell r="B225" t="str">
            <v>Everest Premier Insurance Company</v>
          </cell>
          <cell r="C225" t="str">
            <v/>
          </cell>
          <cell r="D225" t="str">
            <v/>
          </cell>
          <cell r="E225" t="str">
            <v/>
          </cell>
          <cell r="G225" t="str">
            <v/>
          </cell>
          <cell r="H225" t="str">
            <v/>
          </cell>
          <cell r="I225" t="str">
            <v/>
          </cell>
          <cell r="J225" t="str">
            <v>PO Box 830</v>
          </cell>
          <cell r="K225" t="str">
            <v/>
          </cell>
          <cell r="L225" t="str">
            <v>LIBERTY CORNER</v>
          </cell>
          <cell r="M225" t="str">
            <v>SOMERSET</v>
          </cell>
          <cell r="N225" t="str">
            <v>NJ</v>
          </cell>
          <cell r="O225" t="str">
            <v>07938</v>
          </cell>
          <cell r="P225" t="str">
            <v>0830</v>
          </cell>
          <cell r="Q225">
            <v>9086043253</v>
          </cell>
          <cell r="R225">
            <v>9086043412</v>
          </cell>
          <cell r="S225" t="str">
            <v>Dominic James</v>
          </cell>
          <cell r="T225" t="str">
            <v>Adesso</v>
          </cell>
          <cell r="U225" t="str">
            <v>President &amp; CEO</v>
          </cell>
          <cell r="V225" t="str">
            <v>dom.adesso@everestre.com</v>
          </cell>
          <cell r="W225" t="str">
            <v>Craig William Howie</v>
          </cell>
          <cell r="X225" t="str">
            <v>Stephanie</v>
          </cell>
          <cell r="Y225" t="str">
            <v>Albretsen</v>
          </cell>
          <cell r="Z225" t="str">
            <v>Associate Manager</v>
          </cell>
          <cell r="AA225" t="str">
            <v>Everest Denali Insurance Company</v>
          </cell>
          <cell r="AB225">
            <v>9086043505</v>
          </cell>
          <cell r="AD225">
            <v>9086043526</v>
          </cell>
          <cell r="AE225" t="str">
            <v>stephanie.albretsen@everestre.com</v>
          </cell>
          <cell r="AF225" t="str">
            <v>477 Martinsville Road</v>
          </cell>
          <cell r="AG225" t="str">
            <v/>
          </cell>
          <cell r="AH225" t="str">
            <v>LIBERTY CORNER</v>
          </cell>
          <cell r="AI225" t="str">
            <v>SOMERSET</v>
          </cell>
          <cell r="AJ225" t="str">
            <v>NJ</v>
          </cell>
          <cell r="AK225" t="str">
            <v>07938</v>
          </cell>
          <cell r="AL225" t="str">
            <v>0830</v>
          </cell>
          <cell r="CF225" t="str">
            <v>www.everestre.com</v>
          </cell>
          <cell r="CN225">
            <v>2372</v>
          </cell>
          <cell r="CO225">
            <v>2501</v>
          </cell>
          <cell r="CS225" t="str">
            <v>12/31/2019</v>
          </cell>
          <cell r="CT225">
            <v>12</v>
          </cell>
          <cell r="CW225">
            <v>16045</v>
          </cell>
          <cell r="CX225" t="str">
            <v/>
          </cell>
          <cell r="CZ225" t="str">
            <v/>
          </cell>
          <cell r="DA225" t="str">
            <v/>
          </cell>
          <cell r="DB225" t="str">
            <v/>
          </cell>
          <cell r="DC225" t="str">
            <v/>
          </cell>
          <cell r="DD225" t="str">
            <v>Stephen</v>
          </cell>
          <cell r="DE225" t="str">
            <v>Doyle</v>
          </cell>
          <cell r="DF225" t="str">
            <v>Director Statistical Reporting</v>
          </cell>
          <cell r="DG225" t="str">
            <v>stephen.doyle@everestre.com</v>
          </cell>
          <cell r="DH225">
            <v>9086047155</v>
          </cell>
        </row>
        <row r="226">
          <cell r="A226">
            <v>11371</v>
          </cell>
          <cell r="B226" t="str">
            <v>Everest Reinsurance Company</v>
          </cell>
          <cell r="J226" t="str">
            <v>PO Box 830</v>
          </cell>
          <cell r="L226" t="str">
            <v>LIBERTY CORNER</v>
          </cell>
          <cell r="M226" t="str">
            <v>SOMERSET</v>
          </cell>
          <cell r="N226" t="str">
            <v>NJ</v>
          </cell>
          <cell r="O226" t="str">
            <v>07938</v>
          </cell>
          <cell r="P226" t="str">
            <v>0830</v>
          </cell>
          <cell r="Q226">
            <v>9086043000</v>
          </cell>
          <cell r="R226">
            <v>9086043412</v>
          </cell>
          <cell r="S226" t="str">
            <v>Dominic James</v>
          </cell>
          <cell r="T226" t="str">
            <v>Addesso</v>
          </cell>
          <cell r="U226" t="str">
            <v>President &amp; CEO</v>
          </cell>
          <cell r="V226" t="str">
            <v>dom.addesso@everestre.com</v>
          </cell>
          <cell r="W226" t="str">
            <v>Craig William Howie</v>
          </cell>
          <cell r="X226" t="str">
            <v>Kathy</v>
          </cell>
          <cell r="Y226" t="str">
            <v>Petruska</v>
          </cell>
          <cell r="Z226" t="str">
            <v>Manager, Statistical Reporting</v>
          </cell>
          <cell r="AA226" t="str">
            <v>Everest Reinsurance Company</v>
          </cell>
          <cell r="AB226">
            <v>9086043125</v>
          </cell>
          <cell r="AD226">
            <v>9086043526</v>
          </cell>
          <cell r="AE226" t="str">
            <v>kathleen.petruska@everestre.com</v>
          </cell>
          <cell r="AF226" t="str">
            <v>PO Box 830</v>
          </cell>
          <cell r="AH226" t="str">
            <v>LIBERTY CORNER</v>
          </cell>
          <cell r="AI226" t="str">
            <v>SOMERSET</v>
          </cell>
          <cell r="AJ226" t="str">
            <v>NJ</v>
          </cell>
          <cell r="AK226" t="str">
            <v>07938</v>
          </cell>
          <cell r="AL226" t="str">
            <v>0830</v>
          </cell>
          <cell r="AM226" t="str">
            <v>Eric</v>
          </cell>
          <cell r="AN226" t="str">
            <v>Berg</v>
          </cell>
          <cell r="AO226" t="str">
            <v>Vice President, Accident &amp; Health</v>
          </cell>
          <cell r="AP226" t="str">
            <v>Everest Reinsurance Company</v>
          </cell>
          <cell r="AQ226">
            <v>9086043661</v>
          </cell>
          <cell r="AU226" t="str">
            <v>477 Martinsville Road</v>
          </cell>
          <cell r="AW226" t="str">
            <v>LIBERTY CORNER</v>
          </cell>
          <cell r="AX226" t="str">
            <v>SOMERSET</v>
          </cell>
          <cell r="AY226" t="str">
            <v>NJ</v>
          </cell>
          <cell r="AZ226" t="str">
            <v>07938</v>
          </cell>
          <cell r="CF226" t="str">
            <v>www.everestre.com</v>
          </cell>
          <cell r="CN226">
            <v>1220</v>
          </cell>
          <cell r="CO226">
            <v>1575</v>
          </cell>
          <cell r="CP226">
            <v>2978</v>
          </cell>
          <cell r="CS226" t="str">
            <v>12/31/2019</v>
          </cell>
          <cell r="CT226">
            <v>12</v>
          </cell>
          <cell r="CW226">
            <v>26921</v>
          </cell>
          <cell r="DD226" t="str">
            <v>Maryann</v>
          </cell>
          <cell r="DE226" t="str">
            <v>Milutinovic</v>
          </cell>
          <cell r="DF226" t="str">
            <v>Director, Statistical Reporting</v>
          </cell>
          <cell r="DG226" t="str">
            <v>maryann.milutinovic@everestre.com</v>
          </cell>
          <cell r="DH226">
            <v>9086043526</v>
          </cell>
        </row>
        <row r="227">
          <cell r="A227">
            <v>11372</v>
          </cell>
          <cell r="B227" t="str">
            <v>Evergreen National Indemnity Company</v>
          </cell>
          <cell r="J227" t="str">
            <v>6140 Parkland Boulevard</v>
          </cell>
          <cell r="K227" t="str">
            <v>Suite 321</v>
          </cell>
          <cell r="L227" t="str">
            <v>MAYFIELD HEIGHTS</v>
          </cell>
          <cell r="M227" t="str">
            <v>CUYAHOGA</v>
          </cell>
          <cell r="N227" t="str">
            <v>OH</v>
          </cell>
          <cell r="O227" t="str">
            <v>44124</v>
          </cell>
          <cell r="Q227">
            <v>4402293403</v>
          </cell>
          <cell r="R227">
            <v>4402293421</v>
          </cell>
          <cell r="S227" t="str">
            <v>Tracy</v>
          </cell>
          <cell r="T227" t="str">
            <v>Tucker</v>
          </cell>
          <cell r="U227" t="str">
            <v>President</v>
          </cell>
          <cell r="V227" t="str">
            <v>regulatory@evergreen-national.com</v>
          </cell>
          <cell r="W227" t="str">
            <v>David Canzone</v>
          </cell>
          <cell r="X227" t="str">
            <v>Laurel</v>
          </cell>
          <cell r="Y227" t="str">
            <v>Ullman-Bockert</v>
          </cell>
          <cell r="Z227" t="str">
            <v>Manager of Regulatory Affairs</v>
          </cell>
          <cell r="AA227" t="str">
            <v>Evergreen National Indemnity Company</v>
          </cell>
          <cell r="AB227">
            <v>4402293407</v>
          </cell>
          <cell r="AD227">
            <v>4402293421</v>
          </cell>
          <cell r="AE227" t="str">
            <v>regulatory@evergreen-national.com</v>
          </cell>
          <cell r="AF227" t="str">
            <v>6140 Parkland Boulevard</v>
          </cell>
          <cell r="AG227" t="str">
            <v>Suite 321</v>
          </cell>
          <cell r="AH227" t="str">
            <v>MAYFIELD HEIGHTS</v>
          </cell>
          <cell r="AI227" t="str">
            <v>CUYAHOGA</v>
          </cell>
          <cell r="AJ227" t="str">
            <v>OH</v>
          </cell>
          <cell r="AK227" t="str">
            <v>44124</v>
          </cell>
          <cell r="CN227">
            <v>1221</v>
          </cell>
          <cell r="CO227">
            <v>1597</v>
          </cell>
          <cell r="CS227" t="str">
            <v>12/31/2019</v>
          </cell>
          <cell r="CT227">
            <v>12</v>
          </cell>
          <cell r="CW227">
            <v>12750</v>
          </cell>
          <cell r="DD227" t="str">
            <v>Wan</v>
          </cell>
          <cell r="DE227" t="str">
            <v>Collier</v>
          </cell>
          <cell r="DF227" t="str">
            <v>General Counsel</v>
          </cell>
          <cell r="DG227" t="str">
            <v>wcollier@evergreen-national.com</v>
          </cell>
          <cell r="DH227">
            <v>4402293412</v>
          </cell>
        </row>
        <row r="228">
          <cell r="A228">
            <v>11373</v>
          </cell>
          <cell r="B228" t="str">
            <v>Executive Risk Indemnity Inc</v>
          </cell>
          <cell r="J228" t="str">
            <v>202B Hall's Mill Road</v>
          </cell>
          <cell r="L228" t="str">
            <v>WHITEHOUSE STATION</v>
          </cell>
          <cell r="M228" t="str">
            <v>HUNTERDON</v>
          </cell>
          <cell r="N228" t="str">
            <v>NJ</v>
          </cell>
          <cell r="O228" t="str">
            <v>08889</v>
          </cell>
          <cell r="Q228">
            <v>9089032445</v>
          </cell>
          <cell r="R228">
            <v>9085725818</v>
          </cell>
          <cell r="S228" t="str">
            <v>Evan</v>
          </cell>
          <cell r="T228" t="str">
            <v>Greenberg</v>
          </cell>
          <cell r="U228" t="str">
            <v>CEO</v>
          </cell>
          <cell r="V228" t="str">
            <v>compliancereporting@chubb.com</v>
          </cell>
          <cell r="W228" t="str">
            <v>Drew Spitzer</v>
          </cell>
          <cell r="X228" t="str">
            <v>Pamela</v>
          </cell>
          <cell r="Y228" t="str">
            <v>Salimbene</v>
          </cell>
          <cell r="Z228" t="str">
            <v>Administrative Assistant</v>
          </cell>
          <cell r="AA228" t="str">
            <v>Chubb National Insurance Company</v>
          </cell>
          <cell r="AB228">
            <v>9089032445</v>
          </cell>
          <cell r="AD228">
            <v>9085725818</v>
          </cell>
          <cell r="AE228" t="str">
            <v>compliancereporting@chubb.com</v>
          </cell>
          <cell r="AF228" t="str">
            <v>202B Hall's Mill Road</v>
          </cell>
          <cell r="AH228" t="str">
            <v>WHITEHOUSE STATION</v>
          </cell>
          <cell r="AI228" t="str">
            <v>HUNTERDON</v>
          </cell>
          <cell r="AJ228" t="str">
            <v>NJ</v>
          </cell>
          <cell r="AK228" t="str">
            <v>08889</v>
          </cell>
          <cell r="CN228">
            <v>1222</v>
          </cell>
          <cell r="CO228">
            <v>2508</v>
          </cell>
          <cell r="CS228" t="str">
            <v>12/31/2019</v>
          </cell>
          <cell r="CT228">
            <v>12</v>
          </cell>
          <cell r="CW228">
            <v>35181</v>
          </cell>
          <cell r="DD228" t="str">
            <v>Maria</v>
          </cell>
          <cell r="DE228" t="str">
            <v>Esposito</v>
          </cell>
          <cell r="DF228" t="str">
            <v>Sr. Statistical Specialist I</v>
          </cell>
          <cell r="DG228" t="str">
            <v>mesposito@chubb.com</v>
          </cell>
          <cell r="DH228">
            <v>9089032437</v>
          </cell>
        </row>
        <row r="229">
          <cell r="A229">
            <v>10215</v>
          </cell>
          <cell r="B229" t="str">
            <v>Fair American Insurance and Reinsurance Company</v>
          </cell>
          <cell r="J229" t="str">
            <v>165 Broadway</v>
          </cell>
          <cell r="K229" t="str">
            <v>One Liberty Plaza</v>
          </cell>
          <cell r="L229" t="str">
            <v>NEW YORK</v>
          </cell>
          <cell r="N229" t="str">
            <v>NY</v>
          </cell>
          <cell r="O229" t="str">
            <v>10006</v>
          </cell>
          <cell r="Q229">
            <v>2123652050</v>
          </cell>
          <cell r="R229">
            <v>2128094998</v>
          </cell>
          <cell r="S229" t="str">
            <v>Gary</v>
          </cell>
          <cell r="T229" t="str">
            <v>Schwartz</v>
          </cell>
          <cell r="U229" t="str">
            <v>Executive Vice President</v>
          </cell>
          <cell r="V229" t="str">
            <v>statereg@transre.com</v>
          </cell>
          <cell r="W229" t="str">
            <v>Matthew D. Mahoney</v>
          </cell>
          <cell r="X229" t="str">
            <v>Maria</v>
          </cell>
          <cell r="Y229" t="str">
            <v>Linares</v>
          </cell>
          <cell r="Z229" t="str">
            <v>Senior COmpliance Analyst</v>
          </cell>
          <cell r="AA229" t="str">
            <v>Fair American Insurance and Reinsurance Company</v>
          </cell>
          <cell r="AB229">
            <v>2123652129</v>
          </cell>
          <cell r="AD229">
            <v>2128094998</v>
          </cell>
          <cell r="AE229" t="str">
            <v>statereg@transre.com</v>
          </cell>
          <cell r="AF229" t="str">
            <v>165 Broadway</v>
          </cell>
          <cell r="AG229" t="str">
            <v>One Liberty Plaza</v>
          </cell>
          <cell r="AH229" t="str">
            <v>NEW YORK</v>
          </cell>
          <cell r="AJ229" t="str">
            <v>NY</v>
          </cell>
          <cell r="AK229" t="str">
            <v>10006</v>
          </cell>
          <cell r="CF229" t="str">
            <v>www.transre.com</v>
          </cell>
          <cell r="CN229">
            <v>975</v>
          </cell>
          <cell r="CO229">
            <v>737</v>
          </cell>
          <cell r="CS229" t="str">
            <v>12/31/2019</v>
          </cell>
          <cell r="CT229">
            <v>12</v>
          </cell>
          <cell r="CW229">
            <v>35157</v>
          </cell>
          <cell r="CX229" t="str">
            <v>0501</v>
          </cell>
        </row>
        <row r="230">
          <cell r="A230">
            <v>11457</v>
          </cell>
          <cell r="B230" t="str">
            <v>Falls Lake National Insurance Company</v>
          </cell>
          <cell r="J230" t="str">
            <v>6131 Falls of Nuese Road</v>
          </cell>
          <cell r="K230" t="str">
            <v>Suite 306</v>
          </cell>
          <cell r="L230" t="str">
            <v>RALEIGH</v>
          </cell>
          <cell r="M230" t="str">
            <v>WAKE</v>
          </cell>
          <cell r="N230" t="str">
            <v>NC</v>
          </cell>
          <cell r="O230" t="str">
            <v>27609</v>
          </cell>
          <cell r="Q230">
            <v>8042892711</v>
          </cell>
          <cell r="R230">
            <v>8886987290</v>
          </cell>
          <cell r="S230" t="str">
            <v>Patricia</v>
          </cell>
          <cell r="T230" t="str">
            <v>Sells</v>
          </cell>
          <cell r="U230" t="str">
            <v>Controller</v>
          </cell>
          <cell r="V230" t="str">
            <v>accounting@fallslakeins.com</v>
          </cell>
          <cell r="W230" t="str">
            <v>Michael E. Crow</v>
          </cell>
          <cell r="X230" t="str">
            <v>Hanna</v>
          </cell>
          <cell r="Y230" t="str">
            <v>Brown</v>
          </cell>
          <cell r="Z230" t="str">
            <v>Statistical Reporting Manager</v>
          </cell>
          <cell r="AA230" t="str">
            <v>Falls Lake National Insurance Company</v>
          </cell>
          <cell r="AB230">
            <v>9198823529</v>
          </cell>
          <cell r="AD230">
            <v>8886987290</v>
          </cell>
          <cell r="AE230" t="str">
            <v>hbrown@fallslakeins.com</v>
          </cell>
          <cell r="AF230" t="str">
            <v>6131 Falls of Nuese Road</v>
          </cell>
          <cell r="AG230" t="str">
            <v>Suite 306</v>
          </cell>
          <cell r="AH230" t="str">
            <v>RALEIGH</v>
          </cell>
          <cell r="AI230" t="str">
            <v>WAKE</v>
          </cell>
          <cell r="AJ230" t="str">
            <v>NC</v>
          </cell>
          <cell r="AK230" t="str">
            <v>27609</v>
          </cell>
          <cell r="CF230" t="str">
            <v>www.fallslakeins.com</v>
          </cell>
          <cell r="CN230">
            <v>1303</v>
          </cell>
          <cell r="CO230">
            <v>1763</v>
          </cell>
          <cell r="CS230" t="str">
            <v>12/31/2019</v>
          </cell>
          <cell r="CT230">
            <v>12</v>
          </cell>
          <cell r="CW230">
            <v>31925</v>
          </cell>
          <cell r="DD230" t="str">
            <v>Carolyn</v>
          </cell>
          <cell r="DE230" t="str">
            <v>Thompson</v>
          </cell>
          <cell r="DF230" t="str">
            <v>Assistant Director of Compliance</v>
          </cell>
          <cell r="DG230" t="str">
            <v>cthompson@fallslakeins.com</v>
          </cell>
          <cell r="DH230">
            <v>9198823527</v>
          </cell>
        </row>
        <row r="231">
          <cell r="A231">
            <v>10083</v>
          </cell>
          <cell r="B231" t="str">
            <v>Family Heritage Life Insurance Company of America</v>
          </cell>
          <cell r="J231" t="str">
            <v>3700 South Stonebridge Drive</v>
          </cell>
          <cell r="L231" t="str">
            <v>MCKINNEY</v>
          </cell>
          <cell r="M231" t="str">
            <v>COLLIN</v>
          </cell>
          <cell r="N231" t="str">
            <v>TX</v>
          </cell>
          <cell r="O231" t="str">
            <v>75070</v>
          </cell>
          <cell r="Q231">
            <v>9725694000</v>
          </cell>
          <cell r="S231" t="str">
            <v>J. Matthew</v>
          </cell>
          <cell r="T231" t="str">
            <v>Darden</v>
          </cell>
          <cell r="U231" t="str">
            <v>President</v>
          </cell>
          <cell r="V231" t="str">
            <v>jmdarden@torchmarkcorp.com</v>
          </cell>
          <cell r="W231" t="str">
            <v>M. Shane Harris</v>
          </cell>
          <cell r="X231" t="str">
            <v>Kim</v>
          </cell>
          <cell r="Y231" t="str">
            <v>Scott</v>
          </cell>
          <cell r="Z231" t="str">
            <v>Sr. Compliance Analyst</v>
          </cell>
          <cell r="AA231" t="str">
            <v>Family Heritage Life Insurance Company of America</v>
          </cell>
          <cell r="AB231">
            <v>4409225156</v>
          </cell>
          <cell r="AD231">
            <v>4409225157</v>
          </cell>
          <cell r="AE231" t="str">
            <v>zz_compliance@familyheritagelife.com</v>
          </cell>
          <cell r="AF231" t="str">
            <v>6001 East Royalton Road</v>
          </cell>
          <cell r="AG231" t="str">
            <v>Suite 200</v>
          </cell>
          <cell r="AH231" t="str">
            <v>CLEVELAND</v>
          </cell>
          <cell r="AI231" t="str">
            <v>CUYAHOGA</v>
          </cell>
          <cell r="AJ231" t="str">
            <v>OH</v>
          </cell>
          <cell r="AK231" t="str">
            <v>44147</v>
          </cell>
          <cell r="AM231" t="str">
            <v>Kevin</v>
          </cell>
          <cell r="AN231" t="str">
            <v>Wicktora</v>
          </cell>
          <cell r="AO231" t="str">
            <v>Compliance Manager</v>
          </cell>
          <cell r="AP231" t="str">
            <v>Family Heritage Life Insurance Company of America</v>
          </cell>
          <cell r="AQ231">
            <v>4409225134</v>
          </cell>
          <cell r="AS231">
            <v>4409225157</v>
          </cell>
          <cell r="AT231" t="str">
            <v>zz_compliance@familyheritagelife.com</v>
          </cell>
          <cell r="AU231" t="str">
            <v>6001 East Royalton Road</v>
          </cell>
          <cell r="AV231" t="str">
            <v>Suite 200</v>
          </cell>
          <cell r="AW231" t="str">
            <v>CLEVELAND</v>
          </cell>
          <cell r="AX231" t="str">
            <v>CUYAHOGA</v>
          </cell>
          <cell r="AY231" t="str">
            <v>OH</v>
          </cell>
          <cell r="AZ231" t="str">
            <v>44147</v>
          </cell>
          <cell r="CF231" t="str">
            <v>www.torchmarkcorp.com</v>
          </cell>
          <cell r="CN231">
            <v>507</v>
          </cell>
          <cell r="CO231">
            <v>782</v>
          </cell>
          <cell r="CP231">
            <v>614</v>
          </cell>
          <cell r="CS231" t="str">
            <v>12/31/2019</v>
          </cell>
          <cell r="CT231">
            <v>12</v>
          </cell>
          <cell r="CW231">
            <v>77968</v>
          </cell>
          <cell r="DD231" t="str">
            <v>Kevin</v>
          </cell>
          <cell r="DE231" t="str">
            <v>Wicktora</v>
          </cell>
          <cell r="DF231" t="str">
            <v>Compliance Manager</v>
          </cell>
          <cell r="DG231" t="str">
            <v>kevin.wicktora@familyheritagelife.com</v>
          </cell>
          <cell r="DH231">
            <v>4409225200</v>
          </cell>
        </row>
        <row r="232">
          <cell r="A232">
            <v>11196</v>
          </cell>
          <cell r="B232" t="str">
            <v>Family Life Insurance Company</v>
          </cell>
          <cell r="J232" t="str">
            <v>10777 Northwest Freeway</v>
          </cell>
          <cell r="K232" t="str">
            <v>Suite 800</v>
          </cell>
          <cell r="L232" t="str">
            <v>HOUSTON</v>
          </cell>
          <cell r="N232" t="str">
            <v>TX</v>
          </cell>
          <cell r="O232" t="str">
            <v>77092</v>
          </cell>
          <cell r="Q232">
            <v>7135290045</v>
          </cell>
          <cell r="R232">
            <v>7138216503</v>
          </cell>
          <cell r="S232" t="str">
            <v>Daniel</v>
          </cell>
          <cell r="T232" t="str">
            <v>George</v>
          </cell>
          <cell r="U232" t="str">
            <v>President</v>
          </cell>
          <cell r="V232" t="str">
            <v>dangeorge@manhattanlife.com</v>
          </cell>
          <cell r="W232" t="str">
            <v>Kent Lamb</v>
          </cell>
          <cell r="X232" t="str">
            <v>Genetha</v>
          </cell>
          <cell r="Y232" t="str">
            <v>Roberson</v>
          </cell>
          <cell r="Z232" t="str">
            <v>Compliance Analyst</v>
          </cell>
          <cell r="AA232" t="str">
            <v>Family Life Insurance Company</v>
          </cell>
          <cell r="AB232">
            <v>7138216435</v>
          </cell>
          <cell r="AD232">
            <v>7138216503</v>
          </cell>
          <cell r="AE232" t="str">
            <v>genetharoberson@manhattanlife.com</v>
          </cell>
          <cell r="AF232" t="str">
            <v>10777 Northwest Freeway</v>
          </cell>
          <cell r="AH232" t="str">
            <v>HOUSTON</v>
          </cell>
          <cell r="AJ232" t="str">
            <v>TX</v>
          </cell>
          <cell r="AK232" t="str">
            <v>77092</v>
          </cell>
          <cell r="CF232" t="str">
            <v>www.manhattanlife.com</v>
          </cell>
          <cell r="CN232">
            <v>1065</v>
          </cell>
          <cell r="CO232">
            <v>1655</v>
          </cell>
          <cell r="CS232" t="str">
            <v>12/31/2019</v>
          </cell>
          <cell r="CT232">
            <v>12</v>
          </cell>
          <cell r="CW232">
            <v>63053</v>
          </cell>
          <cell r="CX232" t="str">
            <v>1117</v>
          </cell>
          <cell r="DD232" t="str">
            <v>Robert</v>
          </cell>
          <cell r="DE232" t="str">
            <v>Coleman</v>
          </cell>
          <cell r="DF232" t="str">
            <v>Manager</v>
          </cell>
          <cell r="DG232" t="str">
            <v>robertcoleman@manhattanlife.com</v>
          </cell>
          <cell r="DH232">
            <v>7138216482</v>
          </cell>
        </row>
        <row r="233">
          <cell r="A233">
            <v>10084</v>
          </cell>
          <cell r="B233" t="str">
            <v xml:space="preserve">Farm Bureau Life Insurance Company </v>
          </cell>
          <cell r="J233" t="str">
            <v xml:space="preserve">5400 University Avenue </v>
          </cell>
          <cell r="L233" t="str">
            <v xml:space="preserve">WEST DES MOINES </v>
          </cell>
          <cell r="M233" t="str">
            <v>POLK</v>
          </cell>
          <cell r="N233" t="str">
            <v>IA</v>
          </cell>
          <cell r="O233" t="str">
            <v>50266</v>
          </cell>
          <cell r="Q233">
            <v>5152255400</v>
          </cell>
          <cell r="R233">
            <v>5152266966</v>
          </cell>
          <cell r="S233" t="str">
            <v>James P.</v>
          </cell>
          <cell r="T233" t="str">
            <v>Brannen</v>
          </cell>
          <cell r="U233" t="str">
            <v>CEO</v>
          </cell>
          <cell r="V233" t="str">
            <v>tony.alridge@fblfinancial.com</v>
          </cell>
          <cell r="W233" t="str">
            <v>Donald J. Seibel</v>
          </cell>
          <cell r="X233" t="str">
            <v>Tori</v>
          </cell>
          <cell r="Y233" t="str">
            <v>Grissom</v>
          </cell>
          <cell r="Z233" t="str">
            <v>Associate Accountant</v>
          </cell>
          <cell r="AA233" t="str">
            <v>Farm Bureau Life Insurance Company</v>
          </cell>
          <cell r="AB233">
            <v>5152255831</v>
          </cell>
          <cell r="AD233">
            <v>5152266966</v>
          </cell>
          <cell r="AE233" t="str">
            <v>tori.grissom@fblfinancial.com</v>
          </cell>
          <cell r="AF233" t="str">
            <v xml:space="preserve">5400 University Avenue </v>
          </cell>
          <cell r="AH233" t="str">
            <v xml:space="preserve">WEST DES MOINES </v>
          </cell>
          <cell r="AI233" t="str">
            <v>POLK</v>
          </cell>
          <cell r="AJ233" t="str">
            <v>IA</v>
          </cell>
          <cell r="AK233" t="str">
            <v>50266</v>
          </cell>
          <cell r="CF233" t="str">
            <v>www.fbfs.com</v>
          </cell>
          <cell r="CN233">
            <v>2825</v>
          </cell>
          <cell r="CO233">
            <v>2824</v>
          </cell>
          <cell r="CS233" t="str">
            <v>12/31/2019</v>
          </cell>
          <cell r="CT233">
            <v>12</v>
          </cell>
          <cell r="CW233">
            <v>63088</v>
          </cell>
          <cell r="CX233" t="str">
            <v>0513</v>
          </cell>
          <cell r="DD233" t="str">
            <v>Carrie</v>
          </cell>
          <cell r="DE233" t="str">
            <v>Dostal</v>
          </cell>
          <cell r="DF233" t="str">
            <v>Life Accounting Director - Statutory</v>
          </cell>
          <cell r="DG233" t="str">
            <v>carrie.dostal@fblfinancial.com</v>
          </cell>
          <cell r="DH233">
            <v>5152255576</v>
          </cell>
        </row>
        <row r="234">
          <cell r="A234">
            <v>11377</v>
          </cell>
          <cell r="B234" t="str">
            <v>Farm Bureau Property &amp; Casualty Insurance Company</v>
          </cell>
          <cell r="J234" t="str">
            <v>5400 University Avenue</v>
          </cell>
          <cell r="L234" t="str">
            <v>WEST DES MOINES</v>
          </cell>
          <cell r="M234" t="str">
            <v>POLK</v>
          </cell>
          <cell r="N234" t="str">
            <v>IA</v>
          </cell>
          <cell r="O234" t="str">
            <v>50266</v>
          </cell>
          <cell r="P234" t="str">
            <v>5997</v>
          </cell>
          <cell r="Q234">
            <v>5152255400</v>
          </cell>
          <cell r="R234">
            <v>5154533306</v>
          </cell>
          <cell r="S234" t="str">
            <v>James P.</v>
          </cell>
          <cell r="T234" t="str">
            <v>Brannen</v>
          </cell>
          <cell r="U234" t="str">
            <v>CEO</v>
          </cell>
          <cell r="V234" t="str">
            <v>connie.dresen@fblfinancial.com</v>
          </cell>
          <cell r="W234" t="str">
            <v>Donald J. Seibel</v>
          </cell>
          <cell r="X234" t="str">
            <v>Jack</v>
          </cell>
          <cell r="Y234" t="str">
            <v>Rose</v>
          </cell>
          <cell r="Z234" t="str">
            <v>Associate Accountant</v>
          </cell>
          <cell r="AA234" t="str">
            <v>Farm Bureau Mutual Insurance Company</v>
          </cell>
          <cell r="AB234">
            <v>5152265400</v>
          </cell>
          <cell r="AD234">
            <v>5154533306</v>
          </cell>
          <cell r="AE234" t="str">
            <v>jack.rose@fblfinancial.com</v>
          </cell>
          <cell r="AF234" t="str">
            <v>5400 University Avenue</v>
          </cell>
          <cell r="AH234" t="str">
            <v>WEST DES MOINES</v>
          </cell>
          <cell r="AI234" t="str">
            <v>POLK</v>
          </cell>
          <cell r="AJ234" t="str">
            <v>IA</v>
          </cell>
          <cell r="AK234" t="str">
            <v>50266</v>
          </cell>
          <cell r="AL234" t="str">
            <v>5997</v>
          </cell>
          <cell r="CF234" t="str">
            <v>www.fbfs.com</v>
          </cell>
          <cell r="CN234">
            <v>1226</v>
          </cell>
          <cell r="CO234">
            <v>1616</v>
          </cell>
          <cell r="CS234" t="str">
            <v>12/31/2019</v>
          </cell>
          <cell r="CT234">
            <v>12</v>
          </cell>
          <cell r="CW234">
            <v>13773</v>
          </cell>
          <cell r="CX234" t="str">
            <v>0513</v>
          </cell>
          <cell r="DD234" t="str">
            <v>Lori</v>
          </cell>
          <cell r="DE234" t="str">
            <v>Merkley</v>
          </cell>
          <cell r="DF234" t="str">
            <v>Sr. Accountant</v>
          </cell>
          <cell r="DG234" t="str">
            <v>lori.merkley@fblfinancial.com</v>
          </cell>
          <cell r="DH234">
            <v>5152255400</v>
          </cell>
        </row>
        <row r="235">
          <cell r="A235">
            <v>11378</v>
          </cell>
          <cell r="B235" t="str">
            <v>Farmers Alliance Mutual Insurance Company</v>
          </cell>
          <cell r="J235" t="str">
            <v>PO Box 1401</v>
          </cell>
          <cell r="L235" t="str">
            <v>MCPHERSON</v>
          </cell>
          <cell r="M235" t="str">
            <v>MCPHERSON</v>
          </cell>
          <cell r="N235" t="str">
            <v>KS</v>
          </cell>
          <cell r="O235" t="str">
            <v>67460</v>
          </cell>
          <cell r="Q235">
            <v>6202412200</v>
          </cell>
          <cell r="R235">
            <v>6202415482</v>
          </cell>
          <cell r="S235" t="str">
            <v>Joseph Jean</v>
          </cell>
          <cell r="T235" t="str">
            <v>Brossard</v>
          </cell>
          <cell r="U235" t="str">
            <v>President/CEO</v>
          </cell>
          <cell r="V235" t="str">
            <v>joe-brossard@fami.com</v>
          </cell>
          <cell r="W235" t="str">
            <v>W. Paul Taliaferro</v>
          </cell>
          <cell r="X235" t="str">
            <v>Chris</v>
          </cell>
          <cell r="Y235" t="str">
            <v>Mines</v>
          </cell>
          <cell r="Z235" t="str">
            <v>Compliance Manager</v>
          </cell>
          <cell r="AA235" t="str">
            <v>Farmers Alliance Mutual Insurance Company</v>
          </cell>
          <cell r="AB235">
            <v>6202412200</v>
          </cell>
          <cell r="AC235">
            <v>1226</v>
          </cell>
          <cell r="AD235">
            <v>6202415482</v>
          </cell>
          <cell r="AE235" t="str">
            <v>chris-mines@fami.com</v>
          </cell>
          <cell r="AF235" t="str">
            <v>PO Box 1401</v>
          </cell>
          <cell r="AH235" t="str">
            <v>MCPHERSON</v>
          </cell>
          <cell r="AI235" t="str">
            <v>MCPHERSON</v>
          </cell>
          <cell r="AJ235" t="str">
            <v>KS</v>
          </cell>
          <cell r="AK235" t="str">
            <v>67460</v>
          </cell>
          <cell r="AM235" t="str">
            <v>W. Paul</v>
          </cell>
          <cell r="AN235" t="str">
            <v>Taliaferro</v>
          </cell>
          <cell r="AO235" t="str">
            <v>CFO/Secretary/Treasurer</v>
          </cell>
          <cell r="AP235" t="str">
            <v>Farmers Alliance Mutual Insurance Company</v>
          </cell>
          <cell r="AQ235">
            <v>6202412200</v>
          </cell>
          <cell r="AR235">
            <v>1511</v>
          </cell>
          <cell r="AS235">
            <v>6202415482</v>
          </cell>
          <cell r="AU235" t="str">
            <v>PO Box 1401</v>
          </cell>
          <cell r="AW235" t="str">
            <v>MCPHERSON</v>
          </cell>
          <cell r="AX235" t="str">
            <v>MCPHERSON</v>
          </cell>
          <cell r="AY235" t="str">
            <v>KS</v>
          </cell>
          <cell r="AZ235" t="str">
            <v>67460</v>
          </cell>
          <cell r="CF235" t="str">
            <v>www.fami.com</v>
          </cell>
          <cell r="CN235">
            <v>1227</v>
          </cell>
          <cell r="CO235">
            <v>1636</v>
          </cell>
          <cell r="CP235">
            <v>1684</v>
          </cell>
          <cell r="CS235" t="str">
            <v>12/31/2019</v>
          </cell>
          <cell r="CT235">
            <v>12</v>
          </cell>
          <cell r="CW235">
            <v>19194</v>
          </cell>
          <cell r="DD235" t="str">
            <v>Kara</v>
          </cell>
          <cell r="DE235" t="str">
            <v>Lang</v>
          </cell>
          <cell r="DF235" t="str">
            <v>VP Underwriting</v>
          </cell>
          <cell r="DG235" t="str">
            <v>kara-lang@fami.com</v>
          </cell>
          <cell r="DH235">
            <v>6202412200</v>
          </cell>
        </row>
        <row r="236">
          <cell r="A236">
            <v>11379</v>
          </cell>
          <cell r="B236" t="str">
            <v>Farmers Insurance Exchange</v>
          </cell>
          <cell r="J236" t="str">
            <v>PO Box 4402</v>
          </cell>
          <cell r="L236" t="str">
            <v>WOODLAND HILLS</v>
          </cell>
          <cell r="N236" t="str">
            <v>CA</v>
          </cell>
          <cell r="O236" t="str">
            <v>91365</v>
          </cell>
          <cell r="Q236">
            <v>3239323441</v>
          </cell>
          <cell r="X236" t="str">
            <v>Joseph</v>
          </cell>
          <cell r="Y236" t="str">
            <v>Hammond</v>
          </cell>
          <cell r="Z236" t="str">
            <v>Director - P&amp; C Accounting</v>
          </cell>
          <cell r="AA236" t="str">
            <v>Farmers Insurance</v>
          </cell>
          <cell r="AB236">
            <v>3239327157</v>
          </cell>
          <cell r="AE236" t="str">
            <v>joseph_hammond@farmersinsurance.com</v>
          </cell>
          <cell r="AF236" t="str">
            <v>PO Box 4402</v>
          </cell>
          <cell r="AH236" t="str">
            <v>WOODLAND HILLS</v>
          </cell>
          <cell r="AJ236" t="str">
            <v>CA</v>
          </cell>
          <cell r="AK236" t="str">
            <v>91365</v>
          </cell>
          <cell r="CN236">
            <v>1228</v>
          </cell>
          <cell r="CO236">
            <v>600</v>
          </cell>
          <cell r="CS236" t="str">
            <v>12/31/2019</v>
          </cell>
          <cell r="CT236">
            <v>12</v>
          </cell>
          <cell r="CW236">
            <v>21652</v>
          </cell>
        </row>
        <row r="237">
          <cell r="A237">
            <v>10085</v>
          </cell>
          <cell r="B237" t="str">
            <v xml:space="preserve">Farmers Mutual Hail Insurance Company of Iowa </v>
          </cell>
          <cell r="J237" t="str">
            <v>6785 Westown Parkway</v>
          </cell>
          <cell r="L237" t="str">
            <v>WEST DES MOINES</v>
          </cell>
          <cell r="M237" t="str">
            <v>DALLAS</v>
          </cell>
          <cell r="N237" t="str">
            <v>IA</v>
          </cell>
          <cell r="O237" t="str">
            <v>50266</v>
          </cell>
          <cell r="Q237">
            <v>5152829104</v>
          </cell>
          <cell r="R237">
            <v>5152824762</v>
          </cell>
          <cell r="S237" t="str">
            <v>Ronald P.</v>
          </cell>
          <cell r="T237" t="str">
            <v>Rutledge</v>
          </cell>
          <cell r="U237" t="str">
            <v>President &amp; CEO</v>
          </cell>
          <cell r="V237" t="str">
            <v>Ron@fmh.com</v>
          </cell>
          <cell r="W237" t="str">
            <v>Darin L. Roggenburg</v>
          </cell>
          <cell r="X237" t="str">
            <v>Jill R.</v>
          </cell>
          <cell r="Y237" t="str">
            <v>Pfannebecker</v>
          </cell>
          <cell r="Z237" t="str">
            <v>Executive Assistant</v>
          </cell>
          <cell r="AA237" t="str">
            <v xml:space="preserve">Farmers Mutual Hail Insurance Company of Iowa </v>
          </cell>
          <cell r="AB237">
            <v>5152829104</v>
          </cell>
          <cell r="AC237">
            <v>10</v>
          </cell>
          <cell r="AD237">
            <v>5152824762</v>
          </cell>
          <cell r="AE237" t="str">
            <v>jillp@fmh.com</v>
          </cell>
          <cell r="AF237" t="str">
            <v>6785 Westown Parkway</v>
          </cell>
          <cell r="AH237" t="str">
            <v>WEST DES MOINES</v>
          </cell>
          <cell r="AI237" t="str">
            <v>DALLAS</v>
          </cell>
          <cell r="AJ237" t="str">
            <v>IA</v>
          </cell>
          <cell r="AK237" t="str">
            <v>50266</v>
          </cell>
          <cell r="AM237" t="str">
            <v>Darin L.</v>
          </cell>
          <cell r="AN237" t="str">
            <v>Roggenburg</v>
          </cell>
          <cell r="AO237" t="str">
            <v>CFO &amp; Treasurer</v>
          </cell>
          <cell r="AP237" t="str">
            <v xml:space="preserve">Farmers Mutual Hail Insurance Company of Iowa </v>
          </cell>
          <cell r="AQ237">
            <v>5152829104</v>
          </cell>
          <cell r="AR237">
            <v>5</v>
          </cell>
          <cell r="AS237">
            <v>5152824762</v>
          </cell>
          <cell r="AT237" t="str">
            <v>Darin@FMH.com</v>
          </cell>
          <cell r="AU237" t="str">
            <v>6785 Westown Parkway</v>
          </cell>
          <cell r="AW237" t="str">
            <v>WEST DES MOINES</v>
          </cell>
          <cell r="AX237" t="str">
            <v>DALLAS</v>
          </cell>
          <cell r="AY237" t="str">
            <v>IA</v>
          </cell>
          <cell r="AZ237" t="str">
            <v>50266</v>
          </cell>
          <cell r="CF237" t="str">
            <v>www.fmh.com</v>
          </cell>
          <cell r="CN237">
            <v>879</v>
          </cell>
          <cell r="CO237">
            <v>717</v>
          </cell>
          <cell r="CP237">
            <v>727</v>
          </cell>
          <cell r="CS237" t="str">
            <v>12/31/2019</v>
          </cell>
          <cell r="CT237">
            <v>12</v>
          </cell>
          <cell r="CW237">
            <v>13897</v>
          </cell>
          <cell r="CX237" t="str">
            <v>569</v>
          </cell>
          <cell r="DD237" t="str">
            <v>Darin L.</v>
          </cell>
          <cell r="DE237" t="str">
            <v>Roggenburg</v>
          </cell>
          <cell r="DF237" t="str">
            <v>CFO &amp; Treasurer</v>
          </cell>
          <cell r="DG237" t="str">
            <v>darin@fmh.com</v>
          </cell>
          <cell r="DH237">
            <v>5152829104</v>
          </cell>
        </row>
        <row r="238">
          <cell r="A238">
            <v>11380</v>
          </cell>
          <cell r="B238" t="str">
            <v>Farmers New World Life Insurance Company</v>
          </cell>
          <cell r="J238" t="str">
            <v>3120 139th Avenue SE</v>
          </cell>
          <cell r="L238" t="str">
            <v>BELLEVUE</v>
          </cell>
          <cell r="M238" t="str">
            <v>KING</v>
          </cell>
          <cell r="N238" t="str">
            <v>WA</v>
          </cell>
          <cell r="O238" t="str">
            <v>98005</v>
          </cell>
          <cell r="P238" t="str">
            <v>2837</v>
          </cell>
          <cell r="Q238">
            <v>2062367925</v>
          </cell>
          <cell r="R238">
            <v>2062758038</v>
          </cell>
          <cell r="S238" t="str">
            <v>Jeremy</v>
          </cell>
          <cell r="T238" t="str">
            <v>Lust</v>
          </cell>
          <cell r="U238" t="str">
            <v>Accounting Manager</v>
          </cell>
          <cell r="V238" t="str">
            <v>tax.regulation@farmersinsurance.com</v>
          </cell>
          <cell r="W238" t="str">
            <v>Michael Boardman</v>
          </cell>
          <cell r="X238" t="str">
            <v>Karen</v>
          </cell>
          <cell r="Y238" t="str">
            <v>DesVoigne</v>
          </cell>
          <cell r="Z238" t="str">
            <v>Accountant</v>
          </cell>
          <cell r="AA238" t="str">
            <v>Farmers New World Life Insurance Company</v>
          </cell>
          <cell r="AB238">
            <v>2062367925</v>
          </cell>
          <cell r="AD238">
            <v>2062758038</v>
          </cell>
          <cell r="AE238" t="str">
            <v>tax.regulation@farmersinsurance.com</v>
          </cell>
          <cell r="AF238" t="str">
            <v>3120 139th Avenue SE</v>
          </cell>
          <cell r="AH238" t="str">
            <v>BELLEVUE</v>
          </cell>
          <cell r="AI238" t="str">
            <v>KING</v>
          </cell>
          <cell r="AJ238" t="str">
            <v>WA</v>
          </cell>
          <cell r="AK238" t="str">
            <v>98005</v>
          </cell>
          <cell r="AL238" t="str">
            <v>2837</v>
          </cell>
          <cell r="CF238" t="str">
            <v>www.farmsers.com</v>
          </cell>
          <cell r="CN238">
            <v>1229</v>
          </cell>
          <cell r="CO238">
            <v>1714</v>
          </cell>
          <cell r="CS238" t="str">
            <v>12/31/2019</v>
          </cell>
          <cell r="CT238">
            <v>12</v>
          </cell>
          <cell r="CW238">
            <v>63177</v>
          </cell>
          <cell r="CX238" t="str">
            <v>0212</v>
          </cell>
          <cell r="DD238" t="str">
            <v>Jeremy</v>
          </cell>
          <cell r="DE238" t="str">
            <v>Lust</v>
          </cell>
          <cell r="DF238" t="str">
            <v>Accounting Manager</v>
          </cell>
          <cell r="DG238" t="str">
            <v>tax.regulation@farmersinsurance.com</v>
          </cell>
          <cell r="DH238">
            <v>2062367925</v>
          </cell>
        </row>
        <row r="239">
          <cell r="A239">
            <v>11381</v>
          </cell>
          <cell r="B239" t="str">
            <v>Farmington Casualty Company</v>
          </cell>
          <cell r="J239" t="str">
            <v>One Tower Square</v>
          </cell>
          <cell r="L239" t="str">
            <v>HARTFORD</v>
          </cell>
          <cell r="N239" t="str">
            <v>CT</v>
          </cell>
          <cell r="O239" t="str">
            <v>06183</v>
          </cell>
          <cell r="P239" t="str">
            <v>6014</v>
          </cell>
          <cell r="Q239">
            <v>8602773966</v>
          </cell>
          <cell r="X239" t="str">
            <v>Tyler</v>
          </cell>
          <cell r="Y239" t="str">
            <v>Dube</v>
          </cell>
          <cell r="Z239" t="str">
            <v>Data Analyst</v>
          </cell>
          <cell r="AA239" t="str">
            <v>Travelers</v>
          </cell>
          <cell r="AB239">
            <v>8602774137</v>
          </cell>
          <cell r="AD239">
            <v>8602777861</v>
          </cell>
          <cell r="AE239" t="str">
            <v>tdube@travelers.com</v>
          </cell>
          <cell r="AF239" t="str">
            <v>One Tower Square</v>
          </cell>
          <cell r="AH239" t="str">
            <v>HARTFORD</v>
          </cell>
          <cell r="AJ239" t="str">
            <v>CT</v>
          </cell>
          <cell r="AK239" t="str">
            <v>06183</v>
          </cell>
          <cell r="CN239">
            <v>1230</v>
          </cell>
          <cell r="CO239">
            <v>1591</v>
          </cell>
          <cell r="CS239" t="str">
            <v>12/31/2019</v>
          </cell>
          <cell r="CT239">
            <v>12</v>
          </cell>
          <cell r="CW239">
            <v>41483</v>
          </cell>
          <cell r="DD239" t="str">
            <v>Matt</v>
          </cell>
          <cell r="DE239" t="str">
            <v>Hushin</v>
          </cell>
          <cell r="DF239" t="str">
            <v>Director</v>
          </cell>
          <cell r="DG239" t="str">
            <v>mhushin@travelers.com</v>
          </cell>
          <cell r="DH239">
            <v>8609545818</v>
          </cell>
        </row>
        <row r="240">
          <cell r="A240">
            <v>11382</v>
          </cell>
          <cell r="B240" t="str">
            <v>Federal Insurance Company</v>
          </cell>
          <cell r="J240" t="str">
            <v>202A Hall's Mill Road</v>
          </cell>
          <cell r="L240" t="str">
            <v>WHITEHOUSE STATION</v>
          </cell>
          <cell r="M240" t="str">
            <v>HUNTERDON</v>
          </cell>
          <cell r="N240" t="str">
            <v>NJ</v>
          </cell>
          <cell r="O240" t="str">
            <v>08889</v>
          </cell>
          <cell r="Q240">
            <v>9085725818</v>
          </cell>
          <cell r="R240">
            <v>9085724047</v>
          </cell>
          <cell r="V240" t="str">
            <v>compliancereporting@chubb.com</v>
          </cell>
          <cell r="X240" t="str">
            <v>Pamela</v>
          </cell>
          <cell r="Y240" t="str">
            <v>Salimbene</v>
          </cell>
          <cell r="Z240" t="str">
            <v>Administrative Assistant</v>
          </cell>
          <cell r="AA240" t="str">
            <v>Chubb Insurance</v>
          </cell>
          <cell r="AB240">
            <v>9089032445</v>
          </cell>
          <cell r="AD240">
            <v>9085725818</v>
          </cell>
          <cell r="AE240" t="str">
            <v>psalimbene@chubb.com</v>
          </cell>
          <cell r="AF240" t="str">
            <v>202B Hall's Mill Road</v>
          </cell>
          <cell r="AH240" t="str">
            <v>WHITEHOUSE STATION</v>
          </cell>
          <cell r="AI240" t="str">
            <v>HUNTERDON</v>
          </cell>
          <cell r="AJ240" t="str">
            <v>NJ</v>
          </cell>
          <cell r="AK240" t="str">
            <v>08889</v>
          </cell>
          <cell r="CN240">
            <v>1231</v>
          </cell>
          <cell r="CO240">
            <v>1856</v>
          </cell>
          <cell r="CS240" t="str">
            <v>12/31/2019</v>
          </cell>
          <cell r="CT240">
            <v>12</v>
          </cell>
          <cell r="CW240">
            <v>20281</v>
          </cell>
          <cell r="DD240" t="str">
            <v>Maria</v>
          </cell>
          <cell r="DE240" t="str">
            <v>Esposito</v>
          </cell>
          <cell r="DF240" t="str">
            <v>Sr. Statistical Specialist I</v>
          </cell>
          <cell r="DG240" t="str">
            <v>mesposito@chubb.com</v>
          </cell>
          <cell r="DH240">
            <v>9089032437</v>
          </cell>
        </row>
        <row r="241">
          <cell r="A241">
            <v>11383</v>
          </cell>
          <cell r="B241" t="str">
            <v>Federal Life Insurance Company</v>
          </cell>
          <cell r="J241" t="str">
            <v>3750 West Deerfield Road</v>
          </cell>
          <cell r="L241" t="str">
            <v>RIVERWOODS</v>
          </cell>
          <cell r="M241" t="str">
            <v>LAKE</v>
          </cell>
          <cell r="N241" t="str">
            <v>IL</v>
          </cell>
          <cell r="O241" t="str">
            <v>60015</v>
          </cell>
          <cell r="Q241">
            <v>8475201900</v>
          </cell>
          <cell r="R241">
            <v>8475201916</v>
          </cell>
          <cell r="S241" t="str">
            <v>Kenneth T.</v>
          </cell>
          <cell r="T241" t="str">
            <v>Wallach</v>
          </cell>
          <cell r="U241" t="str">
            <v>Administrative Officer</v>
          </cell>
          <cell r="V241" t="str">
            <v>kwallach@federallife.com</v>
          </cell>
          <cell r="W241" t="str">
            <v>Anders Raaum</v>
          </cell>
          <cell r="X241" t="str">
            <v>Kenneth T.</v>
          </cell>
          <cell r="Y241" t="str">
            <v>Wallach</v>
          </cell>
          <cell r="Z241" t="str">
            <v>Administrative Officer</v>
          </cell>
          <cell r="AA241" t="str">
            <v>Federal Life Insurance Company</v>
          </cell>
          <cell r="AB241">
            <v>8475201900</v>
          </cell>
          <cell r="AC241">
            <v>285</v>
          </cell>
          <cell r="AD241">
            <v>8475201916</v>
          </cell>
          <cell r="AE241" t="str">
            <v>kwallach@federallife.com</v>
          </cell>
          <cell r="AF241" t="str">
            <v>same as facility</v>
          </cell>
          <cell r="CF241" t="str">
            <v>www.federallife.com</v>
          </cell>
          <cell r="CN241">
            <v>1232</v>
          </cell>
          <cell r="CO241">
            <v>1690</v>
          </cell>
          <cell r="CS241" t="str">
            <v>12/31/2019</v>
          </cell>
          <cell r="CT241">
            <v>12</v>
          </cell>
          <cell r="CW241">
            <v>63223</v>
          </cell>
          <cell r="DD241" t="str">
            <v>William S.</v>
          </cell>
          <cell r="DE241" t="str">
            <v>Austin</v>
          </cell>
          <cell r="DF241" t="str">
            <v>President &amp; Chief Operating Officer</v>
          </cell>
          <cell r="DG241" t="str">
            <v>waustin@federallife</v>
          </cell>
          <cell r="DH241">
            <v>8475201900</v>
          </cell>
        </row>
        <row r="242">
          <cell r="A242">
            <v>11384</v>
          </cell>
          <cell r="B242" t="str">
            <v>Federated Life Insurance Company</v>
          </cell>
          <cell r="J242" t="str">
            <v>121 East Park Square</v>
          </cell>
          <cell r="L242" t="str">
            <v>OWATONNA</v>
          </cell>
          <cell r="M242" t="str">
            <v>STEELE</v>
          </cell>
          <cell r="N242" t="str">
            <v>MN</v>
          </cell>
          <cell r="O242" t="str">
            <v>55060</v>
          </cell>
          <cell r="Q242">
            <v>5074555200</v>
          </cell>
          <cell r="R242">
            <v>5074555997</v>
          </cell>
          <cell r="S242" t="str">
            <v>Jeffery E.</v>
          </cell>
          <cell r="T242" t="str">
            <v>Fetters</v>
          </cell>
          <cell r="U242" t="str">
            <v>President &amp; CEO</v>
          </cell>
          <cell r="W242" t="str">
            <v>Paul F. Droher</v>
          </cell>
          <cell r="X242" t="str">
            <v>Shawn</v>
          </cell>
          <cell r="Y242" t="str">
            <v>Kunkel</v>
          </cell>
          <cell r="Z242" t="str">
            <v>Associate Actuary</v>
          </cell>
          <cell r="AA242" t="str">
            <v>Federated Life Insurance Company</v>
          </cell>
          <cell r="AB242">
            <v>5074555200</v>
          </cell>
          <cell r="AD242">
            <v>5074555145</v>
          </cell>
          <cell r="AE242" t="str">
            <v>DOImail@fedins.com</v>
          </cell>
          <cell r="AF242" t="str">
            <v>121 East Park Square</v>
          </cell>
          <cell r="AH242" t="str">
            <v>OWATONNA</v>
          </cell>
          <cell r="AI242" t="str">
            <v>STEELE</v>
          </cell>
          <cell r="AJ242" t="str">
            <v>MN</v>
          </cell>
          <cell r="AK242" t="str">
            <v>55060</v>
          </cell>
          <cell r="AM242" t="str">
            <v>Scott D.</v>
          </cell>
          <cell r="AN242" t="str">
            <v>Haglund, FSA, MAAA</v>
          </cell>
          <cell r="AO242" t="str">
            <v>Director of Actuarial Services - Life and Health</v>
          </cell>
          <cell r="AP242" t="str">
            <v>Federated Life Insurance Company</v>
          </cell>
          <cell r="AQ242">
            <v>5074555101</v>
          </cell>
          <cell r="AS242">
            <v>5074555145</v>
          </cell>
          <cell r="AT242" t="str">
            <v>sdhaglund@fedins.com</v>
          </cell>
          <cell r="AU242" t="str">
            <v>121 East Park Square</v>
          </cell>
          <cell r="AW242" t="str">
            <v>OWATONNA</v>
          </cell>
          <cell r="AX242" t="str">
            <v>STEELE</v>
          </cell>
          <cell r="AY242" t="str">
            <v>MN</v>
          </cell>
          <cell r="AZ242" t="str">
            <v>55060</v>
          </cell>
          <cell r="BB242" t="str">
            <v>Jeanne H.</v>
          </cell>
          <cell r="BC242" t="str">
            <v>Hankerson</v>
          </cell>
          <cell r="BD242" t="str">
            <v>Director of Compliance</v>
          </cell>
          <cell r="BE242" t="str">
            <v>Federated Life Insurance Company</v>
          </cell>
          <cell r="BF242">
            <v>5074555416</v>
          </cell>
          <cell r="BH242">
            <v>5074444840</v>
          </cell>
          <cell r="BI242" t="str">
            <v>DOImail@fedins.com</v>
          </cell>
          <cell r="BJ242" t="str">
            <v>121 East Park Square</v>
          </cell>
          <cell r="BL242" t="str">
            <v>OWATONNA</v>
          </cell>
          <cell r="BM242" t="str">
            <v>STEELE</v>
          </cell>
          <cell r="BN242" t="str">
            <v>MN</v>
          </cell>
          <cell r="BO242" t="str">
            <v>55060</v>
          </cell>
          <cell r="CF242" t="str">
            <v>www.federatedinsurance.com</v>
          </cell>
          <cell r="CN242">
            <v>1233</v>
          </cell>
          <cell r="CO242">
            <v>1638</v>
          </cell>
          <cell r="CP242">
            <v>1642</v>
          </cell>
          <cell r="CQ242">
            <v>1650</v>
          </cell>
          <cell r="CS242" t="str">
            <v>12/31/2019</v>
          </cell>
          <cell r="CT242">
            <v>12</v>
          </cell>
          <cell r="CW242">
            <v>63258</v>
          </cell>
          <cell r="DD242" t="str">
            <v>Scott D.</v>
          </cell>
          <cell r="DE242" t="str">
            <v>Haglund, FSA, MAAA</v>
          </cell>
          <cell r="DF242" t="str">
            <v>Director of Actuarial Services - Life and Health</v>
          </cell>
          <cell r="DG242" t="str">
            <v>sdhaglund@fedins.com</v>
          </cell>
          <cell r="DH242">
            <v>5074555101</v>
          </cell>
        </row>
        <row r="243">
          <cell r="A243">
            <v>10088</v>
          </cell>
          <cell r="B243" t="str">
            <v xml:space="preserve">Federated Mutual Insurance Company </v>
          </cell>
          <cell r="J243" t="str">
            <v>121 East Park Square</v>
          </cell>
          <cell r="L243" t="str">
            <v>OWATONNA</v>
          </cell>
          <cell r="M243" t="str">
            <v>STEELE</v>
          </cell>
          <cell r="N243" t="str">
            <v>MN</v>
          </cell>
          <cell r="O243" t="str">
            <v>55060</v>
          </cell>
          <cell r="Q243">
            <v>5074555200</v>
          </cell>
          <cell r="R243">
            <v>5074555997</v>
          </cell>
          <cell r="S243" t="str">
            <v>Jeffery E.</v>
          </cell>
          <cell r="T243" t="str">
            <v>Fetters</v>
          </cell>
          <cell r="U243" t="str">
            <v>CEO</v>
          </cell>
          <cell r="W243" t="str">
            <v>Michael N. Keller</v>
          </cell>
          <cell r="X243" t="str">
            <v>Jami</v>
          </cell>
          <cell r="Y243" t="str">
            <v>Simonson, FSA</v>
          </cell>
          <cell r="Z243" t="str">
            <v>Senior Actuarial Assistant</v>
          </cell>
          <cell r="AA243" t="str">
            <v>Federated Mutual Insurance Company</v>
          </cell>
          <cell r="AB243">
            <v>5074555200</v>
          </cell>
          <cell r="AD243">
            <v>5074555145</v>
          </cell>
          <cell r="AE243" t="str">
            <v>groupratefiling@fedins.com</v>
          </cell>
          <cell r="AF243" t="str">
            <v>121 East Park Square</v>
          </cell>
          <cell r="AH243" t="str">
            <v>OWATONNA</v>
          </cell>
          <cell r="AI243" t="str">
            <v>STEELE</v>
          </cell>
          <cell r="AJ243" t="str">
            <v>MN</v>
          </cell>
          <cell r="AK243" t="str">
            <v>55060</v>
          </cell>
          <cell r="AM243" t="str">
            <v>Andrew R.</v>
          </cell>
          <cell r="AN243" t="str">
            <v>Tackmann, FSA, MAAA</v>
          </cell>
          <cell r="AO243" t="str">
            <v>Managing Actuary</v>
          </cell>
          <cell r="AP243" t="str">
            <v>Federated Mutual Insurance Company</v>
          </cell>
          <cell r="AQ243">
            <v>5074558977</v>
          </cell>
          <cell r="AS243">
            <v>5074555145</v>
          </cell>
          <cell r="AT243" t="str">
            <v>artackmann@fedins.com</v>
          </cell>
          <cell r="AU243" t="str">
            <v>121 East Park Square</v>
          </cell>
          <cell r="AW243" t="str">
            <v>OWATONNA</v>
          </cell>
          <cell r="AX243" t="str">
            <v>STEELE</v>
          </cell>
          <cell r="AY243" t="str">
            <v>MN</v>
          </cell>
          <cell r="AZ243" t="str">
            <v>55060</v>
          </cell>
          <cell r="BB243" t="str">
            <v>Lori A.M.</v>
          </cell>
          <cell r="BC243" t="str">
            <v>Weisenburger</v>
          </cell>
          <cell r="BD243" t="str">
            <v>Vice President - Director of Compliance</v>
          </cell>
          <cell r="BE243" t="str">
            <v>Federated Mutual Insurance Company</v>
          </cell>
          <cell r="BF243">
            <v>5074446893</v>
          </cell>
          <cell r="BH243">
            <v>5074444840</v>
          </cell>
          <cell r="BI243" t="str">
            <v>DOImail@fedins.com</v>
          </cell>
          <cell r="BJ243" t="str">
            <v>121 East Park Square</v>
          </cell>
          <cell r="BL243" t="str">
            <v>OWATONNA</v>
          </cell>
          <cell r="BM243" t="str">
            <v>STEELE</v>
          </cell>
          <cell r="BN243" t="str">
            <v>MN</v>
          </cell>
          <cell r="BO243" t="str">
            <v>55060</v>
          </cell>
          <cell r="CF243" t="str">
            <v>www.federatedinsurance.com</v>
          </cell>
          <cell r="CN243">
            <v>881</v>
          </cell>
          <cell r="CO243">
            <v>649</v>
          </cell>
          <cell r="CP243">
            <v>572</v>
          </cell>
          <cell r="CQ243">
            <v>696</v>
          </cell>
          <cell r="CS243" t="str">
            <v>12/31/2019</v>
          </cell>
          <cell r="CT243">
            <v>12</v>
          </cell>
          <cell r="CW243">
            <v>13935</v>
          </cell>
          <cell r="CX243" t="str">
            <v>7</v>
          </cell>
          <cell r="DD243" t="str">
            <v>Andrew R.</v>
          </cell>
          <cell r="DE243" t="str">
            <v>Tackmann, FSA, MAAA</v>
          </cell>
          <cell r="DF243" t="str">
            <v>Managing Actuary</v>
          </cell>
          <cell r="DG243" t="str">
            <v>artackmann@fedins.com</v>
          </cell>
          <cell r="DH243">
            <v>5074558977</v>
          </cell>
        </row>
        <row r="244">
          <cell r="A244">
            <v>10527</v>
          </cell>
          <cell r="B244" t="str">
            <v>Federated Reserve Insurance Company</v>
          </cell>
          <cell r="J244" t="str">
            <v>121 East Park Square</v>
          </cell>
          <cell r="L244" t="str">
            <v>OWATONNA</v>
          </cell>
          <cell r="M244" t="str">
            <v>STEELE</v>
          </cell>
          <cell r="N244" t="str">
            <v>MN</v>
          </cell>
          <cell r="O244" t="str">
            <v>55060</v>
          </cell>
          <cell r="Q244">
            <v>5074555200</v>
          </cell>
          <cell r="R244">
            <v>5074555997</v>
          </cell>
          <cell r="S244" t="str">
            <v>Jeffrey E.</v>
          </cell>
          <cell r="T244" t="str">
            <v>Fetters</v>
          </cell>
          <cell r="U244" t="str">
            <v>CEO</v>
          </cell>
          <cell r="W244" t="str">
            <v>Michael N. Keller</v>
          </cell>
          <cell r="X244" t="str">
            <v>Jami</v>
          </cell>
          <cell r="Y244" t="str">
            <v>Simonson, FSA</v>
          </cell>
          <cell r="Z244" t="str">
            <v>Senior Actuarial Assistant</v>
          </cell>
          <cell r="AA244" t="str">
            <v>Federated Reserve Insurance Company</v>
          </cell>
          <cell r="AB244">
            <v>5074555200</v>
          </cell>
          <cell r="AD244">
            <v>5074555414</v>
          </cell>
          <cell r="AF244" t="str">
            <v>121 East Park Square</v>
          </cell>
          <cell r="AH244" t="str">
            <v>OWATONNA</v>
          </cell>
          <cell r="AI244" t="str">
            <v>STEELE</v>
          </cell>
          <cell r="AJ244" t="str">
            <v>MN</v>
          </cell>
          <cell r="AK244" t="str">
            <v>55060</v>
          </cell>
          <cell r="AM244" t="str">
            <v>Andrew R.</v>
          </cell>
          <cell r="AN244" t="str">
            <v>Tackmann, FSA, MAAA</v>
          </cell>
          <cell r="AO244" t="str">
            <v>Managing Actuary</v>
          </cell>
          <cell r="AP244" t="str">
            <v>Federated Reserve Insurance Company</v>
          </cell>
          <cell r="AQ244">
            <v>5074555416</v>
          </cell>
          <cell r="AS244">
            <v>5074444840</v>
          </cell>
          <cell r="AT244" t="str">
            <v>artackmann@fedins.com</v>
          </cell>
          <cell r="AU244" t="str">
            <v>121 East Park Square</v>
          </cell>
          <cell r="AW244" t="str">
            <v>OWATONNA</v>
          </cell>
          <cell r="AX244" t="str">
            <v>STEELE</v>
          </cell>
          <cell r="AY244" t="str">
            <v>MN</v>
          </cell>
          <cell r="AZ244" t="str">
            <v>55060</v>
          </cell>
          <cell r="BB244" t="str">
            <v>Lori A.M.</v>
          </cell>
          <cell r="BC244" t="str">
            <v>Weisenburger</v>
          </cell>
          <cell r="BD244" t="str">
            <v>Vice President - Director of Compliance</v>
          </cell>
          <cell r="BE244" t="str">
            <v>Federated Reserve Insurance Company</v>
          </cell>
          <cell r="BF244">
            <v>5074555416</v>
          </cell>
          <cell r="BH244">
            <v>5074444840</v>
          </cell>
          <cell r="BI244" t="str">
            <v>dolmail@fedins.com</v>
          </cell>
          <cell r="BJ244" t="str">
            <v>121 East Park Square</v>
          </cell>
          <cell r="BL244" t="str">
            <v>OWATONNA</v>
          </cell>
          <cell r="BM244" t="str">
            <v>STEELE</v>
          </cell>
          <cell r="BN244" t="str">
            <v>MN</v>
          </cell>
          <cell r="BO244" t="str">
            <v>55060</v>
          </cell>
          <cell r="CF244" t="str">
            <v>www.federatedinsurance.com</v>
          </cell>
          <cell r="CN244">
            <v>2888</v>
          </cell>
          <cell r="CO244">
            <v>2996</v>
          </cell>
          <cell r="CP244">
            <v>2997</v>
          </cell>
          <cell r="CQ244">
            <v>2999</v>
          </cell>
          <cell r="CS244" t="str">
            <v>12/31/2019</v>
          </cell>
          <cell r="CT244">
            <v>4</v>
          </cell>
          <cell r="CW244">
            <v>16024</v>
          </cell>
          <cell r="DD244" t="str">
            <v>Andrew R.</v>
          </cell>
          <cell r="DE244" t="str">
            <v>Tackmann</v>
          </cell>
          <cell r="DF244" t="str">
            <v>Managing Actuary</v>
          </cell>
          <cell r="DG244" t="str">
            <v>artackmann@fedins.com</v>
          </cell>
          <cell r="DH244">
            <v>5074558977</v>
          </cell>
        </row>
        <row r="245">
          <cell r="A245">
            <v>11385</v>
          </cell>
          <cell r="B245" t="str">
            <v>Federated Rural Electric Insurance Exchange</v>
          </cell>
          <cell r="J245" t="str">
            <v>PO Box 15147</v>
          </cell>
          <cell r="L245" t="str">
            <v>LENEXA</v>
          </cell>
          <cell r="N245" t="str">
            <v>KS</v>
          </cell>
          <cell r="O245" t="str">
            <v>66285</v>
          </cell>
          <cell r="P245" t="str">
            <v>5147</v>
          </cell>
          <cell r="Q245">
            <v>9135410150</v>
          </cell>
          <cell r="S245" t="str">
            <v>Phil</v>
          </cell>
          <cell r="T245" t="str">
            <v>Irwin</v>
          </cell>
          <cell r="U245" t="str">
            <v>President/CEO</v>
          </cell>
          <cell r="W245" t="str">
            <v>Shelly Harvey</v>
          </cell>
          <cell r="X245" t="str">
            <v>Regina</v>
          </cell>
          <cell r="Y245" t="str">
            <v>Polok</v>
          </cell>
          <cell r="Z245" t="str">
            <v>Accountant</v>
          </cell>
          <cell r="AA245" t="str">
            <v>Federated Rural Electric Insurance Exchange</v>
          </cell>
          <cell r="AB245">
            <v>9135412958</v>
          </cell>
          <cell r="AE245" t="str">
            <v>rpolok@federatedrural.com</v>
          </cell>
          <cell r="AF245" t="str">
            <v>PO Box 15147</v>
          </cell>
          <cell r="AH245" t="str">
            <v>LENEXA</v>
          </cell>
          <cell r="AJ245" t="str">
            <v>KS</v>
          </cell>
          <cell r="AK245" t="str">
            <v>66285</v>
          </cell>
          <cell r="AL245" t="str">
            <v>5147</v>
          </cell>
          <cell r="CF245" t="str">
            <v>www.federatedrural.com</v>
          </cell>
          <cell r="CN245">
            <v>1234</v>
          </cell>
          <cell r="CO245">
            <v>2064</v>
          </cell>
          <cell r="CS245" t="str">
            <v>12/31/2019</v>
          </cell>
          <cell r="CT245">
            <v>12</v>
          </cell>
          <cell r="CW245">
            <v>11118</v>
          </cell>
          <cell r="DD245" t="str">
            <v>Mike</v>
          </cell>
          <cell r="DE245" t="str">
            <v>Novascone</v>
          </cell>
          <cell r="DF245" t="str">
            <v>Controller</v>
          </cell>
          <cell r="DG245" t="str">
            <v>mpn@federatedrural.com</v>
          </cell>
          <cell r="DH245">
            <v>9135410150</v>
          </cell>
        </row>
        <row r="246">
          <cell r="A246">
            <v>11386</v>
          </cell>
          <cell r="B246" t="str">
            <v>Federated Service Insurance Company</v>
          </cell>
          <cell r="J246" t="str">
            <v>121 East Park Square</v>
          </cell>
          <cell r="L246" t="str">
            <v>OWATONNA</v>
          </cell>
          <cell r="M246" t="str">
            <v>STEELE</v>
          </cell>
          <cell r="N246" t="str">
            <v>MN</v>
          </cell>
          <cell r="O246" t="str">
            <v>55060</v>
          </cell>
          <cell r="Q246">
            <v>5074555200</v>
          </cell>
          <cell r="R246">
            <v>5074555997</v>
          </cell>
          <cell r="S246" t="str">
            <v>Jeffery E.</v>
          </cell>
          <cell r="T246" t="str">
            <v>Fetters</v>
          </cell>
          <cell r="U246" t="str">
            <v>CEO</v>
          </cell>
          <cell r="W246" t="str">
            <v>Michael N. Keller</v>
          </cell>
          <cell r="X246" t="str">
            <v>Jami</v>
          </cell>
          <cell r="Y246" t="str">
            <v>Simonson, FSA</v>
          </cell>
          <cell r="Z246" t="str">
            <v>Senior Actuarial Assistant</v>
          </cell>
          <cell r="AA246" t="str">
            <v>Federated Service Insurance Company</v>
          </cell>
          <cell r="AB246">
            <v>5074555200</v>
          </cell>
          <cell r="AD246">
            <v>5074555145</v>
          </cell>
          <cell r="AE246" t="str">
            <v>groupratefiling@fedins.com</v>
          </cell>
          <cell r="AF246" t="str">
            <v>121 East Park Square</v>
          </cell>
          <cell r="AH246" t="str">
            <v>OWATONNA</v>
          </cell>
          <cell r="AI246" t="str">
            <v>STEELE</v>
          </cell>
          <cell r="AJ246" t="str">
            <v>MN</v>
          </cell>
          <cell r="AK246" t="str">
            <v>55060</v>
          </cell>
          <cell r="AM246" t="str">
            <v>Andrew R.</v>
          </cell>
          <cell r="AN246" t="str">
            <v>Tackmann, FSA, MAAA</v>
          </cell>
          <cell r="AO246" t="str">
            <v>Managing Actuary</v>
          </cell>
          <cell r="AP246" t="str">
            <v>Federated Service Insurance Company</v>
          </cell>
          <cell r="AQ246">
            <v>5074558977</v>
          </cell>
          <cell r="AS246">
            <v>5074555145</v>
          </cell>
          <cell r="AT246" t="str">
            <v>artackmann@fedins.com</v>
          </cell>
          <cell r="AU246" t="str">
            <v>121 East Park Square</v>
          </cell>
          <cell r="AW246" t="str">
            <v>OWATONNA</v>
          </cell>
          <cell r="AX246" t="str">
            <v>STEELE</v>
          </cell>
          <cell r="AY246" t="str">
            <v>MN</v>
          </cell>
          <cell r="AZ246" t="str">
            <v>55060</v>
          </cell>
          <cell r="BB246" t="str">
            <v>Lori A.M.</v>
          </cell>
          <cell r="BC246" t="str">
            <v>Weisenburger</v>
          </cell>
          <cell r="BD246" t="str">
            <v>Vice President - Director of Compliance</v>
          </cell>
          <cell r="BE246" t="str">
            <v>Federated Service Insurance Company</v>
          </cell>
          <cell r="BF246">
            <v>5074555416</v>
          </cell>
          <cell r="BH246">
            <v>5074444840</v>
          </cell>
          <cell r="BI246" t="str">
            <v>DOImail@fedins.com</v>
          </cell>
          <cell r="BJ246" t="str">
            <v>121 East Park Square</v>
          </cell>
          <cell r="BL246" t="str">
            <v>OWATONNA</v>
          </cell>
          <cell r="BM246" t="str">
            <v>STEELE</v>
          </cell>
          <cell r="BN246" t="str">
            <v>MN</v>
          </cell>
          <cell r="BO246" t="str">
            <v>55060</v>
          </cell>
          <cell r="CF246" t="str">
            <v>www.federatedinsurance.com</v>
          </cell>
          <cell r="CN246">
            <v>1235</v>
          </cell>
          <cell r="CO246">
            <v>1651</v>
          </cell>
          <cell r="CP246">
            <v>1652</v>
          </cell>
          <cell r="CQ246">
            <v>1654</v>
          </cell>
          <cell r="CS246" t="str">
            <v>12/31/2019</v>
          </cell>
          <cell r="CT246">
            <v>12</v>
          </cell>
          <cell r="CW246">
            <v>28304</v>
          </cell>
          <cell r="DD246" t="str">
            <v>Andrew R.</v>
          </cell>
          <cell r="DE246" t="str">
            <v>Tackmann, FSA, MAAA</v>
          </cell>
          <cell r="DF246" t="str">
            <v>Managing Actuary</v>
          </cell>
          <cell r="DG246" t="str">
            <v>artackmann@fedins.com</v>
          </cell>
          <cell r="DH246">
            <v>5074558977</v>
          </cell>
        </row>
        <row r="247">
          <cell r="A247">
            <v>11387</v>
          </cell>
          <cell r="B247" t="str">
            <v>Fidelity and Deposit Comapany of Maryland</v>
          </cell>
          <cell r="J247" t="str">
            <v>1299 Zurich Way</v>
          </cell>
          <cell r="K247" t="str">
            <v>5th Floor West Bar</v>
          </cell>
          <cell r="L247" t="str">
            <v>SCHAUMBURG</v>
          </cell>
          <cell r="M247" t="str">
            <v>COOK</v>
          </cell>
          <cell r="N247" t="str">
            <v>IL</v>
          </cell>
          <cell r="O247" t="str">
            <v>60196</v>
          </cell>
          <cell r="P247" t="str">
            <v>1056</v>
          </cell>
          <cell r="Q247">
            <v>8476053267</v>
          </cell>
          <cell r="R247">
            <v>8474135315</v>
          </cell>
          <cell r="S247" t="str">
            <v>Katherine</v>
          </cell>
          <cell r="T247" t="str">
            <v>Miller</v>
          </cell>
          <cell r="U247" t="str">
            <v>Director of External Reporting</v>
          </cell>
          <cell r="V247" t="str">
            <v>katie.miller@zurichna.com</v>
          </cell>
          <cell r="W247" t="str">
            <v>Dalynn Hoch</v>
          </cell>
          <cell r="X247" t="str">
            <v>Lucille</v>
          </cell>
          <cell r="Y247" t="str">
            <v>Choma</v>
          </cell>
          <cell r="Z247" t="str">
            <v>Financial Analyst III</v>
          </cell>
          <cell r="AA247" t="str">
            <v>Zurich Group</v>
          </cell>
          <cell r="AB247">
            <v>8476056699</v>
          </cell>
          <cell r="AD247">
            <v>8474135315</v>
          </cell>
          <cell r="AE247" t="str">
            <v>usz_supp.filings@zurichna.com</v>
          </cell>
          <cell r="AF247" t="str">
            <v>1299 Zurich Way</v>
          </cell>
          <cell r="AG247" t="str">
            <v>5th Floor West Bar</v>
          </cell>
          <cell r="AH247" t="str">
            <v>SCHAUMBURG</v>
          </cell>
          <cell r="AI247" t="str">
            <v>COOK</v>
          </cell>
          <cell r="AJ247" t="str">
            <v>IL</v>
          </cell>
          <cell r="AK247" t="str">
            <v>60196</v>
          </cell>
          <cell r="CF247" t="str">
            <v>www.zurichna.com</v>
          </cell>
          <cell r="CN247">
            <v>1236</v>
          </cell>
          <cell r="CO247">
            <v>2993</v>
          </cell>
          <cell r="CS247" t="str">
            <v>12/31/2019</v>
          </cell>
          <cell r="CT247">
            <v>12</v>
          </cell>
          <cell r="CW247">
            <v>39306</v>
          </cell>
          <cell r="DD247" t="str">
            <v>Katherine</v>
          </cell>
          <cell r="DE247" t="str">
            <v>Miller</v>
          </cell>
          <cell r="DF247" t="str">
            <v>Director of Statutory and Regulatory Reporting</v>
          </cell>
          <cell r="DG247" t="str">
            <v>katie.miller@zurichna.com</v>
          </cell>
          <cell r="DH247">
            <v>8476057896</v>
          </cell>
        </row>
        <row r="248">
          <cell r="A248">
            <v>11388</v>
          </cell>
          <cell r="B248" t="str">
            <v>Fidelity And Guaranty Insurance Underwriters, Inc.</v>
          </cell>
          <cell r="J248" t="str">
            <v>385 Washington Street</v>
          </cell>
          <cell r="L248" t="str">
            <v>ST. PAUL</v>
          </cell>
          <cell r="N248" t="str">
            <v>MN</v>
          </cell>
          <cell r="O248" t="str">
            <v>55102</v>
          </cell>
          <cell r="Q248">
            <v>8602773966</v>
          </cell>
          <cell r="X248" t="str">
            <v>Tyler</v>
          </cell>
          <cell r="Y248" t="str">
            <v>Dube</v>
          </cell>
          <cell r="Z248" t="str">
            <v>Data Analyst</v>
          </cell>
          <cell r="AA248" t="str">
            <v>Travelers</v>
          </cell>
          <cell r="AB248">
            <v>8602774137</v>
          </cell>
          <cell r="AD248">
            <v>8602777861</v>
          </cell>
          <cell r="AE248" t="str">
            <v>tdube@travelers.com</v>
          </cell>
          <cell r="AF248" t="str">
            <v>One Tower Square</v>
          </cell>
          <cell r="AH248" t="str">
            <v>HARTFORD</v>
          </cell>
          <cell r="AJ248" t="str">
            <v>CT</v>
          </cell>
          <cell r="AK248" t="str">
            <v>06183</v>
          </cell>
          <cell r="CN248">
            <v>1237</v>
          </cell>
          <cell r="CO248">
            <v>1591</v>
          </cell>
          <cell r="CS248" t="str">
            <v>12/31/2019</v>
          </cell>
          <cell r="CT248">
            <v>12</v>
          </cell>
          <cell r="CW248">
            <v>25879</v>
          </cell>
          <cell r="DD248" t="str">
            <v>Matt</v>
          </cell>
          <cell r="DE248" t="str">
            <v>Hushin</v>
          </cell>
          <cell r="DF248" t="str">
            <v>Director</v>
          </cell>
          <cell r="DG248" t="str">
            <v>mhushin@travelers.com</v>
          </cell>
          <cell r="DH248">
            <v>8609545818</v>
          </cell>
        </row>
        <row r="249">
          <cell r="A249">
            <v>11571</v>
          </cell>
          <cell r="B249" t="str">
            <v>Fidelity &amp; Guaranty Life Insurance Company</v>
          </cell>
          <cell r="J249" t="str">
            <v>601 Locust Street</v>
          </cell>
          <cell r="L249" t="str">
            <v>DES MOINES</v>
          </cell>
          <cell r="N249" t="str">
            <v>IA</v>
          </cell>
          <cell r="O249" t="str">
            <v>50309</v>
          </cell>
          <cell r="Q249">
            <v>4108950260</v>
          </cell>
          <cell r="S249" t="str">
            <v>Christopher J.</v>
          </cell>
          <cell r="T249" t="str">
            <v>Littlefield</v>
          </cell>
          <cell r="U249" t="str">
            <v>CEO</v>
          </cell>
          <cell r="W249" t="str">
            <v>Dennis Vigneau</v>
          </cell>
          <cell r="X249" t="str">
            <v>Rich</v>
          </cell>
          <cell r="Y249" t="str">
            <v>Skinner</v>
          </cell>
          <cell r="Z249" t="str">
            <v>Senior Accountant</v>
          </cell>
          <cell r="AA249" t="str">
            <v>Fidelity &amp; Guaranty Life Insurance Co.</v>
          </cell>
          <cell r="AB249">
            <v>4108950145</v>
          </cell>
          <cell r="AE249" t="str">
            <v>richard.skinner@fglife.com</v>
          </cell>
          <cell r="AF249" t="str">
            <v>1001 Fleet Street</v>
          </cell>
          <cell r="AH249" t="str">
            <v>BALTIMORE</v>
          </cell>
          <cell r="AJ249" t="str">
            <v>MD</v>
          </cell>
          <cell r="AK249" t="str">
            <v>21202</v>
          </cell>
          <cell r="CN249">
            <v>1413</v>
          </cell>
          <cell r="CO249">
            <v>1797</v>
          </cell>
          <cell r="CS249" t="str">
            <v>12/31/2019</v>
          </cell>
          <cell r="CT249">
            <v>12</v>
          </cell>
          <cell r="CW249">
            <v>63274</v>
          </cell>
          <cell r="DD249" t="str">
            <v>Elizabeth</v>
          </cell>
          <cell r="DE249" t="str">
            <v>DeBoda</v>
          </cell>
          <cell r="DF249" t="str">
            <v>Manager, Financial Reporting</v>
          </cell>
          <cell r="DG249" t="str">
            <v>fglife.statementrequests@fglife.com</v>
          </cell>
          <cell r="DH249">
            <v>4108950049</v>
          </cell>
        </row>
        <row r="250">
          <cell r="A250">
            <v>11389</v>
          </cell>
          <cell r="B250" t="str">
            <v>Fidelity Investments Life Insurance Company</v>
          </cell>
          <cell r="J250" t="str">
            <v>900 Salem Street</v>
          </cell>
          <cell r="K250" t="str">
            <v>OT1W2 Mail Zone</v>
          </cell>
          <cell r="L250" t="str">
            <v>SMITHFIELD</v>
          </cell>
          <cell r="M250" t="str">
            <v>PROVIDENCE</v>
          </cell>
          <cell r="N250" t="str">
            <v>RI</v>
          </cell>
          <cell r="O250" t="str">
            <v>02917</v>
          </cell>
          <cell r="Q250">
            <v>4012924717</v>
          </cell>
          <cell r="S250" t="str">
            <v>Miles</v>
          </cell>
          <cell r="T250" t="str">
            <v>Mei</v>
          </cell>
          <cell r="U250" t="str">
            <v>Treasurer</v>
          </cell>
          <cell r="V250" t="str">
            <v>miles.mei@fmr.com</v>
          </cell>
          <cell r="W250" t="str">
            <v/>
          </cell>
          <cell r="X250" t="str">
            <v>Esvelto</v>
          </cell>
          <cell r="Y250" t="str">
            <v>Hilaire</v>
          </cell>
          <cell r="Z250" t="str">
            <v>General Accounting Supervisor</v>
          </cell>
          <cell r="AA250" t="str">
            <v>Fidelity Investments Life Insurance Company</v>
          </cell>
          <cell r="AB250">
            <v>4012924616</v>
          </cell>
          <cell r="AD250">
            <v>6172173750</v>
          </cell>
          <cell r="AE250" t="str">
            <v>esvelto.hilaire@fmr.com</v>
          </cell>
          <cell r="AF250" t="str">
            <v>900 Salem Street</v>
          </cell>
          <cell r="AG250" t="str">
            <v>OT1W2 Mail Zone</v>
          </cell>
          <cell r="AH250" t="str">
            <v>SMITHFIELD</v>
          </cell>
          <cell r="AI250" t="str">
            <v>PROVIDENCE</v>
          </cell>
          <cell r="AJ250" t="str">
            <v>RI</v>
          </cell>
          <cell r="AK250" t="str">
            <v>02917</v>
          </cell>
          <cell r="CF250" t="str">
            <v>www.fidelity.com</v>
          </cell>
          <cell r="CN250">
            <v>1238</v>
          </cell>
          <cell r="CO250">
            <v>1660</v>
          </cell>
          <cell r="CS250" t="str">
            <v>12/31/2019</v>
          </cell>
          <cell r="CT250">
            <v>12</v>
          </cell>
          <cell r="CW250">
            <v>93696</v>
          </cell>
          <cell r="DD250" t="str">
            <v>Miles</v>
          </cell>
          <cell r="DE250" t="str">
            <v>Mei</v>
          </cell>
          <cell r="DF250" t="str">
            <v>Treasurer</v>
          </cell>
          <cell r="DG250" t="str">
            <v>miles.mei@fmr.com</v>
          </cell>
          <cell r="DH250">
            <v>4012924717</v>
          </cell>
        </row>
        <row r="251">
          <cell r="A251">
            <v>11390</v>
          </cell>
          <cell r="B251" t="str">
            <v>Fidelity Life Association</v>
          </cell>
          <cell r="J251" t="str">
            <v>8700 West Bryn Mawr Avenue</v>
          </cell>
          <cell r="K251" t="str">
            <v>Suite 900S</v>
          </cell>
          <cell r="L251" t="str">
            <v>CHICAGO</v>
          </cell>
          <cell r="N251" t="str">
            <v>IL</v>
          </cell>
          <cell r="O251" t="str">
            <v>60631</v>
          </cell>
          <cell r="Q251">
            <v>3123792397</v>
          </cell>
          <cell r="R251">
            <v>8663758175</v>
          </cell>
          <cell r="W251" t="str">
            <v>Chris Kim</v>
          </cell>
          <cell r="X251" t="str">
            <v>Robert</v>
          </cell>
          <cell r="Y251" t="str">
            <v>Worth</v>
          </cell>
          <cell r="Z251" t="str">
            <v>Sr. Staff Accountant</v>
          </cell>
          <cell r="AA251" t="str">
            <v>Fidelity Life Association</v>
          </cell>
          <cell r="AB251">
            <v>3123792397</v>
          </cell>
          <cell r="AC251">
            <v>2954</v>
          </cell>
          <cell r="AD251">
            <v>8663758175</v>
          </cell>
          <cell r="AE251" t="str">
            <v>bob.worth@fidelitylife.com</v>
          </cell>
          <cell r="AF251" t="str">
            <v>8700 West Bryn Mawr Avenue</v>
          </cell>
          <cell r="AG251" t="str">
            <v>Suite 900S</v>
          </cell>
          <cell r="AH251" t="str">
            <v>CHICAGO</v>
          </cell>
          <cell r="AJ251" t="str">
            <v>IL</v>
          </cell>
          <cell r="AK251" t="str">
            <v>60631</v>
          </cell>
          <cell r="CN251">
            <v>1239</v>
          </cell>
          <cell r="CO251">
            <v>1857</v>
          </cell>
          <cell r="CS251" t="str">
            <v>12/31/2019</v>
          </cell>
          <cell r="CT251">
            <v>12</v>
          </cell>
          <cell r="CW251">
            <v>63290</v>
          </cell>
          <cell r="DD251" t="str">
            <v>Michael</v>
          </cell>
          <cell r="DE251" t="str">
            <v>Vidojevic</v>
          </cell>
          <cell r="DF251" t="str">
            <v>Accounting Manager</v>
          </cell>
          <cell r="DG251" t="str">
            <v>michael.vidojevic@fidelitylife.com</v>
          </cell>
          <cell r="DH251">
            <v>3123792972</v>
          </cell>
        </row>
        <row r="252">
          <cell r="A252">
            <v>10089</v>
          </cell>
          <cell r="B252" t="str">
            <v xml:space="preserve">Fidelity Security Life Insurance Company </v>
          </cell>
          <cell r="J252" t="str">
            <v>3130 Broadway</v>
          </cell>
          <cell r="L252" t="str">
            <v>KANSAS CITY</v>
          </cell>
          <cell r="M252" t="str">
            <v>JACKSON</v>
          </cell>
          <cell r="N252" t="str">
            <v>MO</v>
          </cell>
          <cell r="O252" t="str">
            <v>64111</v>
          </cell>
          <cell r="Q252">
            <v>8167561060</v>
          </cell>
          <cell r="R252">
            <v>8169680563</v>
          </cell>
          <cell r="S252" t="str">
            <v>Peter</v>
          </cell>
          <cell r="T252" t="str">
            <v>Lindquist</v>
          </cell>
          <cell r="U252" t="str">
            <v>Vice President</v>
          </cell>
          <cell r="V252" t="str">
            <v>plindquist@fslins.com</v>
          </cell>
          <cell r="W252" t="str">
            <v>Peter Lindquist</v>
          </cell>
          <cell r="X252" t="str">
            <v>Stella</v>
          </cell>
          <cell r="Y252" t="str">
            <v>Lu</v>
          </cell>
          <cell r="Z252" t="str">
            <v>Financial Reporting Accountant</v>
          </cell>
          <cell r="AA252" t="str">
            <v>Fidelity Security Life Insurance Company</v>
          </cell>
          <cell r="AB252">
            <v>8167561060</v>
          </cell>
          <cell r="AC252">
            <v>1728</v>
          </cell>
          <cell r="AD252">
            <v>8169680563</v>
          </cell>
          <cell r="AE252" t="str">
            <v>slu@fslins.com</v>
          </cell>
          <cell r="AF252" t="str">
            <v>3130 Broadway</v>
          </cell>
          <cell r="AH252" t="str">
            <v>KANSAS CITY</v>
          </cell>
          <cell r="AI252" t="str">
            <v>JACKSON</v>
          </cell>
          <cell r="AJ252" t="str">
            <v>MO</v>
          </cell>
          <cell r="AK252" t="str">
            <v>64111</v>
          </cell>
          <cell r="CF252" t="str">
            <v>www.fslins.com</v>
          </cell>
          <cell r="CN252">
            <v>882</v>
          </cell>
          <cell r="CO252">
            <v>588</v>
          </cell>
          <cell r="CS252" t="str">
            <v>12/31/2019</v>
          </cell>
          <cell r="CT252">
            <v>12</v>
          </cell>
          <cell r="CW252">
            <v>71870</v>
          </cell>
          <cell r="DD252" t="str">
            <v>Sharon D.</v>
          </cell>
          <cell r="DE252" t="str">
            <v>Engleman</v>
          </cell>
          <cell r="DF252" t="str">
            <v>Director, Financial Reporting</v>
          </cell>
          <cell r="DG252" t="str">
            <v>sengleman@fslins.com</v>
          </cell>
          <cell r="DH252">
            <v>8167561060</v>
          </cell>
        </row>
        <row r="253">
          <cell r="A253">
            <v>11319</v>
          </cell>
          <cell r="B253" t="str">
            <v>Financial American Life Insurance Company</v>
          </cell>
          <cell r="J253" t="str">
            <v>PO Box 77-0250</v>
          </cell>
          <cell r="L253" t="str">
            <v>MIAMI</v>
          </cell>
          <cell r="M253" t="str">
            <v>DADE</v>
          </cell>
          <cell r="N253" t="str">
            <v>FL</v>
          </cell>
          <cell r="O253" t="str">
            <v>33177</v>
          </cell>
          <cell r="P253" t="str">
            <v>0250</v>
          </cell>
          <cell r="Q253">
            <v>9044071097</v>
          </cell>
          <cell r="R253">
            <v>9044382252</v>
          </cell>
          <cell r="S253" t="str">
            <v>Eugene Elmer</v>
          </cell>
          <cell r="T253" t="str">
            <v>Becker</v>
          </cell>
          <cell r="U253" t="str">
            <v>CEO</v>
          </cell>
          <cell r="V253" t="str">
            <v>fcannualstatement@fortegra.com</v>
          </cell>
          <cell r="W253" t="str">
            <v>Rodolfo Gonzalez/Treasurer</v>
          </cell>
          <cell r="X253" t="str">
            <v>Jared</v>
          </cell>
          <cell r="Y253" t="str">
            <v>Wylie</v>
          </cell>
          <cell r="Z253" t="str">
            <v>Senior Statutory Accountant</v>
          </cell>
          <cell r="AA253" t="str">
            <v>Fortegra Financial</v>
          </cell>
          <cell r="AB253">
            <v>9044078655</v>
          </cell>
          <cell r="AD253">
            <v>9044382231</v>
          </cell>
          <cell r="AE253" t="str">
            <v>jwylie@fortegra.com</v>
          </cell>
          <cell r="AF253" t="str">
            <v>10151 Deerwood Park Boulevard</v>
          </cell>
          <cell r="AG253" t="str">
            <v>Building 100, Suite 330</v>
          </cell>
          <cell r="AH253" t="str">
            <v>JACKSONVILLE</v>
          </cell>
          <cell r="AI253" t="str">
            <v>DUVAL</v>
          </cell>
          <cell r="AJ253" t="str">
            <v>FL</v>
          </cell>
          <cell r="AK253" t="str">
            <v>32256</v>
          </cell>
          <cell r="CF253" t="str">
            <v>www.famli.com</v>
          </cell>
          <cell r="CN253">
            <v>1170</v>
          </cell>
          <cell r="CO253">
            <v>1354</v>
          </cell>
          <cell r="CS253" t="str">
            <v>12/31/2019</v>
          </cell>
          <cell r="CT253">
            <v>12</v>
          </cell>
          <cell r="CW253">
            <v>71455</v>
          </cell>
          <cell r="DD253" t="str">
            <v>Kimberlee</v>
          </cell>
          <cell r="DE253" t="str">
            <v>Prescott</v>
          </cell>
          <cell r="DF253" t="str">
            <v>Director of Accounting</v>
          </cell>
          <cell r="DG253" t="str">
            <v>fcannualstatement@fortegra.com</v>
          </cell>
          <cell r="DH253">
            <v>9044071097</v>
          </cell>
        </row>
        <row r="254">
          <cell r="A254">
            <v>11391</v>
          </cell>
          <cell r="B254" t="str">
            <v>Firemans Fund Insurance Company</v>
          </cell>
          <cell r="J254" t="str">
            <v>1465 North McDowell Boulevard</v>
          </cell>
          <cell r="L254" t="str">
            <v>PETALUMA</v>
          </cell>
          <cell r="M254" t="str">
            <v>SONOMA</v>
          </cell>
          <cell r="N254" t="str">
            <v>CA</v>
          </cell>
          <cell r="O254" t="str">
            <v>94954</v>
          </cell>
          <cell r="Q254">
            <v>4158993162</v>
          </cell>
          <cell r="R254">
            <v>4158993162</v>
          </cell>
          <cell r="S254" t="str">
            <v>Martha</v>
          </cell>
          <cell r="T254" t="str">
            <v>Mattison</v>
          </cell>
          <cell r="U254" t="str">
            <v>Finance Sr. Analyst</v>
          </cell>
          <cell r="V254" t="str">
            <v>martha.mattison@agcs.allianz.com</v>
          </cell>
          <cell r="W254" t="str">
            <v/>
          </cell>
          <cell r="X254" t="str">
            <v>Martha</v>
          </cell>
          <cell r="Y254" t="str">
            <v>Mattison</v>
          </cell>
          <cell r="Z254" t="str">
            <v>Finance Specialist</v>
          </cell>
          <cell r="AA254" t="str">
            <v>Allianz Global Risks US Insurance Companies</v>
          </cell>
          <cell r="AB254">
            <v>4158993162</v>
          </cell>
          <cell r="AE254" t="str">
            <v>martha.mattison@agcs.allianz.com</v>
          </cell>
          <cell r="AF254" t="str">
            <v>1465 North McDowell Boulevard</v>
          </cell>
          <cell r="AH254" t="str">
            <v>PETALUMA</v>
          </cell>
          <cell r="AI254" t="str">
            <v>SONOMA</v>
          </cell>
          <cell r="AJ254" t="str">
            <v>CA</v>
          </cell>
          <cell r="AK254" t="str">
            <v>94954</v>
          </cell>
          <cell r="CF254" t="str">
            <v/>
          </cell>
          <cell r="CN254">
            <v>1240</v>
          </cell>
          <cell r="CO254">
            <v>354</v>
          </cell>
          <cell r="CS254" t="str">
            <v>12/31/2019</v>
          </cell>
          <cell r="CT254">
            <v>12</v>
          </cell>
          <cell r="CW254">
            <v>21873</v>
          </cell>
          <cell r="DD254" t="str">
            <v>Frank</v>
          </cell>
          <cell r="DE254" t="str">
            <v>Alberts</v>
          </cell>
          <cell r="DF254" t="str">
            <v>Finance Manager</v>
          </cell>
          <cell r="DG254" t="str">
            <v>falberts@ffic.com</v>
          </cell>
          <cell r="DH254">
            <v>4158992827</v>
          </cell>
        </row>
        <row r="255">
          <cell r="A255">
            <v>10091</v>
          </cell>
          <cell r="B255" t="str">
            <v xml:space="preserve">First Allmerica Financial Life Insurance Company </v>
          </cell>
          <cell r="J255" t="str">
            <v>20 Guest Street</v>
          </cell>
          <cell r="L255" t="str">
            <v>BRIGHTON</v>
          </cell>
          <cell r="M255" t="str">
            <v>SUFFOLK</v>
          </cell>
          <cell r="N255" t="str">
            <v>MA</v>
          </cell>
          <cell r="O255" t="str">
            <v>02135</v>
          </cell>
          <cell r="Q255">
            <v>8603251592</v>
          </cell>
          <cell r="R255">
            <v>7743693684</v>
          </cell>
          <cell r="S255" t="str">
            <v>Robert</v>
          </cell>
          <cell r="T255" t="str">
            <v>Arena, Jr.</v>
          </cell>
          <cell r="U255" t="str">
            <v>Chief Executive Officer</v>
          </cell>
          <cell r="V255" t="str">
            <v>robert.arena@gafg.com</v>
          </cell>
          <cell r="W255" t="str">
            <v>David Jacoby</v>
          </cell>
          <cell r="X255" t="str">
            <v>Cynthia</v>
          </cell>
          <cell r="Y255" t="str">
            <v>Griglione</v>
          </cell>
          <cell r="Z255" t="str">
            <v>Statutory Reporting Specialist</v>
          </cell>
          <cell r="AA255" t="str">
            <v>Global Atlantic Financial Group</v>
          </cell>
          <cell r="AB255">
            <v>5153933861</v>
          </cell>
          <cell r="AD255">
            <v>7743693684</v>
          </cell>
          <cell r="AE255" t="str">
            <v>cynthia.griglione@gafg.com</v>
          </cell>
          <cell r="AF255" t="str">
            <v>215 10th Street</v>
          </cell>
          <cell r="AH255" t="str">
            <v>DES MOINES</v>
          </cell>
          <cell r="AI255" t="str">
            <v>POLK</v>
          </cell>
          <cell r="AJ255" t="str">
            <v>IA</v>
          </cell>
          <cell r="AK255" t="str">
            <v>50309</v>
          </cell>
          <cell r="CF255" t="str">
            <v>www.commonwealthannuity.com</v>
          </cell>
          <cell r="CN255">
            <v>883</v>
          </cell>
          <cell r="CO255">
            <v>119</v>
          </cell>
          <cell r="CS255" t="str">
            <v>12/31/2019</v>
          </cell>
          <cell r="CT255">
            <v>12</v>
          </cell>
          <cell r="CW255">
            <v>69140</v>
          </cell>
          <cell r="CX255" t="str">
            <v>3891</v>
          </cell>
          <cell r="DD255" t="str">
            <v>Tonya</v>
          </cell>
          <cell r="DE255" t="str">
            <v>Maxwell</v>
          </cell>
          <cell r="DF255" t="str">
            <v>Vice President</v>
          </cell>
          <cell r="DG255" t="str">
            <v>tonya.maxwell@gafg.com</v>
          </cell>
          <cell r="DH255">
            <v>5153933725</v>
          </cell>
        </row>
        <row r="256">
          <cell r="A256">
            <v>10488</v>
          </cell>
          <cell r="B256" t="str">
            <v>First Catholic Slovak Ladies Association of The United States Of America</v>
          </cell>
          <cell r="C256" t="str">
            <v>BEACHWOOD</v>
          </cell>
          <cell r="D256" t="str">
            <v>24950 Chagrin Boulevard</v>
          </cell>
          <cell r="E256" t="str">
            <v/>
          </cell>
          <cell r="G256" t="str">
            <v>OH</v>
          </cell>
          <cell r="H256" t="str">
            <v>44122</v>
          </cell>
          <cell r="I256" t="str">
            <v>5634</v>
          </cell>
          <cell r="J256" t="str">
            <v>24950 Chagrin Boulevard</v>
          </cell>
          <cell r="K256" t="str">
            <v/>
          </cell>
          <cell r="L256" t="str">
            <v>BEACHWOOD</v>
          </cell>
          <cell r="M256" t="str">
            <v/>
          </cell>
          <cell r="N256" t="str">
            <v>OH</v>
          </cell>
          <cell r="O256" t="str">
            <v>44122</v>
          </cell>
          <cell r="P256" t="str">
            <v>5634</v>
          </cell>
          <cell r="Q256">
            <v>2164681017</v>
          </cell>
          <cell r="S256" t="str">
            <v/>
          </cell>
          <cell r="T256" t="str">
            <v/>
          </cell>
          <cell r="U256" t="str">
            <v/>
          </cell>
          <cell r="V256" t="str">
            <v/>
          </cell>
          <cell r="W256" t="str">
            <v/>
          </cell>
          <cell r="CF256" t="str">
            <v/>
          </cell>
          <cell r="CN256">
            <v>2598</v>
          </cell>
          <cell r="CW256">
            <v>56332</v>
          </cell>
          <cell r="CX256" t="str">
            <v/>
          </cell>
          <cell r="CZ256" t="str">
            <v/>
          </cell>
          <cell r="DA256" t="str">
            <v/>
          </cell>
          <cell r="DB256" t="str">
            <v/>
          </cell>
          <cell r="DC256" t="str">
            <v/>
          </cell>
        </row>
        <row r="257">
          <cell r="A257">
            <v>10489</v>
          </cell>
          <cell r="B257" t="str">
            <v>First Catholic Slovak Union of The United States Of America And Canada</v>
          </cell>
          <cell r="C257" t="str">
            <v>INDEPENDENCE</v>
          </cell>
          <cell r="D257" t="str">
            <v>6611 Rockside Road</v>
          </cell>
          <cell r="E257" t="str">
            <v/>
          </cell>
          <cell r="G257" t="str">
            <v>OH</v>
          </cell>
          <cell r="H257" t="str">
            <v>44131</v>
          </cell>
          <cell r="I257" t="str">
            <v/>
          </cell>
          <cell r="J257" t="str">
            <v>6611 Rockside Road</v>
          </cell>
          <cell r="K257" t="str">
            <v/>
          </cell>
          <cell r="L257" t="str">
            <v>INDEPENDENCE</v>
          </cell>
          <cell r="M257" t="str">
            <v/>
          </cell>
          <cell r="N257" t="str">
            <v>OH</v>
          </cell>
          <cell r="O257" t="str">
            <v>44131</v>
          </cell>
          <cell r="P257" t="str">
            <v/>
          </cell>
          <cell r="Q257">
            <v>2166429406</v>
          </cell>
          <cell r="S257" t="str">
            <v/>
          </cell>
          <cell r="T257" t="str">
            <v/>
          </cell>
          <cell r="U257" t="str">
            <v/>
          </cell>
          <cell r="V257" t="str">
            <v/>
          </cell>
          <cell r="W257" t="str">
            <v/>
          </cell>
          <cell r="CF257" t="str">
            <v/>
          </cell>
          <cell r="CN257">
            <v>2599</v>
          </cell>
          <cell r="CW257">
            <v>56340</v>
          </cell>
          <cell r="CX257" t="str">
            <v/>
          </cell>
          <cell r="CZ257" t="str">
            <v/>
          </cell>
          <cell r="DA257" t="str">
            <v/>
          </cell>
          <cell r="DB257" t="str">
            <v/>
          </cell>
          <cell r="DC257" t="str">
            <v/>
          </cell>
        </row>
        <row r="258">
          <cell r="A258">
            <v>11393</v>
          </cell>
          <cell r="B258" t="str">
            <v>First Financial Insurance Company</v>
          </cell>
          <cell r="J258" t="str">
            <v>238 International Road</v>
          </cell>
          <cell r="L258" t="str">
            <v>BURLINGTON</v>
          </cell>
          <cell r="M258" t="str">
            <v>ALAMANCE</v>
          </cell>
          <cell r="N258" t="str">
            <v>NC</v>
          </cell>
          <cell r="O258" t="str">
            <v>27215</v>
          </cell>
          <cell r="Q258">
            <v>8774342667</v>
          </cell>
          <cell r="R258">
            <v>3365862981</v>
          </cell>
          <cell r="S258" t="str">
            <v>Sheila A.</v>
          </cell>
          <cell r="T258" t="str">
            <v>Bird</v>
          </cell>
          <cell r="U258" t="str">
            <v>Asst. Treasurer</v>
          </cell>
          <cell r="V258" t="str">
            <v>sabird@ifgcompanies.com</v>
          </cell>
          <cell r="W258" t="str">
            <v>Robert D. Linton</v>
          </cell>
          <cell r="X258" t="str">
            <v>Angela</v>
          </cell>
          <cell r="Y258" t="str">
            <v>Hawk</v>
          </cell>
          <cell r="Z258" t="str">
            <v>Statistical Analyst</v>
          </cell>
          <cell r="AA258" t="str">
            <v>First Financial Insurance Company</v>
          </cell>
          <cell r="AB258">
            <v>3365862959</v>
          </cell>
          <cell r="AD258">
            <v>3365862981</v>
          </cell>
          <cell r="AE258" t="str">
            <v>afhawk@ifgcompanies.com</v>
          </cell>
          <cell r="AF258" t="str">
            <v>238 International Road</v>
          </cell>
          <cell r="AH258" t="str">
            <v>BURLINGTON</v>
          </cell>
          <cell r="AI258" t="str">
            <v>ALAMANCE</v>
          </cell>
          <cell r="AJ258" t="str">
            <v>NC</v>
          </cell>
          <cell r="AK258" t="str">
            <v>27244</v>
          </cell>
          <cell r="CN258">
            <v>1242</v>
          </cell>
          <cell r="CO258">
            <v>1756</v>
          </cell>
          <cell r="CS258" t="str">
            <v>12/31/2019</v>
          </cell>
          <cell r="CT258">
            <v>12</v>
          </cell>
          <cell r="CW258">
            <v>11177</v>
          </cell>
          <cell r="DD258" t="str">
            <v>Sheila A.</v>
          </cell>
          <cell r="DE258" t="str">
            <v>Bird</v>
          </cell>
          <cell r="DF258" t="str">
            <v>Asst. Treasurer</v>
          </cell>
          <cell r="DG258" t="str">
            <v>sabird@ifgcompanies.com</v>
          </cell>
          <cell r="DH258">
            <v>3365862500</v>
          </cell>
        </row>
        <row r="259">
          <cell r="A259">
            <v>10094</v>
          </cell>
          <cell r="B259" t="str">
            <v>First Health Life &amp; Health Insurance Company</v>
          </cell>
          <cell r="J259" t="str">
            <v>3200 Highland Avenue</v>
          </cell>
          <cell r="L259" t="str">
            <v>DOWNERS GROVE</v>
          </cell>
          <cell r="M259" t="str">
            <v>DUPAGE</v>
          </cell>
          <cell r="N259" t="str">
            <v>IL</v>
          </cell>
          <cell r="O259" t="str">
            <v>60515</v>
          </cell>
          <cell r="Q259">
            <v>6307372165</v>
          </cell>
          <cell r="R259">
            <v>6307377855</v>
          </cell>
          <cell r="S259" t="str">
            <v>Christopher</v>
          </cell>
          <cell r="T259" t="str">
            <v>Ciano</v>
          </cell>
          <cell r="U259" t="str">
            <v>President</v>
          </cell>
          <cell r="V259" t="str">
            <v>tjolson@aetna.com</v>
          </cell>
          <cell r="W259" t="str">
            <v>John P. Maroney</v>
          </cell>
          <cell r="X259" t="str">
            <v>Timothy</v>
          </cell>
          <cell r="Y259" t="str">
            <v>Olson</v>
          </cell>
          <cell r="Z259" t="str">
            <v>Corporate Controller</v>
          </cell>
          <cell r="AA259" t="str">
            <v>First Health Life and Health Insurance Company</v>
          </cell>
          <cell r="AB259">
            <v>6307372165</v>
          </cell>
          <cell r="AD259">
            <v>6307377855</v>
          </cell>
          <cell r="AE259" t="str">
            <v>tjolson@aetna.com</v>
          </cell>
          <cell r="AF259" t="str">
            <v>3200 Highland Avenue</v>
          </cell>
          <cell r="AH259" t="str">
            <v>DOWNERS GROVE</v>
          </cell>
          <cell r="AI259" t="str">
            <v>DUPAGE</v>
          </cell>
          <cell r="AJ259" t="str">
            <v>IL</v>
          </cell>
          <cell r="AK259" t="str">
            <v>60515</v>
          </cell>
          <cell r="CN259">
            <v>885</v>
          </cell>
          <cell r="CO259">
            <v>653</v>
          </cell>
          <cell r="CS259" t="str">
            <v>12/31/2019</v>
          </cell>
          <cell r="CT259">
            <v>12</v>
          </cell>
          <cell r="CW259">
            <v>90328</v>
          </cell>
          <cell r="CX259" t="str">
            <v>0001</v>
          </cell>
          <cell r="DD259" t="str">
            <v>Mandeep</v>
          </cell>
          <cell r="DE259" t="str">
            <v>Malhotra</v>
          </cell>
          <cell r="DF259" t="str">
            <v>Executive Director</v>
          </cell>
          <cell r="DG259" t="str">
            <v>malhotram@aetna.com</v>
          </cell>
          <cell r="DH259">
            <v>8602733423</v>
          </cell>
        </row>
        <row r="260">
          <cell r="A260">
            <v>11394</v>
          </cell>
          <cell r="B260" t="str">
            <v xml:space="preserve">First Liberty Insurance Corporation </v>
          </cell>
          <cell r="J260" t="str">
            <v>175 Berkeley Street</v>
          </cell>
          <cell r="L260" t="str">
            <v>BOSTON</v>
          </cell>
          <cell r="M260" t="str">
            <v>SUFFOLK</v>
          </cell>
          <cell r="N260" t="str">
            <v>MA</v>
          </cell>
          <cell r="O260" t="str">
            <v>02116</v>
          </cell>
          <cell r="Q260">
            <v>8572242766</v>
          </cell>
          <cell r="R260">
            <v>8572242712</v>
          </cell>
          <cell r="S260" t="str">
            <v>Ericka</v>
          </cell>
          <cell r="T260" t="str">
            <v>Solares</v>
          </cell>
          <cell r="U260" t="str">
            <v>Accounting Manager</v>
          </cell>
          <cell r="V260" t="str">
            <v>financialregulatoryreporting@libertymutual.com</v>
          </cell>
          <cell r="W260" t="str">
            <v>Christopher Pierce</v>
          </cell>
          <cell r="X260" t="str">
            <v>Jagjeet</v>
          </cell>
          <cell r="Y260" t="str">
            <v>Singh</v>
          </cell>
          <cell r="Z260" t="str">
            <v>Contractor, Regulatory</v>
          </cell>
          <cell r="AA260" t="str">
            <v>Liberty Mutual Agency Corporation</v>
          </cell>
          <cell r="AB260">
            <v>8572242766</v>
          </cell>
          <cell r="AD260">
            <v>8572242712</v>
          </cell>
          <cell r="AE260" t="str">
            <v>financialregulatoryreporting@libertymutual.com</v>
          </cell>
          <cell r="AF260" t="str">
            <v>175 Berkeley Street</v>
          </cell>
          <cell r="AH260" t="str">
            <v>BOSTON</v>
          </cell>
          <cell r="AI260" t="str">
            <v>SUFFOLK</v>
          </cell>
          <cell r="AJ260" t="str">
            <v>MA</v>
          </cell>
          <cell r="AK260" t="str">
            <v>02116</v>
          </cell>
          <cell r="CF260" t="str">
            <v>www.libertymutual.com</v>
          </cell>
          <cell r="CN260">
            <v>1243</v>
          </cell>
          <cell r="CO260">
            <v>1641</v>
          </cell>
          <cell r="CS260" t="str">
            <v>12/31/2019</v>
          </cell>
          <cell r="CT260">
            <v>12</v>
          </cell>
          <cell r="CW260">
            <v>33588</v>
          </cell>
          <cell r="DD260" t="str">
            <v>Ericka</v>
          </cell>
          <cell r="DE260" t="str">
            <v>Solares</v>
          </cell>
          <cell r="DF260" t="str">
            <v>Accounting Manager</v>
          </cell>
          <cell r="DG260" t="str">
            <v>financialregulatoryreporting@libertymutual.com</v>
          </cell>
          <cell r="DH260">
            <v>8572242766</v>
          </cell>
        </row>
        <row r="261">
          <cell r="A261">
            <v>11396</v>
          </cell>
          <cell r="B261" t="str">
            <v>First Nonprofit Insurance Company</v>
          </cell>
          <cell r="J261" t="str">
            <v>800 Superior Avenue</v>
          </cell>
          <cell r="K261" t="str">
            <v>21st Floor</v>
          </cell>
          <cell r="L261" t="str">
            <v>CLEVELAND</v>
          </cell>
          <cell r="M261" t="str">
            <v>CUYAHOGA</v>
          </cell>
          <cell r="N261" t="str">
            <v>OH</v>
          </cell>
          <cell r="O261" t="str">
            <v>44144</v>
          </cell>
          <cell r="Q261">
            <v>2166435854</v>
          </cell>
          <cell r="R261">
            <v>8004879654</v>
          </cell>
          <cell r="S261" t="str">
            <v>Barry D.</v>
          </cell>
          <cell r="T261" t="str">
            <v>Zyskind</v>
          </cell>
          <cell r="U261" t="str">
            <v>Chief Executive Officer</v>
          </cell>
          <cell r="V261" t="str">
            <v>datacalls@amtrustgroup.com</v>
          </cell>
          <cell r="W261" t="str">
            <v>Kerry Heitz</v>
          </cell>
          <cell r="X261" t="str">
            <v>Stephanie</v>
          </cell>
          <cell r="Y261" t="str">
            <v>Hadsall</v>
          </cell>
          <cell r="Z261" t="str">
            <v>Business Analyst</v>
          </cell>
          <cell r="AA261" t="str">
            <v>AmTrust North America</v>
          </cell>
          <cell r="AB261">
            <v>2143608606</v>
          </cell>
          <cell r="AD261">
            <v>8004878654</v>
          </cell>
          <cell r="AE261" t="str">
            <v>datacalls@amtrustgroup.com</v>
          </cell>
          <cell r="AF261" t="str">
            <v>4455 LBJ Freeway</v>
          </cell>
          <cell r="AG261" t="str">
            <v>Suite 700</v>
          </cell>
          <cell r="AH261" t="str">
            <v>DALLAS</v>
          </cell>
          <cell r="AI261" t="str">
            <v>DALLAS</v>
          </cell>
          <cell r="AJ261" t="str">
            <v>TX</v>
          </cell>
          <cell r="AK261" t="str">
            <v>75244</v>
          </cell>
          <cell r="CF261" t="str">
            <v>www.amtrustgroup.com</v>
          </cell>
          <cell r="CN261">
            <v>1245</v>
          </cell>
          <cell r="CO261">
            <v>1629</v>
          </cell>
          <cell r="CS261" t="str">
            <v>12/31/2019</v>
          </cell>
          <cell r="CT261">
            <v>12</v>
          </cell>
          <cell r="CW261">
            <v>10859</v>
          </cell>
          <cell r="DD261" t="str">
            <v>Denise</v>
          </cell>
          <cell r="DE261" t="str">
            <v>Kitts</v>
          </cell>
          <cell r="DF261" t="str">
            <v>Compliance Manager</v>
          </cell>
          <cell r="DG261" t="str">
            <v>datacalls@amtrustgroup.com</v>
          </cell>
          <cell r="DH261">
            <v>9727886812</v>
          </cell>
        </row>
        <row r="262">
          <cell r="A262">
            <v>11397</v>
          </cell>
          <cell r="B262" t="str">
            <v>First Penn-Pacific Life Insurance Company</v>
          </cell>
          <cell r="J262" t="str">
            <v>100 North Greene Street</v>
          </cell>
          <cell r="L262" t="str">
            <v>GREENSBORO</v>
          </cell>
          <cell r="N262" t="str">
            <v>NC</v>
          </cell>
          <cell r="O262" t="str">
            <v>27401</v>
          </cell>
          <cell r="Q262">
            <v>4845831479</v>
          </cell>
          <cell r="R262">
            <v>4845838069</v>
          </cell>
          <cell r="S262" t="str">
            <v>Dennis R.</v>
          </cell>
          <cell r="T262" t="str">
            <v>Glass</v>
          </cell>
          <cell r="U262" t="str">
            <v>CEO</v>
          </cell>
          <cell r="V262" t="str">
            <v>dennis.glass@lfg.com</v>
          </cell>
          <cell r="W262" t="str">
            <v>Randal J. Freitag</v>
          </cell>
          <cell r="X262" t="str">
            <v>Mickie</v>
          </cell>
          <cell r="Y262" t="str">
            <v>Rieschl</v>
          </cell>
          <cell r="Z262" t="str">
            <v>Director, Financial Reporting &amp; Analysis</v>
          </cell>
          <cell r="AA262" t="str">
            <v>Lincoln Financial Group</v>
          </cell>
          <cell r="AB262">
            <v>4023616841</v>
          </cell>
          <cell r="AD262">
            <v>4023612568</v>
          </cell>
          <cell r="AE262" t="str">
            <v>mickie.rieschl@lfg.com</v>
          </cell>
          <cell r="AF262" t="str">
            <v>8801 Indian Hills Drive</v>
          </cell>
          <cell r="AH262" t="str">
            <v xml:space="preserve">OMAHA </v>
          </cell>
          <cell r="AJ262" t="str">
            <v>NE</v>
          </cell>
          <cell r="AK262" t="str">
            <v>68114</v>
          </cell>
          <cell r="AL262" t="str">
            <v>4066</v>
          </cell>
          <cell r="CF262" t="str">
            <v>www.lfg.com</v>
          </cell>
          <cell r="CN262">
            <v>1246</v>
          </cell>
          <cell r="CO262">
            <v>716</v>
          </cell>
          <cell r="CS262" t="str">
            <v>12/31/2019</v>
          </cell>
          <cell r="CT262">
            <v>12</v>
          </cell>
          <cell r="CW262">
            <v>67652</v>
          </cell>
          <cell r="CX262" t="str">
            <v>20</v>
          </cell>
        </row>
        <row r="263">
          <cell r="A263">
            <v>11399</v>
          </cell>
          <cell r="B263" t="str">
            <v>Foremost Insurance Company</v>
          </cell>
          <cell r="J263" t="str">
            <v>PO Box 2450</v>
          </cell>
          <cell r="L263" t="str">
            <v>GRAND RAPIDS</v>
          </cell>
          <cell r="M263" t="str">
            <v>KENT</v>
          </cell>
          <cell r="N263" t="str">
            <v>MI</v>
          </cell>
          <cell r="O263" t="str">
            <v>49501</v>
          </cell>
          <cell r="P263" t="str">
            <v>2450</v>
          </cell>
          <cell r="Q263">
            <v>6169568476</v>
          </cell>
          <cell r="R263">
            <v>6169584871</v>
          </cell>
          <cell r="S263" t="str">
            <v>Steve</v>
          </cell>
          <cell r="T263" t="str">
            <v>Boshoven</v>
          </cell>
          <cell r="U263" t="str">
            <v>President</v>
          </cell>
          <cell r="V263" t="str">
            <v>compliance@foremost.com</v>
          </cell>
          <cell r="W263" t="str">
            <v>Steve Boshoven</v>
          </cell>
          <cell r="X263" t="str">
            <v>James</v>
          </cell>
          <cell r="Y263" t="str">
            <v>Loomis</v>
          </cell>
          <cell r="Z263" t="str">
            <v>Compliance Specialist</v>
          </cell>
          <cell r="AA263" t="str">
            <v>Foremost Insurance Company</v>
          </cell>
          <cell r="AB263">
            <v>6169562538</v>
          </cell>
          <cell r="AD263">
            <v>6169564871</v>
          </cell>
          <cell r="AE263" t="str">
            <v>compliance@foremost.com</v>
          </cell>
          <cell r="AF263" t="str">
            <v>PO Box 2450</v>
          </cell>
          <cell r="AG263" t="str">
            <v>LC1485</v>
          </cell>
          <cell r="AH263" t="str">
            <v>GRAND RAPIDS</v>
          </cell>
          <cell r="AI263" t="str">
            <v>KENT</v>
          </cell>
          <cell r="AJ263" t="str">
            <v>MI</v>
          </cell>
          <cell r="AK263" t="str">
            <v>49501</v>
          </cell>
          <cell r="AL263" t="str">
            <v>2450</v>
          </cell>
          <cell r="CF263" t="str">
            <v>www.foremost.com</v>
          </cell>
          <cell r="CN263">
            <v>1248</v>
          </cell>
          <cell r="CO263">
            <v>487</v>
          </cell>
          <cell r="CS263" t="str">
            <v>12/31/2019</v>
          </cell>
          <cell r="CT263">
            <v>12</v>
          </cell>
          <cell r="CW263">
            <v>11185</v>
          </cell>
          <cell r="DD263" t="str">
            <v>Sue</v>
          </cell>
          <cell r="DE263" t="str">
            <v>Boyd</v>
          </cell>
          <cell r="DF263" t="str">
            <v>Compliance Supervisor</v>
          </cell>
          <cell r="DG263" t="str">
            <v>sue.boyd@farmersinsurance.com</v>
          </cell>
          <cell r="DH263">
            <v>6169562071</v>
          </cell>
        </row>
        <row r="264">
          <cell r="A264">
            <v>10095</v>
          </cell>
          <cell r="B264" t="str">
            <v>Foresters Life Insurance and Annuity Company</v>
          </cell>
          <cell r="J264" t="str">
            <v>Raritan Plaza 1</v>
          </cell>
          <cell r="K264" t="str">
            <v>PO Box 7836</v>
          </cell>
          <cell r="L264" t="str">
            <v>EDISON</v>
          </cell>
          <cell r="N264" t="str">
            <v>NJ</v>
          </cell>
          <cell r="O264" t="str">
            <v>08818</v>
          </cell>
          <cell r="P264" t="str">
            <v>7836</v>
          </cell>
          <cell r="Q264">
            <v>7325104286</v>
          </cell>
          <cell r="S264" t="str">
            <v>Clarice</v>
          </cell>
          <cell r="T264" t="str">
            <v>Ma</v>
          </cell>
          <cell r="U264" t="str">
            <v>Assistant Comptroller</v>
          </cell>
          <cell r="V264" t="str">
            <v>clarice.ma@foresters.com</v>
          </cell>
          <cell r="W264" t="str">
            <v>Francis Gannon</v>
          </cell>
          <cell r="X264" t="str">
            <v>Lawrence M.</v>
          </cell>
          <cell r="Y264" t="str">
            <v>Falcon</v>
          </cell>
          <cell r="Z264" t="str">
            <v>Senior Vice President</v>
          </cell>
          <cell r="AA264" t="str">
            <v>Foresters Life Insurance and Annuity Company</v>
          </cell>
          <cell r="AB264">
            <v>7325104230</v>
          </cell>
          <cell r="AD264">
            <v>7325104231</v>
          </cell>
          <cell r="AE264" t="str">
            <v>larry.falcon@foresters.com</v>
          </cell>
          <cell r="AF264" t="str">
            <v>Raritan Plaza 1</v>
          </cell>
          <cell r="AG264" t="str">
            <v>PO Box 7836</v>
          </cell>
          <cell r="AH264" t="str">
            <v>EDISON</v>
          </cell>
          <cell r="AJ264" t="str">
            <v>NJ</v>
          </cell>
          <cell r="AK264" t="str">
            <v>08818</v>
          </cell>
          <cell r="AL264" t="str">
            <v>7836</v>
          </cell>
          <cell r="AM264" t="str">
            <v>Aimee</v>
          </cell>
          <cell r="AN264" t="str">
            <v>Shafran</v>
          </cell>
          <cell r="AO264" t="str">
            <v>Claims Administrator</v>
          </cell>
          <cell r="AP264" t="str">
            <v>Foresters Life Insurance and Annuity Company</v>
          </cell>
          <cell r="AQ264">
            <v>7325104235</v>
          </cell>
          <cell r="AS264">
            <v>7325104231</v>
          </cell>
          <cell r="AT264" t="str">
            <v>aimee.shafran@foresters.com</v>
          </cell>
          <cell r="AU264" t="str">
            <v>Raritan Plaza 1</v>
          </cell>
          <cell r="AV264" t="str">
            <v>PO Box 7836</v>
          </cell>
          <cell r="AW264" t="str">
            <v>EDISON</v>
          </cell>
          <cell r="AY264" t="str">
            <v>NJ</v>
          </cell>
          <cell r="AZ264" t="str">
            <v>08818</v>
          </cell>
          <cell r="BA264" t="str">
            <v>7836</v>
          </cell>
          <cell r="CN264">
            <v>886</v>
          </cell>
          <cell r="CO264">
            <v>591</v>
          </cell>
          <cell r="CP264">
            <v>639</v>
          </cell>
          <cell r="CS264" t="str">
            <v>12/31/2019</v>
          </cell>
          <cell r="CT264">
            <v>12</v>
          </cell>
          <cell r="CW264">
            <v>63495</v>
          </cell>
        </row>
        <row r="265">
          <cell r="A265">
            <v>11400</v>
          </cell>
          <cell r="B265" t="str">
            <v>Forethought Life Insurance Company</v>
          </cell>
          <cell r="J265" t="str">
            <v>300 North Meridian Street</v>
          </cell>
          <cell r="K265" t="str">
            <v>Suite 1800</v>
          </cell>
          <cell r="L265" t="str">
            <v>INDIANAPOLIS</v>
          </cell>
          <cell r="N265" t="str">
            <v>IN</v>
          </cell>
          <cell r="O265" t="str">
            <v>46204</v>
          </cell>
          <cell r="Q265">
            <v>8603251592</v>
          </cell>
          <cell r="R265">
            <v>7743693684</v>
          </cell>
          <cell r="S265" t="str">
            <v>Robert</v>
          </cell>
          <cell r="T265" t="str">
            <v>Arena, Jr.</v>
          </cell>
          <cell r="U265" t="str">
            <v>Chief Executive Officer</v>
          </cell>
          <cell r="V265" t="str">
            <v>robert.arena@gafg.com</v>
          </cell>
          <cell r="W265" t="str">
            <v>David Jacoby</v>
          </cell>
          <cell r="X265" t="str">
            <v>Cynthia</v>
          </cell>
          <cell r="Y265" t="str">
            <v>Griglione</v>
          </cell>
          <cell r="Z265" t="str">
            <v>Statutory Reporting Specialist</v>
          </cell>
          <cell r="AA265" t="str">
            <v>Forethought Life Insurance Company</v>
          </cell>
          <cell r="AB265">
            <v>5153933861</v>
          </cell>
          <cell r="AD265">
            <v>7743693684</v>
          </cell>
          <cell r="AE265" t="str">
            <v>cynthia.griglione@gafg.com</v>
          </cell>
          <cell r="AF265" t="str">
            <v>215 10th Street</v>
          </cell>
          <cell r="AG265" t="str">
            <v/>
          </cell>
          <cell r="AH265" t="str">
            <v>DES MOINES</v>
          </cell>
          <cell r="AI265" t="str">
            <v>POLK</v>
          </cell>
          <cell r="AJ265" t="str">
            <v>IA</v>
          </cell>
          <cell r="AK265" t="str">
            <v>50309</v>
          </cell>
          <cell r="CF265" t="str">
            <v>www.globalatlantic.com</v>
          </cell>
          <cell r="CN265">
            <v>1249</v>
          </cell>
          <cell r="CO265">
            <v>1743</v>
          </cell>
          <cell r="CS265" t="str">
            <v>12/31/2019</v>
          </cell>
          <cell r="CT265">
            <v>12</v>
          </cell>
          <cell r="CW265">
            <v>91642</v>
          </cell>
          <cell r="CX265" t="str">
            <v>3891</v>
          </cell>
          <cell r="DD265" t="str">
            <v>Tonya</v>
          </cell>
          <cell r="DE265" t="str">
            <v>Maxwell</v>
          </cell>
          <cell r="DF265" t="str">
            <v>Vice President</v>
          </cell>
          <cell r="DG265" t="str">
            <v>tonya.maxwell@gafg.com</v>
          </cell>
          <cell r="DH265">
            <v>5153933725</v>
          </cell>
        </row>
        <row r="266">
          <cell r="A266">
            <v>11401</v>
          </cell>
          <cell r="B266" t="str">
            <v>Freedom Life Insurance Company of America</v>
          </cell>
          <cell r="J266" t="str">
            <v>300 Burnett Street</v>
          </cell>
          <cell r="K266" t="str">
            <v>Suite 200</v>
          </cell>
          <cell r="L266" t="str">
            <v>FORT WORTH</v>
          </cell>
          <cell r="N266" t="str">
            <v>TX</v>
          </cell>
          <cell r="O266" t="str">
            <v>76102</v>
          </cell>
          <cell r="P266" t="str">
            <v>6888</v>
          </cell>
          <cell r="Q266">
            <v>8178783300</v>
          </cell>
          <cell r="R266">
            <v>8178783880</v>
          </cell>
          <cell r="S266" t="str">
            <v>Troy Alan</v>
          </cell>
          <cell r="T266" t="str">
            <v>McQuagge</v>
          </cell>
          <cell r="U266" t="str">
            <v>President</v>
          </cell>
          <cell r="W266" t="str">
            <v>Cynthia B. Koenig</v>
          </cell>
          <cell r="X266" t="str">
            <v>Scott</v>
          </cell>
          <cell r="Y266" t="str">
            <v>Kreutz</v>
          </cell>
          <cell r="Z266" t="str">
            <v>Accountant</v>
          </cell>
          <cell r="AA266" t="str">
            <v>Freedom Life Insurance Company of America</v>
          </cell>
          <cell r="AB266">
            <v>8178783467</v>
          </cell>
          <cell r="AD266">
            <v>8178783880</v>
          </cell>
          <cell r="AE266" t="str">
            <v>kreutzs@ushealthgroup.com</v>
          </cell>
          <cell r="AF266" t="str">
            <v>300 Burnett Street</v>
          </cell>
          <cell r="AG266" t="str">
            <v>Suite 200</v>
          </cell>
          <cell r="AH266" t="str">
            <v>FORT WORTH</v>
          </cell>
          <cell r="AJ266" t="str">
            <v>TX</v>
          </cell>
          <cell r="AK266" t="str">
            <v>76102</v>
          </cell>
          <cell r="AL266" t="str">
            <v>6888</v>
          </cell>
          <cell r="CF266" t="str">
            <v>www.freedomlife.net</v>
          </cell>
          <cell r="CN266">
            <v>1250</v>
          </cell>
          <cell r="CO266">
            <v>1632</v>
          </cell>
          <cell r="CS266" t="str">
            <v>12/31/2019</v>
          </cell>
          <cell r="CT266">
            <v>12</v>
          </cell>
          <cell r="CW266">
            <v>62324</v>
          </cell>
          <cell r="DD266" t="str">
            <v>Hank</v>
          </cell>
          <cell r="DE266" t="str">
            <v>Normand</v>
          </cell>
          <cell r="DF266" t="str">
            <v>Assistant Controller</v>
          </cell>
          <cell r="DG266" t="str">
            <v>normandh@ushealthgroup.com</v>
          </cell>
          <cell r="DH266">
            <v>8178783426</v>
          </cell>
        </row>
        <row r="267">
          <cell r="A267">
            <v>11575</v>
          </cell>
          <cell r="B267" t="str">
            <v>Fresenius Health Plans Insurance Company</v>
          </cell>
          <cell r="J267" t="str">
            <v>3711 South Mopac Expressway</v>
          </cell>
          <cell r="K267" t="str">
            <v>Building Two, Suite 300</v>
          </cell>
          <cell r="L267" t="str">
            <v>AUSTIN</v>
          </cell>
          <cell r="M267" t="str">
            <v/>
          </cell>
          <cell r="N267" t="str">
            <v>TX</v>
          </cell>
          <cell r="O267" t="str">
            <v>78746</v>
          </cell>
          <cell r="Q267">
            <v>3176886523</v>
          </cell>
          <cell r="X267" t="str">
            <v>Aaron</v>
          </cell>
          <cell r="Y267" t="str">
            <v>Koenig</v>
          </cell>
          <cell r="Z267" t="str">
            <v>Director, Regulatory Reporting</v>
          </cell>
          <cell r="AA267" t="str">
            <v>Fresenius Health Plans Insurance Company</v>
          </cell>
          <cell r="AB267">
            <v>3174886523</v>
          </cell>
          <cell r="AD267">
            <v>3174886304</v>
          </cell>
          <cell r="AE267" t="str">
            <v>aaron.koenig@anthem.com</v>
          </cell>
          <cell r="AF267" t="str">
            <v>120 Monument Circle</v>
          </cell>
          <cell r="AH267" t="str">
            <v>INDIANAPOLIS</v>
          </cell>
          <cell r="AI267" t="str">
            <v>MARION</v>
          </cell>
          <cell r="AJ267" t="str">
            <v>IN</v>
          </cell>
          <cell r="AK267" t="str">
            <v>46204</v>
          </cell>
          <cell r="AM267" t="str">
            <v>John</v>
          </cell>
          <cell r="AN267" t="str">
            <v>Flynn</v>
          </cell>
          <cell r="AO267" t="str">
            <v>Regulatory Reporting Accountant</v>
          </cell>
          <cell r="AP267" t="str">
            <v>Fresenius Health Plans Insurance Company</v>
          </cell>
          <cell r="AQ267">
            <v>3174886752</v>
          </cell>
          <cell r="AS267">
            <v>3174886304</v>
          </cell>
          <cell r="AT267" t="str">
            <v>john.flynn2@wellpoint.com</v>
          </cell>
          <cell r="AU267" t="str">
            <v>120 Monument Circle</v>
          </cell>
          <cell r="AW267" t="str">
            <v>INDIANAPOLIS</v>
          </cell>
          <cell r="AX267" t="str">
            <v>MARION</v>
          </cell>
          <cell r="AY267" t="str">
            <v>IN</v>
          </cell>
          <cell r="AZ267" t="str">
            <v>46204</v>
          </cell>
          <cell r="CN267">
            <v>1416</v>
          </cell>
          <cell r="CO267">
            <v>1798</v>
          </cell>
          <cell r="CP267">
            <v>1799</v>
          </cell>
          <cell r="CS267" t="str">
            <v>12/31/2019</v>
          </cell>
          <cell r="CT267">
            <v>12</v>
          </cell>
          <cell r="CW267">
            <v>85286</v>
          </cell>
          <cell r="DD267" t="str">
            <v>Robert David</v>
          </cell>
          <cell r="DE267" t="str">
            <v>Kretshmer</v>
          </cell>
          <cell r="DF267" t="str">
            <v>Treasurer</v>
          </cell>
          <cell r="DG267" t="str">
            <v>david.kretschmer@wellpoint.com</v>
          </cell>
          <cell r="DH267">
            <v>3174886422</v>
          </cell>
        </row>
        <row r="268">
          <cell r="A268">
            <v>10099</v>
          </cell>
          <cell r="B268" t="str">
            <v xml:space="preserve">Garden State Life Insurance Company </v>
          </cell>
          <cell r="J268" t="str">
            <v>One Moody Plaza</v>
          </cell>
          <cell r="L268" t="str">
            <v>GALVESTON</v>
          </cell>
          <cell r="M268" t="str">
            <v>GALVESTON</v>
          </cell>
          <cell r="N268" t="str">
            <v>TX</v>
          </cell>
          <cell r="O268" t="str">
            <v>77550</v>
          </cell>
          <cell r="Q268">
            <v>2815384834</v>
          </cell>
          <cell r="R268">
            <v>4096213026</v>
          </cell>
          <cell r="S268" t="str">
            <v>Jim</v>
          </cell>
          <cell r="T268" t="str">
            <v>Pozzi</v>
          </cell>
          <cell r="U268" t="str">
            <v>President and COO</v>
          </cell>
          <cell r="V268" t="str">
            <v>jim.pozzi@americannational.com</v>
          </cell>
          <cell r="W268" t="str">
            <v>John J. Dunn, Jr.</v>
          </cell>
          <cell r="X268" t="str">
            <v>Renee</v>
          </cell>
          <cell r="Y268" t="str">
            <v>Mensch</v>
          </cell>
          <cell r="Z268" t="str">
            <v>Rate Compliance Analyst</v>
          </cell>
          <cell r="AA268" t="str">
            <v xml:space="preserve">American National Insurance Company </v>
          </cell>
          <cell r="AB268">
            <v>2815384881</v>
          </cell>
          <cell r="AC268">
            <v>2946</v>
          </cell>
          <cell r="AE268" t="str">
            <v>healthactuarialcompliance@americannational.com</v>
          </cell>
          <cell r="AF268" t="str">
            <v>One Moody Plaza</v>
          </cell>
          <cell r="AH268" t="str">
            <v>GALVESTON</v>
          </cell>
          <cell r="AI268" t="str">
            <v>GALVESTON</v>
          </cell>
          <cell r="AJ268" t="str">
            <v>TX</v>
          </cell>
          <cell r="AK268" t="str">
            <v>77550</v>
          </cell>
          <cell r="CF268" t="str">
            <v>www.anico.com</v>
          </cell>
          <cell r="CN268">
            <v>889</v>
          </cell>
          <cell r="CO268">
            <v>779</v>
          </cell>
          <cell r="CS268" t="str">
            <v>12/31/2019</v>
          </cell>
          <cell r="CT268">
            <v>12</v>
          </cell>
          <cell r="CW268">
            <v>63657</v>
          </cell>
          <cell r="CX268" t="str">
            <v>408</v>
          </cell>
          <cell r="DD268" t="str">
            <v>Andrea</v>
          </cell>
          <cell r="DE268" t="str">
            <v>Link</v>
          </cell>
          <cell r="DF268" t="str">
            <v>Rate Compliance Supervisor</v>
          </cell>
          <cell r="DG268" t="str">
            <v>healthactuarialcompliance@americannational.com</v>
          </cell>
          <cell r="DH268">
            <v>2815384833</v>
          </cell>
        </row>
        <row r="269">
          <cell r="A269">
            <v>10494</v>
          </cell>
          <cell r="B269" t="str">
            <v>GBU Financial Life</v>
          </cell>
          <cell r="C269" t="str">
            <v>PITTSBURGH</v>
          </cell>
          <cell r="D269" t="str">
            <v>4254 Saw Mill Run Boulevard</v>
          </cell>
          <cell r="E269" t="str">
            <v/>
          </cell>
          <cell r="G269" t="str">
            <v>PA</v>
          </cell>
          <cell r="H269" t="str">
            <v>15227</v>
          </cell>
          <cell r="I269" t="str">
            <v>3394</v>
          </cell>
          <cell r="J269" t="str">
            <v>4254 Saw Mill Run Boulevard</v>
          </cell>
          <cell r="K269" t="str">
            <v/>
          </cell>
          <cell r="L269" t="str">
            <v>PITTSBURGH</v>
          </cell>
          <cell r="M269" t="str">
            <v/>
          </cell>
          <cell r="N269" t="str">
            <v>PA</v>
          </cell>
          <cell r="O269" t="str">
            <v>15227</v>
          </cell>
          <cell r="P269" t="str">
            <v>3394</v>
          </cell>
          <cell r="Q269">
            <v>8007654428</v>
          </cell>
          <cell r="S269" t="str">
            <v/>
          </cell>
          <cell r="T269" t="str">
            <v/>
          </cell>
          <cell r="U269" t="str">
            <v/>
          </cell>
          <cell r="V269" t="str">
            <v/>
          </cell>
          <cell r="W269" t="str">
            <v/>
          </cell>
          <cell r="CF269" t="str">
            <v/>
          </cell>
          <cell r="CN269">
            <v>2604</v>
          </cell>
          <cell r="CW269">
            <v>56685</v>
          </cell>
          <cell r="CX269" t="str">
            <v/>
          </cell>
          <cell r="CZ269" t="str">
            <v/>
          </cell>
          <cell r="DA269" t="str">
            <v/>
          </cell>
          <cell r="DB269" t="str">
            <v/>
          </cell>
          <cell r="DC269" t="str">
            <v/>
          </cell>
        </row>
        <row r="270">
          <cell r="A270">
            <v>10521</v>
          </cell>
          <cell r="B270" t="str">
            <v>GCU</v>
          </cell>
          <cell r="J270" t="str">
            <v>5400 Tuscarawas Road</v>
          </cell>
          <cell r="L270" t="str">
            <v>BEAVER</v>
          </cell>
          <cell r="M270" t="str">
            <v>BEAVER</v>
          </cell>
          <cell r="N270" t="str">
            <v>PA</v>
          </cell>
          <cell r="O270" t="str">
            <v>15009</v>
          </cell>
          <cell r="P270" t="str">
            <v>9513</v>
          </cell>
          <cell r="Q270">
            <v>7244953400</v>
          </cell>
          <cell r="S270" t="str">
            <v>George</v>
          </cell>
          <cell r="T270" t="str">
            <v>Juba</v>
          </cell>
          <cell r="U270" t="str">
            <v>President/CEO</v>
          </cell>
          <cell r="W270" t="str">
            <v>Timothy Demetres</v>
          </cell>
          <cell r="X270" t="str">
            <v>Timothy</v>
          </cell>
          <cell r="Y270" t="str">
            <v>Demetres</v>
          </cell>
          <cell r="Z270" t="str">
            <v>CFO</v>
          </cell>
          <cell r="AA270" t="str">
            <v>GCU</v>
          </cell>
          <cell r="AB270">
            <v>8007224428</v>
          </cell>
          <cell r="AC270">
            <v>3925</v>
          </cell>
          <cell r="AD270">
            <v>7244953421</v>
          </cell>
          <cell r="AE270" t="str">
            <v>tdemetres@gcuusa.com</v>
          </cell>
          <cell r="AF270" t="str">
            <v>5400 Tuscarawas Road</v>
          </cell>
          <cell r="AH270" t="str">
            <v>BEAVER</v>
          </cell>
          <cell r="AI270" t="str">
            <v>BEAVER</v>
          </cell>
          <cell r="AJ270" t="str">
            <v>PA</v>
          </cell>
          <cell r="AK270" t="str">
            <v>15009</v>
          </cell>
          <cell r="AL270" t="str">
            <v>9513</v>
          </cell>
          <cell r="CN270">
            <v>2228</v>
          </cell>
          <cell r="CO270">
            <v>2357</v>
          </cell>
          <cell r="CS270" t="str">
            <v>12/31/2019</v>
          </cell>
          <cell r="CT270">
            <v>12</v>
          </cell>
          <cell r="CW270">
            <v>56693</v>
          </cell>
          <cell r="DD270" t="str">
            <v>George N.</v>
          </cell>
          <cell r="DE270" t="str">
            <v>Juba</v>
          </cell>
          <cell r="DF270" t="str">
            <v>CEO</v>
          </cell>
          <cell r="DG270" t="str">
            <v>gjuba@gcuusa.com</v>
          </cell>
          <cell r="DH270">
            <v>8007224428</v>
          </cell>
        </row>
        <row r="271">
          <cell r="A271">
            <v>11402</v>
          </cell>
          <cell r="B271" t="str">
            <v>Geico General Insurance Company</v>
          </cell>
          <cell r="J271" t="str">
            <v>One Geico Plaza</v>
          </cell>
          <cell r="L271" t="str">
            <v>WASHINGTON</v>
          </cell>
          <cell r="N271" t="str">
            <v>DC</v>
          </cell>
          <cell r="O271" t="str">
            <v>20076</v>
          </cell>
          <cell r="P271" t="str">
            <v>0001</v>
          </cell>
          <cell r="Q271">
            <v>3019862669</v>
          </cell>
          <cell r="X271" t="str">
            <v>Joshua</v>
          </cell>
          <cell r="Y271" t="str">
            <v>Thompson</v>
          </cell>
          <cell r="AA271" t="str">
            <v>Geico General Insurance Company</v>
          </cell>
          <cell r="AE271" t="str">
            <v>jothompson@geico.com</v>
          </cell>
          <cell r="AF271" t="str">
            <v>One Geico Plaza</v>
          </cell>
          <cell r="AH271" t="str">
            <v>WASHINGTON</v>
          </cell>
          <cell r="AJ271" t="str">
            <v>DC</v>
          </cell>
          <cell r="AK271" t="str">
            <v>20076</v>
          </cell>
          <cell r="AL271" t="str">
            <v>0001</v>
          </cell>
          <cell r="CN271">
            <v>1251</v>
          </cell>
          <cell r="CO271">
            <v>570</v>
          </cell>
          <cell r="CS271" t="str">
            <v>12/31/2019</v>
          </cell>
          <cell r="CT271">
            <v>12</v>
          </cell>
          <cell r="CW271">
            <v>35882</v>
          </cell>
        </row>
        <row r="272">
          <cell r="A272">
            <v>11403</v>
          </cell>
          <cell r="B272" t="str">
            <v>General Casualty Company Of Wisconsin</v>
          </cell>
          <cell r="J272" t="str">
            <v>One General Drive</v>
          </cell>
          <cell r="L272" t="str">
            <v>SUN PRAIRIE</v>
          </cell>
          <cell r="N272" t="str">
            <v>WI</v>
          </cell>
          <cell r="O272" t="str">
            <v>53596</v>
          </cell>
          <cell r="P272" t="str">
            <v>0001</v>
          </cell>
          <cell r="Q272">
            <v>6088255160</v>
          </cell>
          <cell r="X272" t="str">
            <v>Amy</v>
          </cell>
          <cell r="Y272" t="str">
            <v>Tubbs</v>
          </cell>
          <cell r="Z272" t="str">
            <v>Statutory Transaction Analyst</v>
          </cell>
          <cell r="AA272" t="str">
            <v>QBE Insurance Corporation</v>
          </cell>
          <cell r="AB272">
            <v>4259455146</v>
          </cell>
          <cell r="AD272">
            <v>6088255116</v>
          </cell>
          <cell r="AE272" t="str">
            <v>amy.tubbs@us.qbe.com</v>
          </cell>
          <cell r="AF272" t="str">
            <v>One General Drive</v>
          </cell>
          <cell r="AG272" t="str">
            <v>Statistical Dept</v>
          </cell>
          <cell r="AH272" t="str">
            <v>SUN PRAIRIE</v>
          </cell>
          <cell r="AJ272" t="str">
            <v>WI</v>
          </cell>
          <cell r="AK272" t="str">
            <v>53596</v>
          </cell>
          <cell r="CN272">
            <v>1252</v>
          </cell>
          <cell r="CO272">
            <v>1635</v>
          </cell>
          <cell r="CS272" t="str">
            <v>12/31/2019</v>
          </cell>
          <cell r="CT272">
            <v>12</v>
          </cell>
          <cell r="CW272">
            <v>24414</v>
          </cell>
          <cell r="DD272" t="str">
            <v>Neal</v>
          </cell>
          <cell r="DE272" t="str">
            <v>Maas</v>
          </cell>
          <cell r="DF272" t="str">
            <v>Statutory Transaction Manager</v>
          </cell>
          <cell r="DG272" t="str">
            <v>neal.maas@us.qbe.com</v>
          </cell>
          <cell r="DH272">
            <v>6088255628</v>
          </cell>
        </row>
        <row r="273">
          <cell r="A273">
            <v>11404</v>
          </cell>
          <cell r="B273" t="str">
            <v>General Casualty Insurance Company</v>
          </cell>
          <cell r="J273" t="str">
            <v>One General Drive</v>
          </cell>
          <cell r="L273" t="str">
            <v>SUN PRAIRIE</v>
          </cell>
          <cell r="N273" t="str">
            <v>WI</v>
          </cell>
          <cell r="O273" t="str">
            <v>53596</v>
          </cell>
          <cell r="Q273">
            <v>6088255160</v>
          </cell>
          <cell r="X273" t="str">
            <v>Amy</v>
          </cell>
          <cell r="Y273" t="str">
            <v>Tubbs</v>
          </cell>
          <cell r="Z273" t="str">
            <v>Statutory Transaction Analyst</v>
          </cell>
          <cell r="AA273" t="str">
            <v>QBE Insurance Corporation</v>
          </cell>
          <cell r="AB273">
            <v>4259455146</v>
          </cell>
          <cell r="AD273">
            <v>6088255116</v>
          </cell>
          <cell r="AE273" t="str">
            <v>amy.tubbs@us.qbe.com</v>
          </cell>
          <cell r="AF273" t="str">
            <v>One General Drive</v>
          </cell>
          <cell r="AG273" t="str">
            <v>Statistical Dept</v>
          </cell>
          <cell r="AH273" t="str">
            <v>SUN PRAIRIE</v>
          </cell>
          <cell r="AJ273" t="str">
            <v>WI</v>
          </cell>
          <cell r="AK273" t="str">
            <v>53596</v>
          </cell>
          <cell r="CN273">
            <v>1253</v>
          </cell>
          <cell r="CO273">
            <v>1635</v>
          </cell>
          <cell r="CS273" t="str">
            <v>12/31/2019</v>
          </cell>
          <cell r="CT273">
            <v>12</v>
          </cell>
          <cell r="CW273">
            <v>18821</v>
          </cell>
          <cell r="DD273" t="str">
            <v>Neal</v>
          </cell>
          <cell r="DE273" t="str">
            <v>Maas</v>
          </cell>
          <cell r="DF273" t="str">
            <v>Statutory Transaction Manager</v>
          </cell>
          <cell r="DG273" t="str">
            <v>neal.maas@us.qbe.com</v>
          </cell>
          <cell r="DH273">
            <v>6088255628</v>
          </cell>
        </row>
        <row r="274">
          <cell r="A274">
            <v>11405</v>
          </cell>
          <cell r="B274" t="str">
            <v>General Fidelity Life Insurance Company</v>
          </cell>
          <cell r="J274" t="str">
            <v>4161 Piedmont Parkway</v>
          </cell>
          <cell r="L274" t="str">
            <v>GREENSBORO</v>
          </cell>
          <cell r="N274" t="str">
            <v>NC</v>
          </cell>
          <cell r="O274" t="str">
            <v>27410</v>
          </cell>
          <cell r="P274" t="str">
            <v>8110</v>
          </cell>
          <cell r="Q274">
            <v>3368052176</v>
          </cell>
          <cell r="R274">
            <v>2133459276</v>
          </cell>
          <cell r="S274" t="str">
            <v>A-J</v>
          </cell>
          <cell r="T274" t="str">
            <v>Fischer</v>
          </cell>
          <cell r="U274" t="str">
            <v>President and Chief Operating Officer</v>
          </cell>
          <cell r="V274" t="str">
            <v>vera.gremling@bankofamerica.com</v>
          </cell>
          <cell r="W274" t="str">
            <v>Felipe Maldonado</v>
          </cell>
          <cell r="X274" t="str">
            <v>Vera</v>
          </cell>
          <cell r="Y274" t="str">
            <v>Gremling</v>
          </cell>
          <cell r="Z274" t="str">
            <v>Officer; Senior Operations Consultant</v>
          </cell>
          <cell r="AA274" t="str">
            <v>General Fidelity Life Insurance Company</v>
          </cell>
          <cell r="AB274">
            <v>7145771904</v>
          </cell>
          <cell r="AD274">
            <v>4158442791</v>
          </cell>
          <cell r="AE274" t="str">
            <v>vera.gremling@bankofamerica.com</v>
          </cell>
          <cell r="AF274" t="str">
            <v>275 South Valencia</v>
          </cell>
          <cell r="AH274" t="str">
            <v>BREA</v>
          </cell>
          <cell r="AJ274" t="str">
            <v>CA</v>
          </cell>
          <cell r="AK274" t="str">
            <v>92602</v>
          </cell>
          <cell r="CN274">
            <v>1254</v>
          </cell>
          <cell r="CO274">
            <v>3145</v>
          </cell>
          <cell r="CS274" t="str">
            <v>12/31/2019</v>
          </cell>
          <cell r="CT274">
            <v>12</v>
          </cell>
          <cell r="CW274">
            <v>93521</v>
          </cell>
          <cell r="CX274" t="str">
            <v>1281</v>
          </cell>
          <cell r="DD274" t="str">
            <v>Lorraine</v>
          </cell>
          <cell r="DE274" t="str">
            <v>Moffa</v>
          </cell>
          <cell r="DF274" t="str">
            <v>Senior Vice President</v>
          </cell>
          <cell r="DG274" t="str">
            <v>lorraine.a.moffa@bankofamerica.com</v>
          </cell>
          <cell r="DH274">
            <v>2153285206</v>
          </cell>
        </row>
        <row r="275">
          <cell r="A275">
            <v>11407</v>
          </cell>
          <cell r="B275" t="str">
            <v>Generali - United States Branch</v>
          </cell>
          <cell r="J275" t="str">
            <v>250 Greenwich Street</v>
          </cell>
          <cell r="K275" t="str">
            <v>7 WTC</v>
          </cell>
          <cell r="L275" t="str">
            <v>NEW YORK</v>
          </cell>
          <cell r="N275" t="str">
            <v>NY</v>
          </cell>
          <cell r="O275" t="str">
            <v>10007</v>
          </cell>
          <cell r="Q275">
            <v>2126027600</v>
          </cell>
          <cell r="R275">
            <v>2125879537</v>
          </cell>
          <cell r="S275" t="str">
            <v>Allie</v>
          </cell>
          <cell r="T275" t="str">
            <v>Arciola</v>
          </cell>
          <cell r="U275" t="str">
            <v>Head of Agency Compliance</v>
          </cell>
          <cell r="V275" t="str">
            <v>allie_arciola@generaliusa.com</v>
          </cell>
          <cell r="X275" t="str">
            <v>Allie</v>
          </cell>
          <cell r="Y275" t="str">
            <v>Arciola</v>
          </cell>
          <cell r="Z275" t="str">
            <v>Head of Agency Compliance</v>
          </cell>
          <cell r="AA275" t="str">
            <v>Generali - United States Branch</v>
          </cell>
          <cell r="AB275">
            <v>2126027600</v>
          </cell>
          <cell r="AD275">
            <v>2125879537</v>
          </cell>
          <cell r="AE275" t="str">
            <v>allie_arciola@generaliusa.com</v>
          </cell>
          <cell r="AF275" t="str">
            <v>250 Greenwich Street</v>
          </cell>
          <cell r="AG275" t="str">
            <v>7 WTC</v>
          </cell>
          <cell r="AH275" t="str">
            <v>NEW YORK</v>
          </cell>
          <cell r="AJ275" t="str">
            <v>NY</v>
          </cell>
          <cell r="AK275" t="str">
            <v>10007</v>
          </cell>
          <cell r="CN275">
            <v>1256</v>
          </cell>
          <cell r="CO275">
            <v>1661</v>
          </cell>
          <cell r="CS275" t="str">
            <v>12/31/2019</v>
          </cell>
          <cell r="CT275">
            <v>12</v>
          </cell>
          <cell r="CW275">
            <v>11231</v>
          </cell>
          <cell r="DD275" t="str">
            <v>Tarik</v>
          </cell>
          <cell r="DE275" t="str">
            <v>Ajami</v>
          </cell>
          <cell r="DF275" t="str">
            <v>Chief Legal &amp; Compliance Officer</v>
          </cell>
          <cell r="DG275" t="str">
            <v>tarik_ajami@generaliusa.com</v>
          </cell>
          <cell r="DH275">
            <v>2126027600</v>
          </cell>
        </row>
        <row r="276">
          <cell r="A276">
            <v>10106</v>
          </cell>
          <cell r="B276" t="str">
            <v>General Re Life Corporation</v>
          </cell>
          <cell r="J276" t="str">
            <v>120 Long Ridge Road</v>
          </cell>
          <cell r="L276" t="str">
            <v>STAMFORD</v>
          </cell>
          <cell r="M276" t="str">
            <v>FAIRFIELD</v>
          </cell>
          <cell r="N276" t="str">
            <v>CT</v>
          </cell>
          <cell r="O276" t="str">
            <v>06902</v>
          </cell>
          <cell r="Q276">
            <v>2033523135</v>
          </cell>
          <cell r="R276">
            <v>2033285915</v>
          </cell>
          <cell r="S276" t="str">
            <v>Vincent A.</v>
          </cell>
          <cell r="T276" t="str">
            <v>DeMarco</v>
          </cell>
          <cell r="U276" t="str">
            <v>President &amp; CEO</v>
          </cell>
          <cell r="V276" t="str">
            <v>vdemarco@genre.com</v>
          </cell>
          <cell r="W276" t="str">
            <v>Vincent DeMarco</v>
          </cell>
          <cell r="X276" t="str">
            <v>Anne Maria</v>
          </cell>
          <cell r="Y276" t="str">
            <v>Tamborino</v>
          </cell>
          <cell r="Z276" t="str">
            <v>Licensing Coordinator</v>
          </cell>
          <cell r="AA276" t="str">
            <v>General Re Life Corporation</v>
          </cell>
          <cell r="AB276">
            <v>2033523044</v>
          </cell>
          <cell r="AD276">
            <v>2033285915</v>
          </cell>
          <cell r="AE276" t="str">
            <v>atambori@genre.com</v>
          </cell>
          <cell r="AF276" t="str">
            <v>120 Long Ridge Road</v>
          </cell>
          <cell r="AH276" t="str">
            <v>STAMFORD</v>
          </cell>
          <cell r="AI276" t="str">
            <v>FAIRFIELD</v>
          </cell>
          <cell r="AJ276" t="str">
            <v>CT</v>
          </cell>
          <cell r="AK276" t="str">
            <v>06902</v>
          </cell>
          <cell r="AM276" t="str">
            <v>Joy</v>
          </cell>
          <cell r="AN276" t="str">
            <v>Arditti</v>
          </cell>
          <cell r="AO276" t="str">
            <v>Senior Accountant</v>
          </cell>
          <cell r="AP276" t="str">
            <v>General Re LifeCorporation</v>
          </cell>
          <cell r="AQ276">
            <v>2033286466</v>
          </cell>
          <cell r="AT276" t="str">
            <v>kardotto@genre.com</v>
          </cell>
          <cell r="AU276" t="str">
            <v>120 Long Ridge Road</v>
          </cell>
          <cell r="AW276" t="str">
            <v>STAMFORD</v>
          </cell>
          <cell r="AX276" t="str">
            <v>FAIRFIELD</v>
          </cell>
          <cell r="AY276" t="str">
            <v>CT</v>
          </cell>
          <cell r="AZ276" t="str">
            <v>06902</v>
          </cell>
          <cell r="BB276" t="str">
            <v>Christopher R.</v>
          </cell>
          <cell r="BC276" t="str">
            <v>Bello</v>
          </cell>
          <cell r="BD276" t="str">
            <v>VP, Senior Counsel &amp; Secretary</v>
          </cell>
          <cell r="BE276" t="str">
            <v>General Re Life Corporation</v>
          </cell>
          <cell r="BF276">
            <v>2033286002</v>
          </cell>
          <cell r="BI276" t="str">
            <v>cbello@genre.com</v>
          </cell>
          <cell r="BJ276" t="str">
            <v>120 Long Ridge Road</v>
          </cell>
          <cell r="BL276" t="str">
            <v>STAMFORD</v>
          </cell>
          <cell r="BM276" t="str">
            <v>FAIRFIELD</v>
          </cell>
          <cell r="BN276" t="str">
            <v>CT</v>
          </cell>
          <cell r="BO276" t="str">
            <v>06902</v>
          </cell>
          <cell r="CF276" t="str">
            <v>www.genre.com</v>
          </cell>
          <cell r="CN276">
            <v>891</v>
          </cell>
          <cell r="CO276">
            <v>557</v>
          </cell>
          <cell r="CP276">
            <v>709</v>
          </cell>
          <cell r="CQ276">
            <v>733</v>
          </cell>
          <cell r="CS276" t="str">
            <v>12/31/2019</v>
          </cell>
          <cell r="CT276">
            <v>12</v>
          </cell>
          <cell r="CW276">
            <v>86258</v>
          </cell>
          <cell r="CX276" t="str">
            <v>0031</v>
          </cell>
          <cell r="DD276" t="str">
            <v>Christopher R.</v>
          </cell>
          <cell r="DE276" t="str">
            <v>Bello</v>
          </cell>
          <cell r="DF276" t="str">
            <v>Vice President</v>
          </cell>
          <cell r="DG276" t="str">
            <v>cbello@genre.com</v>
          </cell>
          <cell r="DH276">
            <v>2033286002</v>
          </cell>
        </row>
        <row r="277">
          <cell r="A277">
            <v>11406</v>
          </cell>
          <cell r="B277" t="str">
            <v>General Security National Insurance Company</v>
          </cell>
          <cell r="J277" t="str">
            <v>199 Water Street</v>
          </cell>
          <cell r="K277" t="str">
            <v>Suite 2100</v>
          </cell>
          <cell r="L277" t="str">
            <v>NEW YORK</v>
          </cell>
          <cell r="N277" t="str">
            <v>NY</v>
          </cell>
          <cell r="O277" t="str">
            <v>10038</v>
          </cell>
          <cell r="P277" t="str">
            <v>3526</v>
          </cell>
          <cell r="Q277">
            <v>2128849022</v>
          </cell>
          <cell r="R277">
            <v>2124801329</v>
          </cell>
          <cell r="S277" t="str">
            <v>Jean-Paul</v>
          </cell>
          <cell r="T277" t="str">
            <v>Conoscente</v>
          </cell>
          <cell r="U277" t="str">
            <v>Chairman, President &amp; CEO</v>
          </cell>
          <cell r="V277" t="str">
            <v>jconoscente@scor.com</v>
          </cell>
          <cell r="W277" t="str">
            <v>Paul Matthew Christoff</v>
          </cell>
          <cell r="X277" t="str">
            <v>Jorge</v>
          </cell>
          <cell r="Y277" t="str">
            <v>Salazar</v>
          </cell>
          <cell r="Z277" t="str">
            <v>Asst. Corp. Secretary</v>
          </cell>
          <cell r="AA277" t="str">
            <v>General Security National Insurance Company</v>
          </cell>
          <cell r="AB277">
            <v>2128849077</v>
          </cell>
          <cell r="AD277">
            <v>2124801329</v>
          </cell>
          <cell r="AE277" t="str">
            <v>jsalazar@scor.com</v>
          </cell>
          <cell r="AF277" t="str">
            <v>199 Water Street</v>
          </cell>
          <cell r="AG277" t="str">
            <v>Suite 2100</v>
          </cell>
          <cell r="AH277" t="str">
            <v>NEW YORK</v>
          </cell>
          <cell r="AJ277" t="str">
            <v>NY</v>
          </cell>
          <cell r="AK277" t="str">
            <v>10038</v>
          </cell>
          <cell r="AL277" t="str">
            <v>3526</v>
          </cell>
          <cell r="CF277" t="str">
            <v>www.scor.com</v>
          </cell>
          <cell r="CN277">
            <v>1255</v>
          </cell>
          <cell r="CO277">
            <v>1586</v>
          </cell>
          <cell r="CS277" t="str">
            <v>12/31/2019</v>
          </cell>
          <cell r="CT277">
            <v>12</v>
          </cell>
          <cell r="CW277">
            <v>39322</v>
          </cell>
          <cell r="CX277" t="str">
            <v>749</v>
          </cell>
          <cell r="DD277" t="str">
            <v>Brent</v>
          </cell>
          <cell r="DE277" t="str">
            <v>Kessler</v>
          </cell>
          <cell r="DF277" t="str">
            <v>VP &amp; Asst. General Counsel &amp; Asst. General Sec.</v>
          </cell>
          <cell r="DG277" t="str">
            <v>bkessler@scor.com</v>
          </cell>
          <cell r="DH277">
            <v>2128849679</v>
          </cell>
        </row>
        <row r="278">
          <cell r="A278">
            <v>11408</v>
          </cell>
          <cell r="B278" t="str">
            <v>Genesis Insurance Company</v>
          </cell>
          <cell r="J278" t="str">
            <v>120 Long Ridge Road</v>
          </cell>
          <cell r="L278" t="str">
            <v>STAMFORD</v>
          </cell>
          <cell r="M278" t="str">
            <v>FAIRFIELD</v>
          </cell>
          <cell r="N278" t="str">
            <v>CT</v>
          </cell>
          <cell r="O278" t="str">
            <v>06902</v>
          </cell>
          <cell r="Q278">
            <v>2033285080</v>
          </cell>
          <cell r="R278">
            <v>2033285895</v>
          </cell>
          <cell r="S278" t="str">
            <v>Martin G.</v>
          </cell>
          <cell r="T278" t="str">
            <v>Hacala</v>
          </cell>
          <cell r="U278" t="str">
            <v>CEO and President</v>
          </cell>
          <cell r="X278" t="str">
            <v>Molly G.</v>
          </cell>
          <cell r="Y278" t="str">
            <v>Dunn</v>
          </cell>
          <cell r="Z278" t="str">
            <v>Assistant Vice President</v>
          </cell>
          <cell r="AA278" t="str">
            <v>Genesis Insurance Company</v>
          </cell>
          <cell r="AB278">
            <v>2033285677</v>
          </cell>
          <cell r="AD278">
            <v>2033286444</v>
          </cell>
          <cell r="AE278" t="str">
            <v>molly.dunn@gumc.com</v>
          </cell>
          <cell r="AF278" t="str">
            <v>120 Long Ridge Road</v>
          </cell>
          <cell r="AH278" t="str">
            <v>STAMFORD</v>
          </cell>
          <cell r="AI278" t="str">
            <v>FAIRFIELD</v>
          </cell>
          <cell r="AJ278" t="str">
            <v>CT</v>
          </cell>
          <cell r="AK278" t="str">
            <v>06902</v>
          </cell>
          <cell r="CF278" t="str">
            <v>www.genesisinsurance.com</v>
          </cell>
          <cell r="CN278">
            <v>1257</v>
          </cell>
          <cell r="CO278">
            <v>3003</v>
          </cell>
          <cell r="CS278" t="str">
            <v>12/31/2019</v>
          </cell>
          <cell r="CT278">
            <v>12</v>
          </cell>
          <cell r="CW278">
            <v>38962</v>
          </cell>
          <cell r="DD278" t="str">
            <v>Patricia</v>
          </cell>
          <cell r="DE278" t="str">
            <v>Villegas</v>
          </cell>
          <cell r="DF278" t="str">
            <v>2nd VP</v>
          </cell>
          <cell r="DG278" t="str">
            <v>patricia.villegas@gumc.com</v>
          </cell>
        </row>
        <row r="279">
          <cell r="A279">
            <v>10107</v>
          </cell>
          <cell r="B279" t="str">
            <v>Genworth Life and Annuity Insurance Company</v>
          </cell>
          <cell r="J279" t="str">
            <v>6604 West Broad Street</v>
          </cell>
          <cell r="L279" t="str">
            <v>RICHMOND</v>
          </cell>
          <cell r="M279" t="str">
            <v>HENRICO</v>
          </cell>
          <cell r="N279" t="str">
            <v>VA</v>
          </cell>
          <cell r="O279" t="str">
            <v>23230</v>
          </cell>
          <cell r="Q279">
            <v>8046622432</v>
          </cell>
          <cell r="R279">
            <v>8046927932</v>
          </cell>
          <cell r="S279" t="str">
            <v>Angela</v>
          </cell>
          <cell r="T279" t="str">
            <v>Simmons</v>
          </cell>
          <cell r="U279" t="str">
            <v>Vice President and Controller</v>
          </cell>
          <cell r="V279" t="str">
            <v>angelar.simmons@genworth.com</v>
          </cell>
          <cell r="W279" t="str">
            <v>Jeffrey S. Wright</v>
          </cell>
          <cell r="X279" t="str">
            <v>Kathryn</v>
          </cell>
          <cell r="Y279" t="str">
            <v>Howard</v>
          </cell>
          <cell r="Z279" t="str">
            <v>Senior Financial Reporting Manager</v>
          </cell>
          <cell r="AA279" t="str">
            <v>Genworth Financial</v>
          </cell>
          <cell r="AB279">
            <v>8046622722</v>
          </cell>
          <cell r="AD279">
            <v>8046627932</v>
          </cell>
          <cell r="AE279" t="str">
            <v>compliancearcoe.genworth@genworth.com</v>
          </cell>
          <cell r="AF279" t="str">
            <v>6620 West Broad Street</v>
          </cell>
          <cell r="AH279" t="str">
            <v>RICHMOND</v>
          </cell>
          <cell r="AI279" t="str">
            <v>HENRICO</v>
          </cell>
          <cell r="AJ279" t="str">
            <v>VA</v>
          </cell>
          <cell r="AK279" t="str">
            <v>23230</v>
          </cell>
          <cell r="CF279" t="str">
            <v>www.genworth.com</v>
          </cell>
          <cell r="CN279">
            <v>892</v>
          </cell>
          <cell r="CO279">
            <v>775</v>
          </cell>
          <cell r="CS279" t="str">
            <v>12/31/2019</v>
          </cell>
          <cell r="CT279">
            <v>12</v>
          </cell>
          <cell r="CW279">
            <v>65536</v>
          </cell>
          <cell r="CX279" t="str">
            <v>4011</v>
          </cell>
          <cell r="DD279" t="str">
            <v>Angela R.</v>
          </cell>
          <cell r="DE279" t="str">
            <v>Simmons</v>
          </cell>
          <cell r="DF279" t="str">
            <v>Vice President and Controller</v>
          </cell>
          <cell r="DG279" t="str">
            <v>angelar.simmons@genworth.com</v>
          </cell>
          <cell r="DH279">
            <v>8046622432</v>
          </cell>
        </row>
        <row r="280">
          <cell r="A280">
            <v>10108</v>
          </cell>
          <cell r="B280" t="str">
            <v>Genworth Life Insurance Company</v>
          </cell>
          <cell r="J280" t="str">
            <v>6604 West Broad Street</v>
          </cell>
          <cell r="L280" t="str">
            <v>RICHMOND</v>
          </cell>
          <cell r="M280" t="str">
            <v>HENRICO</v>
          </cell>
          <cell r="N280" t="str">
            <v>VA</v>
          </cell>
          <cell r="O280" t="str">
            <v>23230</v>
          </cell>
          <cell r="Q280">
            <v>8046622432</v>
          </cell>
          <cell r="R280">
            <v>8046627932</v>
          </cell>
          <cell r="S280" t="str">
            <v>Angela</v>
          </cell>
          <cell r="T280" t="str">
            <v>Simmons</v>
          </cell>
          <cell r="U280" t="str">
            <v>Vice President and Controller</v>
          </cell>
          <cell r="V280" t="str">
            <v>angelar.simmons@genworth.com</v>
          </cell>
          <cell r="W280" t="str">
            <v>Jeffrey S. Wright</v>
          </cell>
          <cell r="X280" t="str">
            <v>Kathryn</v>
          </cell>
          <cell r="Y280" t="str">
            <v>Howard</v>
          </cell>
          <cell r="Z280" t="str">
            <v>Senior Financial Reporting Manager</v>
          </cell>
          <cell r="AA280" t="str">
            <v>Genworth Financial</v>
          </cell>
          <cell r="AB280">
            <v>8046622722</v>
          </cell>
          <cell r="AD280">
            <v>8046627932</v>
          </cell>
          <cell r="AE280" t="str">
            <v>compliancearcoe.genworth@genworth.com</v>
          </cell>
          <cell r="AF280" t="str">
            <v>6620 West Broad Street</v>
          </cell>
          <cell r="AH280" t="str">
            <v>RICHMOND</v>
          </cell>
          <cell r="AI280" t="str">
            <v>HENRICO</v>
          </cell>
          <cell r="AJ280" t="str">
            <v>VA</v>
          </cell>
          <cell r="AK280" t="str">
            <v>23230</v>
          </cell>
          <cell r="CF280" t="str">
            <v>www.genworth.com</v>
          </cell>
          <cell r="CN280">
            <v>893</v>
          </cell>
          <cell r="CO280">
            <v>775</v>
          </cell>
          <cell r="CS280" t="str">
            <v>12/31/2019</v>
          </cell>
          <cell r="CT280">
            <v>12</v>
          </cell>
          <cell r="CW280">
            <v>70025</v>
          </cell>
          <cell r="CX280" t="str">
            <v>4011</v>
          </cell>
          <cell r="DD280" t="str">
            <v>Angela R.</v>
          </cell>
          <cell r="DE280" t="str">
            <v>Simmons</v>
          </cell>
          <cell r="DF280" t="str">
            <v>Vice President and Controller</v>
          </cell>
          <cell r="DG280" t="str">
            <v>angelar.simmons@genworth.com</v>
          </cell>
          <cell r="DH280">
            <v>8046622432</v>
          </cell>
        </row>
        <row r="281">
          <cell r="A281">
            <v>11410</v>
          </cell>
          <cell r="B281" t="str">
            <v>Gerber Life Insurance Company</v>
          </cell>
          <cell r="J281" t="str">
            <v>1311 Mamaroneck Avenue</v>
          </cell>
          <cell r="L281" t="str">
            <v>WHITE PLAINS</v>
          </cell>
          <cell r="M281" t="str">
            <v>WESTCHESTER</v>
          </cell>
          <cell r="N281" t="str">
            <v>NY</v>
          </cell>
          <cell r="O281" t="str">
            <v>10605</v>
          </cell>
          <cell r="Q281">
            <v>9142724029</v>
          </cell>
          <cell r="S281" t="str">
            <v>Warren</v>
          </cell>
          <cell r="T281" t="str">
            <v>Silberstein</v>
          </cell>
          <cell r="U281" t="str">
            <v>SVP &amp; Chief Actuary</v>
          </cell>
          <cell r="V281" t="str">
            <v>warren.silberstein@us.nestle.com</v>
          </cell>
          <cell r="W281" t="str">
            <v>Michelle Hoffman</v>
          </cell>
          <cell r="X281" t="str">
            <v>Warren</v>
          </cell>
          <cell r="Y281" t="str">
            <v>Silberstein</v>
          </cell>
          <cell r="Z281" t="str">
            <v>SVP &amp; Chief Actuary</v>
          </cell>
          <cell r="AA281" t="str">
            <v>Gerber Life Insurance Company</v>
          </cell>
          <cell r="AB281">
            <v>9142724029</v>
          </cell>
          <cell r="AD281">
            <v>9142724099</v>
          </cell>
          <cell r="AE281" t="str">
            <v>warren.silberstein@us.nestle.com</v>
          </cell>
          <cell r="AF281" t="str">
            <v>1311 Mamaroneck Avenue</v>
          </cell>
          <cell r="AH281" t="str">
            <v>WHITE PLAINS</v>
          </cell>
          <cell r="AI281" t="str">
            <v>WESTCHESTER</v>
          </cell>
          <cell r="AJ281" t="str">
            <v>NY</v>
          </cell>
          <cell r="AK281" t="str">
            <v>10605</v>
          </cell>
          <cell r="CF281" t="str">
            <v>www.gerberlife.com</v>
          </cell>
          <cell r="CN281">
            <v>1583</v>
          </cell>
          <cell r="CO281">
            <v>1582</v>
          </cell>
          <cell r="CS281" t="str">
            <v>12/31/2019</v>
          </cell>
          <cell r="CT281">
            <v>12</v>
          </cell>
          <cell r="CW281">
            <v>70939</v>
          </cell>
          <cell r="CX281" t="str">
            <v>4483</v>
          </cell>
          <cell r="DD281" t="str">
            <v>Keith</v>
          </cell>
          <cell r="DE281" t="str">
            <v>O'Reilly</v>
          </cell>
          <cell r="DF281" t="str">
            <v>President &amp; CEO</v>
          </cell>
          <cell r="DG281" t="str">
            <v>keith.oreilly@us.nestle.com</v>
          </cell>
          <cell r="DH281">
            <v>9142724000</v>
          </cell>
        </row>
        <row r="282">
          <cell r="A282">
            <v>11572</v>
          </cell>
          <cell r="B282" t="str">
            <v>Glencar Insurance Company</v>
          </cell>
          <cell r="J282" t="str">
            <v>200 South Orange</v>
          </cell>
          <cell r="L282" t="str">
            <v>ORLANDO</v>
          </cell>
          <cell r="M282" t="str">
            <v>ORANGE</v>
          </cell>
          <cell r="N282" t="str">
            <v>FL</v>
          </cell>
          <cell r="O282" t="str">
            <v>32801</v>
          </cell>
          <cell r="Q282">
            <v>6308750723</v>
          </cell>
          <cell r="S282" t="str">
            <v>Patrick</v>
          </cell>
          <cell r="T282" t="str">
            <v>Fee</v>
          </cell>
          <cell r="U282" t="str">
            <v>President</v>
          </cell>
          <cell r="V282" t="str">
            <v>pfee@hfinc.com</v>
          </cell>
          <cell r="X282" t="str">
            <v>Kristine</v>
          </cell>
          <cell r="Y282" t="str">
            <v>Graf</v>
          </cell>
          <cell r="Z282" t="str">
            <v>Compliance Manaager</v>
          </cell>
          <cell r="AA282" t="str">
            <v>Glencar Insurance Company</v>
          </cell>
          <cell r="AB282">
            <v>2242426521</v>
          </cell>
          <cell r="AE282" t="str">
            <v>kgraf@glencarum.com</v>
          </cell>
          <cell r="AF282" t="str">
            <v>200 South Orange</v>
          </cell>
          <cell r="AH282" t="str">
            <v>ORLANDO</v>
          </cell>
          <cell r="AI282" t="str">
            <v>ORANGE</v>
          </cell>
          <cell r="AJ282" t="str">
            <v>FL</v>
          </cell>
          <cell r="AK282" t="str">
            <v>32801</v>
          </cell>
          <cell r="CN282">
            <v>1414</v>
          </cell>
          <cell r="CO282">
            <v>1064</v>
          </cell>
          <cell r="CS282" t="str">
            <v>12/31/2019</v>
          </cell>
          <cell r="CT282">
            <v>12</v>
          </cell>
          <cell r="CW282">
            <v>12254</v>
          </cell>
          <cell r="CX282" t="str">
            <v>0157</v>
          </cell>
          <cell r="DD282" t="str">
            <v>Patrick</v>
          </cell>
          <cell r="DE282" t="str">
            <v>Fee</v>
          </cell>
          <cell r="DF282" t="str">
            <v>President</v>
          </cell>
          <cell r="DG282" t="str">
            <v>pfee@hannover-re.com</v>
          </cell>
          <cell r="DH282">
            <v>6308750723</v>
          </cell>
        </row>
        <row r="283">
          <cell r="A283">
            <v>11413</v>
          </cell>
          <cell r="B283" t="str">
            <v>Global Reinsurance Corporation of America</v>
          </cell>
          <cell r="J283" t="str">
            <v>125 Broad Street</v>
          </cell>
          <cell r="L283" t="str">
            <v>NEW YORK</v>
          </cell>
          <cell r="M283" t="str">
            <v>NEW YORK</v>
          </cell>
          <cell r="N283" t="str">
            <v>NY</v>
          </cell>
          <cell r="O283" t="str">
            <v>10004</v>
          </cell>
          <cell r="Q283">
            <v>2128210493</v>
          </cell>
          <cell r="R283">
            <v>2126588638</v>
          </cell>
          <cell r="S283" t="str">
            <v>Wei</v>
          </cell>
          <cell r="T283" t="str">
            <v>Chez</v>
          </cell>
          <cell r="U283" t="str">
            <v>SVP</v>
          </cell>
          <cell r="V283" t="str">
            <v>wei.chez@axa-lm.com</v>
          </cell>
          <cell r="W283" t="str">
            <v>Wei Chez</v>
          </cell>
          <cell r="X283" t="str">
            <v>Maritza</v>
          </cell>
          <cell r="Y283" t="str">
            <v>McLean</v>
          </cell>
          <cell r="Z283" t="str">
            <v>Accountant</v>
          </cell>
          <cell r="AA283" t="str">
            <v>Global Reinsurance Corporation of America</v>
          </cell>
          <cell r="AB283">
            <v>2127547508</v>
          </cell>
          <cell r="AD283">
            <v>2126588638</v>
          </cell>
          <cell r="AE283" t="str">
            <v>maritza.mclean@axa-lm.com</v>
          </cell>
          <cell r="AF283" t="str">
            <v>125 Broad Street</v>
          </cell>
          <cell r="AH283" t="str">
            <v>NEW YORK</v>
          </cell>
          <cell r="AI283" t="str">
            <v>NEW YORK</v>
          </cell>
          <cell r="AJ283" t="str">
            <v>NY</v>
          </cell>
          <cell r="AK283" t="str">
            <v>10004</v>
          </cell>
          <cell r="CN283">
            <v>1261</v>
          </cell>
          <cell r="CO283">
            <v>1757</v>
          </cell>
          <cell r="CS283" t="str">
            <v>12/31/2019</v>
          </cell>
          <cell r="CT283">
            <v>12</v>
          </cell>
          <cell r="CW283">
            <v>21032</v>
          </cell>
          <cell r="CX283" t="str">
            <v>0968</v>
          </cell>
          <cell r="DD283" t="str">
            <v>Wei</v>
          </cell>
          <cell r="DE283" t="str">
            <v>Chez</v>
          </cell>
          <cell r="DF283" t="str">
            <v>VP &amp; Controller - Corporate Accounting</v>
          </cell>
          <cell r="DG283" t="str">
            <v>wei_chez@ggrca.com</v>
          </cell>
          <cell r="DH283">
            <v>2128210493</v>
          </cell>
        </row>
        <row r="284">
          <cell r="A284">
            <v>10109</v>
          </cell>
          <cell r="B284" t="str">
            <v>Globe Life and Accident Insurance Company</v>
          </cell>
          <cell r="J284" t="str">
            <v>3700 South Stonebridge Drive</v>
          </cell>
          <cell r="L284" t="str">
            <v>MCKINNEY</v>
          </cell>
          <cell r="N284" t="str">
            <v>TX</v>
          </cell>
          <cell r="O284" t="str">
            <v>75070</v>
          </cell>
          <cell r="Q284">
            <v>9725693659</v>
          </cell>
          <cell r="S284" t="str">
            <v>Frank Martin</v>
          </cell>
          <cell r="T284" t="str">
            <v>Svoboda</v>
          </cell>
          <cell r="U284" t="str">
            <v>President</v>
          </cell>
          <cell r="V284" t="str">
            <v>fsvoboda@torchmarkcorp.com</v>
          </cell>
          <cell r="W284" t="str">
            <v>Shane Henrie</v>
          </cell>
          <cell r="X284" t="str">
            <v>Jan</v>
          </cell>
          <cell r="Y284" t="str">
            <v>Robinson</v>
          </cell>
          <cell r="Z284" t="str">
            <v>Rate Compliance Analyst</v>
          </cell>
          <cell r="AA284" t="str">
            <v>Globe Life and Accident Insurance Company</v>
          </cell>
          <cell r="AB284">
            <v>9725693670</v>
          </cell>
          <cell r="AD284">
            <v>9725693679</v>
          </cell>
          <cell r="AE284" t="str">
            <v>jrobinson@torchmarkcorp.com</v>
          </cell>
          <cell r="AF284" t="str">
            <v>3700 South Stonebridge Drive</v>
          </cell>
          <cell r="AH284" t="str">
            <v>MCKINNEY</v>
          </cell>
          <cell r="AJ284" t="str">
            <v>TX</v>
          </cell>
          <cell r="AK284" t="str">
            <v>75070</v>
          </cell>
          <cell r="CF284" t="str">
            <v>www.GlobeOnTheWeb.com</v>
          </cell>
          <cell r="CN284">
            <v>894</v>
          </cell>
          <cell r="CO284">
            <v>2995</v>
          </cell>
          <cell r="CS284" t="str">
            <v>12/31/2019</v>
          </cell>
          <cell r="CT284">
            <v>12</v>
          </cell>
          <cell r="CW284">
            <v>91472</v>
          </cell>
          <cell r="CX284" t="str">
            <v>290</v>
          </cell>
          <cell r="DD284" t="str">
            <v>Debbie</v>
          </cell>
          <cell r="DE284" t="str">
            <v>Gattenby</v>
          </cell>
          <cell r="DF284" t="str">
            <v>Assistant Vice President</v>
          </cell>
          <cell r="DG284" t="str">
            <v>djgattenby@torchmarkcorp.com</v>
          </cell>
          <cell r="DH284">
            <v>9725693704</v>
          </cell>
        </row>
        <row r="285">
          <cell r="A285">
            <v>10111</v>
          </cell>
          <cell r="B285" t="str">
            <v>Golden Rule Insurance Company</v>
          </cell>
          <cell r="J285" t="str">
            <v xml:space="preserve">7440 Woodland Drive </v>
          </cell>
          <cell r="L285" t="str">
            <v>INDIANAPOLIS</v>
          </cell>
          <cell r="N285" t="str">
            <v>IN</v>
          </cell>
          <cell r="O285" t="str">
            <v>46278</v>
          </cell>
          <cell r="P285" t="str">
            <v>1719</v>
          </cell>
          <cell r="Q285">
            <v>8006578205</v>
          </cell>
          <cell r="R285">
            <v>9206616641</v>
          </cell>
          <cell r="S285" t="str">
            <v>Patrick F.</v>
          </cell>
          <cell r="T285" t="str">
            <v>Carr</v>
          </cell>
          <cell r="U285" t="str">
            <v>CEO</v>
          </cell>
          <cell r="W285" t="str">
            <v>Jeremy Schoettle</v>
          </cell>
          <cell r="X285" t="str">
            <v>Renee</v>
          </cell>
          <cell r="Y285" t="str">
            <v>Jonet</v>
          </cell>
          <cell r="Z285" t="str">
            <v>Associate Director Actuarial Services</v>
          </cell>
          <cell r="AA285" t="str">
            <v>Golden Rule Insurance Company</v>
          </cell>
          <cell r="AB285">
            <v>9606611238</v>
          </cell>
          <cell r="AE285" t="str">
            <v>renee.jonet@uhc.com</v>
          </cell>
          <cell r="AF285" t="str">
            <v>3100 AMS Boulevard</v>
          </cell>
          <cell r="AH285" t="str">
            <v>GREEN BAY</v>
          </cell>
          <cell r="AI285" t="str">
            <v>BROWN</v>
          </cell>
          <cell r="AJ285" t="str">
            <v>WI</v>
          </cell>
          <cell r="AK285" t="str">
            <v>54313</v>
          </cell>
          <cell r="AL285" t="str">
            <v>1719</v>
          </cell>
          <cell r="AM285" t="str">
            <v>Katrina</v>
          </cell>
          <cell r="AN285" t="str">
            <v>Mendoza</v>
          </cell>
          <cell r="AO285" t="str">
            <v>Regulatory Affairs Analyst</v>
          </cell>
          <cell r="AP285" t="str">
            <v>Golden Rule Insurance Company</v>
          </cell>
          <cell r="AQ285">
            <v>9516962388</v>
          </cell>
          <cell r="AT285" t="str">
            <v>katrina.mendoza@uhc.com</v>
          </cell>
          <cell r="AU285" t="str">
            <v>3100 AMS Boulevard</v>
          </cell>
          <cell r="AW285" t="str">
            <v>GREEN BAY</v>
          </cell>
          <cell r="AX285" t="str">
            <v>BROWN</v>
          </cell>
          <cell r="AY285" t="str">
            <v>WI</v>
          </cell>
          <cell r="AZ285" t="str">
            <v>54313</v>
          </cell>
          <cell r="BB285" t="str">
            <v>Linda</v>
          </cell>
          <cell r="BC285" t="str">
            <v>Martinez</v>
          </cell>
          <cell r="BD285" t="str">
            <v>Manager, Regulatory Affairs</v>
          </cell>
          <cell r="BE285" t="str">
            <v>Golden Rule Insurance Company</v>
          </cell>
          <cell r="BF285">
            <v>9524063786</v>
          </cell>
          <cell r="BI285" t="str">
            <v>linda_martinez@uhc.com</v>
          </cell>
          <cell r="BJ285" t="str">
            <v>3100 AMS Boulevard</v>
          </cell>
          <cell r="BL285" t="str">
            <v>GREEN BAY</v>
          </cell>
          <cell r="BM285" t="str">
            <v>BROWN</v>
          </cell>
          <cell r="BN285" t="str">
            <v>WI</v>
          </cell>
          <cell r="BO285" t="str">
            <v>54313</v>
          </cell>
          <cell r="CF285" t="str">
            <v>www.goldenrule.com</v>
          </cell>
          <cell r="CN285">
            <v>895</v>
          </cell>
          <cell r="CO285">
            <v>521</v>
          </cell>
          <cell r="CP285">
            <v>1735</v>
          </cell>
          <cell r="CQ285">
            <v>2974</v>
          </cell>
          <cell r="CS285" t="str">
            <v>12/31/2019</v>
          </cell>
          <cell r="CT285">
            <v>12</v>
          </cell>
          <cell r="CW285">
            <v>62286</v>
          </cell>
          <cell r="CX285" t="str">
            <v>707</v>
          </cell>
          <cell r="DD285" t="str">
            <v>James</v>
          </cell>
          <cell r="DE285" t="str">
            <v>Gabriel</v>
          </cell>
          <cell r="DF285" t="str">
            <v>Vice President</v>
          </cell>
          <cell r="DG285" t="str">
            <v>jgabriel@unitedhealthone.com</v>
          </cell>
          <cell r="DH285">
            <v>9206613490</v>
          </cell>
        </row>
        <row r="286">
          <cell r="A286">
            <v>11414</v>
          </cell>
          <cell r="B286" t="str">
            <v>Government Employees Insurance Company</v>
          </cell>
          <cell r="J286" t="str">
            <v>One Geico Plaza</v>
          </cell>
          <cell r="L286" t="str">
            <v>WASHINGTON</v>
          </cell>
          <cell r="N286" t="str">
            <v>DC</v>
          </cell>
          <cell r="O286" t="str">
            <v>20076</v>
          </cell>
          <cell r="P286" t="str">
            <v>0001</v>
          </cell>
          <cell r="Q286">
            <v>3019862669</v>
          </cell>
          <cell r="CN286">
            <v>1262</v>
          </cell>
          <cell r="CS286" t="str">
            <v>12/31/2019</v>
          </cell>
          <cell r="CT286">
            <v>12</v>
          </cell>
          <cell r="CW286">
            <v>22063</v>
          </cell>
        </row>
        <row r="287">
          <cell r="A287">
            <v>11415</v>
          </cell>
          <cell r="B287" t="str">
            <v>Government Personnel Mutual Life Insurance Company</v>
          </cell>
          <cell r="J287" t="str">
            <v>PO Box 659567</v>
          </cell>
          <cell r="K287" t="str">
            <v xml:space="preserve">GPM Life Building </v>
          </cell>
          <cell r="L287" t="str">
            <v>SAN ANTONIO</v>
          </cell>
          <cell r="N287" t="str">
            <v>TX</v>
          </cell>
          <cell r="O287" t="str">
            <v>78265</v>
          </cell>
          <cell r="P287" t="str">
            <v>9567</v>
          </cell>
          <cell r="Q287">
            <v>2103572222</v>
          </cell>
          <cell r="R287">
            <v>2103572272</v>
          </cell>
          <cell r="S287" t="str">
            <v>Peter J.</v>
          </cell>
          <cell r="T287" t="str">
            <v>Hennessey III</v>
          </cell>
          <cell r="U287" t="str">
            <v>President</v>
          </cell>
          <cell r="V287" t="str">
            <v>amg@gpmlife.com</v>
          </cell>
          <cell r="W287" t="str">
            <v>Lourdes Mendoza</v>
          </cell>
          <cell r="X287" t="str">
            <v>Susan</v>
          </cell>
          <cell r="Y287" t="str">
            <v>Foltz</v>
          </cell>
          <cell r="Z287" t="str">
            <v>Assistant Controller</v>
          </cell>
          <cell r="AA287" t="str">
            <v>Government Personnel Mutual Life Insurance Company</v>
          </cell>
          <cell r="AB287">
            <v>2103572222</v>
          </cell>
          <cell r="AC287">
            <v>2822</v>
          </cell>
          <cell r="AD287">
            <v>2103572272</v>
          </cell>
          <cell r="AE287" t="str">
            <v>asf@gpmlife.com</v>
          </cell>
          <cell r="AF287" t="str">
            <v>2211 NE Loop 410</v>
          </cell>
          <cell r="AH287" t="str">
            <v>SAN ANTONIO</v>
          </cell>
          <cell r="AJ287" t="str">
            <v>TX</v>
          </cell>
          <cell r="AK287" t="str">
            <v>78217</v>
          </cell>
          <cell r="AM287" t="str">
            <v>Maureen</v>
          </cell>
          <cell r="AN287" t="str">
            <v>Greenup</v>
          </cell>
          <cell r="AO287" t="str">
            <v>Controller</v>
          </cell>
          <cell r="AP287" t="str">
            <v>Government Personnel Mutual Life Insurance Company</v>
          </cell>
          <cell r="AQ287">
            <v>2103572277</v>
          </cell>
          <cell r="AS287">
            <v>2103572272</v>
          </cell>
          <cell r="AT287" t="str">
            <v>amg@gpmlife.com</v>
          </cell>
          <cell r="AU287" t="str">
            <v>2211 NE Loop 410</v>
          </cell>
          <cell r="AW287" t="str">
            <v>SAN ANTONIO</v>
          </cell>
          <cell r="AY287" t="str">
            <v>TX</v>
          </cell>
          <cell r="AZ287" t="str">
            <v>78217</v>
          </cell>
          <cell r="CF287" t="str">
            <v>www.gpmlife.com</v>
          </cell>
          <cell r="CN287">
            <v>1263</v>
          </cell>
          <cell r="CO287">
            <v>3013</v>
          </cell>
          <cell r="CP287">
            <v>3014</v>
          </cell>
          <cell r="CS287" t="str">
            <v>12/31/2019</v>
          </cell>
          <cell r="CT287">
            <v>12</v>
          </cell>
          <cell r="CW287">
            <v>63967</v>
          </cell>
          <cell r="DD287" t="str">
            <v>Lourdes</v>
          </cell>
          <cell r="DE287" t="str">
            <v>Mendoza</v>
          </cell>
          <cell r="DF287" t="str">
            <v>Vice President &amp; Treasurer</v>
          </cell>
          <cell r="DG287" t="str">
            <v>alm@gpmlife.com</v>
          </cell>
          <cell r="DH287">
            <v>2103572222</v>
          </cell>
        </row>
        <row r="288">
          <cell r="A288">
            <v>11416</v>
          </cell>
          <cell r="B288" t="str">
            <v>Granite State Insurance Company</v>
          </cell>
          <cell r="J288" t="str">
            <v>175 Water Street</v>
          </cell>
          <cell r="K288" t="str">
            <v>18th Floor</v>
          </cell>
          <cell r="L288" t="str">
            <v>NEW YORK</v>
          </cell>
          <cell r="N288" t="str">
            <v>NY</v>
          </cell>
          <cell r="O288" t="str">
            <v>10038</v>
          </cell>
          <cell r="Q288">
            <v>2124585040</v>
          </cell>
          <cell r="S288" t="str">
            <v>Alexander R.</v>
          </cell>
          <cell r="T288" t="str">
            <v>Baugh</v>
          </cell>
          <cell r="U288" t="str">
            <v>President and CEO</v>
          </cell>
          <cell r="X288" t="str">
            <v>Kathy</v>
          </cell>
          <cell r="Y288" t="str">
            <v>Ricard</v>
          </cell>
          <cell r="Z288" t="str">
            <v>Business Analyst II B</v>
          </cell>
          <cell r="AA288" t="str">
            <v>American International Group, Inc.</v>
          </cell>
          <cell r="AB288">
            <v>3027430138</v>
          </cell>
          <cell r="AE288" t="str">
            <v>kathy.ricard@aig.com</v>
          </cell>
          <cell r="AF288" t="str">
            <v>One Executive Park</v>
          </cell>
          <cell r="AG288" t="str">
            <v>1st Floor</v>
          </cell>
          <cell r="AH288" t="str">
            <v>BEDFORD</v>
          </cell>
          <cell r="AJ288" t="str">
            <v>NH</v>
          </cell>
          <cell r="AK288" t="str">
            <v>03110</v>
          </cell>
          <cell r="CF288" t="str">
            <v>www.aig.com</v>
          </cell>
          <cell r="CN288">
            <v>1264</v>
          </cell>
          <cell r="CO288">
            <v>1669</v>
          </cell>
          <cell r="CS288" t="str">
            <v>12/31/2019</v>
          </cell>
          <cell r="CT288">
            <v>12</v>
          </cell>
          <cell r="CW288">
            <v>23809</v>
          </cell>
          <cell r="CX288" t="str">
            <v>012</v>
          </cell>
          <cell r="DD288" t="str">
            <v>Cathy</v>
          </cell>
          <cell r="DE288" t="str">
            <v>Stevens</v>
          </cell>
          <cell r="DF288" t="str">
            <v>Manager, RRD</v>
          </cell>
          <cell r="DG288" t="str">
            <v>cathy.stevens@aig.com</v>
          </cell>
          <cell r="DH288">
            <v>6036457111</v>
          </cell>
        </row>
        <row r="289">
          <cell r="A289">
            <v>11417</v>
          </cell>
          <cell r="B289" t="str">
            <v>Great American Insurance Company</v>
          </cell>
          <cell r="J289" t="str">
            <v>49 East Fourth Street</v>
          </cell>
          <cell r="L289" t="str">
            <v>CINCINNATI</v>
          </cell>
          <cell r="M289" t="str">
            <v>HAMILTON</v>
          </cell>
          <cell r="N289" t="str">
            <v>OH</v>
          </cell>
          <cell r="O289" t="str">
            <v>45202</v>
          </cell>
          <cell r="Q289">
            <v>5133458941</v>
          </cell>
          <cell r="R289">
            <v>5134124790</v>
          </cell>
          <cell r="S289" t="str">
            <v>Donald D.</v>
          </cell>
          <cell r="T289" t="str">
            <v>Larson</v>
          </cell>
          <cell r="U289" t="str">
            <v>President</v>
          </cell>
          <cell r="V289" t="str">
            <v>statdc@gaig.com</v>
          </cell>
          <cell r="W289" t="str">
            <v>David J. Witzgall</v>
          </cell>
          <cell r="X289" t="str">
            <v>Robin</v>
          </cell>
          <cell r="Y289" t="str">
            <v>Lenhart</v>
          </cell>
          <cell r="Z289" t="str">
            <v>Data Specialist</v>
          </cell>
          <cell r="AA289" t="str">
            <v>Great American Insurance Company</v>
          </cell>
          <cell r="AB289">
            <v>5133458941</v>
          </cell>
          <cell r="AD289">
            <v>5134124790</v>
          </cell>
          <cell r="AE289" t="str">
            <v>statdc@gaig.com</v>
          </cell>
          <cell r="AF289" t="str">
            <v>49 East Fourth Street</v>
          </cell>
          <cell r="AH289" t="str">
            <v>CINCINNATI</v>
          </cell>
          <cell r="AI289" t="str">
            <v>HAMILTON</v>
          </cell>
          <cell r="AJ289" t="str">
            <v>OH</v>
          </cell>
          <cell r="AK289" t="str">
            <v>45202</v>
          </cell>
          <cell r="CF289" t="str">
            <v>www.greatamericaninsurancegroup.com</v>
          </cell>
          <cell r="CN289">
            <v>1265</v>
          </cell>
          <cell r="CO289">
            <v>407</v>
          </cell>
          <cell r="CS289" t="str">
            <v>12/31/2019</v>
          </cell>
          <cell r="CT289">
            <v>12</v>
          </cell>
          <cell r="CW289">
            <v>16691</v>
          </cell>
          <cell r="CX289" t="str">
            <v>0084</v>
          </cell>
          <cell r="DD289" t="str">
            <v>Roger</v>
          </cell>
          <cell r="DE289" t="str">
            <v>Athmer</v>
          </cell>
          <cell r="DF289" t="str">
            <v>Supervisor</v>
          </cell>
          <cell r="DG289" t="str">
            <v>rathmer@gaig.com</v>
          </cell>
          <cell r="DH289">
            <v>5133458947</v>
          </cell>
        </row>
        <row r="290">
          <cell r="A290">
            <v>11418</v>
          </cell>
          <cell r="B290" t="str">
            <v>Great American Insurance Company of New York</v>
          </cell>
          <cell r="J290" t="str">
            <v>49 East Fourth Street</v>
          </cell>
          <cell r="L290" t="str">
            <v>CINCINNATI</v>
          </cell>
          <cell r="M290" t="str">
            <v>HAMILTON</v>
          </cell>
          <cell r="N290" t="str">
            <v>OH</v>
          </cell>
          <cell r="O290" t="str">
            <v>45202</v>
          </cell>
          <cell r="Q290">
            <v>5133458941</v>
          </cell>
          <cell r="R290">
            <v>5134124790</v>
          </cell>
          <cell r="S290" t="str">
            <v>Donald D.</v>
          </cell>
          <cell r="T290" t="str">
            <v>Larson</v>
          </cell>
          <cell r="U290" t="str">
            <v>President</v>
          </cell>
          <cell r="V290" t="str">
            <v>statdc@gaig.com</v>
          </cell>
          <cell r="W290" t="str">
            <v>David J. Witzgall</v>
          </cell>
          <cell r="X290" t="str">
            <v>Robin</v>
          </cell>
          <cell r="Y290" t="str">
            <v>Lenhart</v>
          </cell>
          <cell r="Z290" t="str">
            <v>Data Specialist</v>
          </cell>
          <cell r="AA290" t="str">
            <v>Great American Insurance Company of New York</v>
          </cell>
          <cell r="AB290">
            <v>5133458941</v>
          </cell>
          <cell r="AD290">
            <v>5134124790</v>
          </cell>
          <cell r="AE290" t="str">
            <v>statdc@gaig.com</v>
          </cell>
          <cell r="AF290" t="str">
            <v>49 East Fourth Street</v>
          </cell>
          <cell r="AH290" t="str">
            <v>CINCINNATI</v>
          </cell>
          <cell r="AI290" t="str">
            <v>HAMILTON</v>
          </cell>
          <cell r="AJ290" t="str">
            <v>OH</v>
          </cell>
          <cell r="AK290" t="str">
            <v>45202</v>
          </cell>
          <cell r="CF290" t="str">
            <v>www.greatamericaninsurancegroup.com</v>
          </cell>
          <cell r="CN290">
            <v>1266</v>
          </cell>
          <cell r="CO290">
            <v>1858</v>
          </cell>
          <cell r="CS290" t="str">
            <v>12/31/2019</v>
          </cell>
          <cell r="CT290">
            <v>12</v>
          </cell>
          <cell r="CW290">
            <v>22136</v>
          </cell>
          <cell r="CX290" t="str">
            <v>0084</v>
          </cell>
          <cell r="DD290" t="str">
            <v>Roger</v>
          </cell>
          <cell r="DE290" t="str">
            <v>Athmer</v>
          </cell>
          <cell r="DF290" t="str">
            <v>Supervisor</v>
          </cell>
          <cell r="DG290" t="str">
            <v>rathmer@gaig.com</v>
          </cell>
          <cell r="DH290">
            <v>5133458947</v>
          </cell>
        </row>
        <row r="291">
          <cell r="A291">
            <v>11419</v>
          </cell>
          <cell r="B291" t="str">
            <v>Great American Life Insurance Company</v>
          </cell>
          <cell r="J291" t="str">
            <v>301 East Fourth Street</v>
          </cell>
          <cell r="L291" t="str">
            <v>CINCINNATI</v>
          </cell>
          <cell r="M291" t="str">
            <v>HAMILTON</v>
          </cell>
          <cell r="N291" t="str">
            <v>OH</v>
          </cell>
          <cell r="O291" t="str">
            <v>45202</v>
          </cell>
          <cell r="Q291">
            <v>5133573300</v>
          </cell>
          <cell r="R291">
            <v>5134121673</v>
          </cell>
          <cell r="S291" t="str">
            <v>Mark F.</v>
          </cell>
          <cell r="T291" t="str">
            <v>Muething</v>
          </cell>
          <cell r="U291" t="str">
            <v>President</v>
          </cell>
          <cell r="W291" t="str">
            <v>Christopher P. Miliano</v>
          </cell>
          <cell r="X291" t="str">
            <v>Mark</v>
          </cell>
          <cell r="Y291" t="str">
            <v>Buten</v>
          </cell>
          <cell r="Z291" t="str">
            <v>Compliance Analyst</v>
          </cell>
          <cell r="AA291" t="str">
            <v>Great American Life Insurance Company</v>
          </cell>
          <cell r="AB291">
            <v>5134128063</v>
          </cell>
          <cell r="AD291">
            <v>5133615967</v>
          </cell>
          <cell r="AE291" t="str">
            <v>mbuten@gaig.com</v>
          </cell>
          <cell r="AF291" t="str">
            <v>301 East Fourth Street</v>
          </cell>
          <cell r="AH291" t="str">
            <v>CINCINNATI</v>
          </cell>
          <cell r="AI291" t="str">
            <v>HAMILTON</v>
          </cell>
          <cell r="AJ291" t="str">
            <v>OH</v>
          </cell>
          <cell r="AK291" t="str">
            <v>45202</v>
          </cell>
          <cell r="CF291" t="str">
            <v>www.greatamericaninsurancegroup.com</v>
          </cell>
          <cell r="CN291">
            <v>1267</v>
          </cell>
          <cell r="CO291">
            <v>3012</v>
          </cell>
          <cell r="CS291" t="str">
            <v>12/31/2019</v>
          </cell>
          <cell r="CT291">
            <v>12</v>
          </cell>
          <cell r="CW291">
            <v>63312</v>
          </cell>
          <cell r="CX291" t="str">
            <v>84</v>
          </cell>
          <cell r="DD291" t="str">
            <v>Jennifer</v>
          </cell>
          <cell r="DE291" t="str">
            <v>Stephen</v>
          </cell>
          <cell r="DF291" t="str">
            <v>Compliance Director</v>
          </cell>
          <cell r="DG291" t="str">
            <v>jstephen@gaig.com</v>
          </cell>
          <cell r="DH291">
            <v>5134128055</v>
          </cell>
        </row>
        <row r="292">
          <cell r="A292">
            <v>10525</v>
          </cell>
          <cell r="B292" t="str">
            <v>Great American Spirit Insurance Company</v>
          </cell>
          <cell r="J292" t="str">
            <v>49 East Fourth Street</v>
          </cell>
          <cell r="L292" t="str">
            <v>CINCINNATI</v>
          </cell>
          <cell r="M292" t="str">
            <v>HAMILTON</v>
          </cell>
          <cell r="N292" t="str">
            <v>OH</v>
          </cell>
          <cell r="O292" t="str">
            <v>45202</v>
          </cell>
          <cell r="Q292">
            <v>5133458941</v>
          </cell>
          <cell r="R292">
            <v>5134124790</v>
          </cell>
          <cell r="S292" t="str">
            <v>Donald D.</v>
          </cell>
          <cell r="T292" t="str">
            <v>Larson</v>
          </cell>
          <cell r="U292" t="str">
            <v>President</v>
          </cell>
          <cell r="V292" t="str">
            <v>statdc@gaig.com</v>
          </cell>
          <cell r="W292" t="str">
            <v>David J. Witzgall</v>
          </cell>
          <cell r="X292" t="str">
            <v>Robin</v>
          </cell>
          <cell r="Y292" t="str">
            <v>Lenhart</v>
          </cell>
          <cell r="Z292" t="str">
            <v>Data Specialist</v>
          </cell>
          <cell r="AA292" t="str">
            <v>Great American Spirit Insurance Company</v>
          </cell>
          <cell r="AB292">
            <v>5133458941</v>
          </cell>
          <cell r="AD292">
            <v>5134124790</v>
          </cell>
          <cell r="AE292" t="str">
            <v>statdc@gaig.com</v>
          </cell>
          <cell r="AF292" t="str">
            <v>49 East Fourth Street</v>
          </cell>
          <cell r="AH292" t="str">
            <v>CINCINNATI</v>
          </cell>
          <cell r="AI292" t="str">
            <v>HAMILTON</v>
          </cell>
          <cell r="AJ292" t="str">
            <v>OH</v>
          </cell>
          <cell r="AK292" t="str">
            <v>45202</v>
          </cell>
          <cell r="CF292" t="str">
            <v>www.greatamericaninsurancegroup.com</v>
          </cell>
          <cell r="CN292">
            <v>2224</v>
          </cell>
          <cell r="CO292">
            <v>2360</v>
          </cell>
          <cell r="CS292" t="str">
            <v>12/31/2019</v>
          </cell>
          <cell r="CT292">
            <v>12</v>
          </cell>
          <cell r="CW292">
            <v>33723</v>
          </cell>
          <cell r="CX292" t="str">
            <v>0084</v>
          </cell>
          <cell r="DD292" t="str">
            <v>Roger</v>
          </cell>
          <cell r="DE292" t="str">
            <v>Athmer</v>
          </cell>
          <cell r="DF292" t="str">
            <v>Supervisor</v>
          </cell>
          <cell r="DG292" t="str">
            <v>rathmer@gaig.com</v>
          </cell>
          <cell r="DH292">
            <v>5133458947</v>
          </cell>
        </row>
        <row r="293">
          <cell r="A293">
            <v>11420</v>
          </cell>
          <cell r="B293" t="str">
            <v>Great Divide Insurance Company</v>
          </cell>
          <cell r="J293" t="str">
            <v>PO Box 9190</v>
          </cell>
          <cell r="L293" t="str">
            <v>DES MOINES</v>
          </cell>
          <cell r="M293" t="str">
            <v>POLK</v>
          </cell>
          <cell r="N293" t="str">
            <v>IA</v>
          </cell>
          <cell r="O293" t="str">
            <v>50306</v>
          </cell>
          <cell r="P293" t="str">
            <v>9190</v>
          </cell>
          <cell r="Q293">
            <v>5154733000</v>
          </cell>
          <cell r="R293">
            <v>5154733015</v>
          </cell>
          <cell r="S293" t="str">
            <v>Bertman</v>
          </cell>
          <cell r="T293" t="str">
            <v>Braud</v>
          </cell>
          <cell r="U293" t="str">
            <v>Assistant Treasurer</v>
          </cell>
          <cell r="W293" t="str">
            <v>Miklos Kallo</v>
          </cell>
          <cell r="X293" t="str">
            <v>Mark</v>
          </cell>
          <cell r="Y293" t="str">
            <v>Krismanits</v>
          </cell>
          <cell r="Z293" t="str">
            <v>Analyst</v>
          </cell>
          <cell r="AA293" t="str">
            <v>Great Divide Insurance Company</v>
          </cell>
          <cell r="AB293">
            <v>5154733250</v>
          </cell>
          <cell r="AD293">
            <v>5154733015</v>
          </cell>
          <cell r="AE293" t="str">
            <v>mkrismanits@wrberkley.com</v>
          </cell>
          <cell r="AF293" t="str">
            <v>PO Box 9190</v>
          </cell>
          <cell r="AH293" t="str">
            <v>DES MOINES</v>
          </cell>
          <cell r="AI293" t="str">
            <v>POLK</v>
          </cell>
          <cell r="AJ293" t="str">
            <v>IA</v>
          </cell>
          <cell r="AK293" t="str">
            <v>50306</v>
          </cell>
          <cell r="AL293" t="str">
            <v>9190</v>
          </cell>
          <cell r="CN293">
            <v>1268</v>
          </cell>
          <cell r="CO293">
            <v>1688</v>
          </cell>
          <cell r="CS293" t="str">
            <v>12/31/2019</v>
          </cell>
          <cell r="CT293">
            <v>12</v>
          </cell>
          <cell r="CW293">
            <v>25224</v>
          </cell>
          <cell r="CX293" t="str">
            <v>0098</v>
          </cell>
          <cell r="DD293" t="str">
            <v>Dan</v>
          </cell>
          <cell r="DE293" t="str">
            <v>Tague</v>
          </cell>
          <cell r="DF293" t="str">
            <v>Director</v>
          </cell>
          <cell r="DG293" t="str">
            <v>dtague@wrberkley.com</v>
          </cell>
          <cell r="DH293">
            <v>5154733417</v>
          </cell>
        </row>
        <row r="294">
          <cell r="A294">
            <v>11426</v>
          </cell>
          <cell r="B294" t="str">
            <v>Greater New York Mutual Insurance Company</v>
          </cell>
          <cell r="J294" t="str">
            <v>200 Madison Avenue</v>
          </cell>
          <cell r="L294" t="str">
            <v>NEW YORK</v>
          </cell>
          <cell r="N294" t="str">
            <v>NY</v>
          </cell>
          <cell r="O294" t="str">
            <v>10016</v>
          </cell>
          <cell r="P294" t="str">
            <v>3904</v>
          </cell>
          <cell r="Q294">
            <v>2126839700</v>
          </cell>
          <cell r="S294" t="str">
            <v>Elizabeth</v>
          </cell>
          <cell r="T294" t="str">
            <v>Heck</v>
          </cell>
          <cell r="U294" t="str">
            <v>President and CEO</v>
          </cell>
          <cell r="V294" t="str">
            <v>eheck@gny.com</v>
          </cell>
          <cell r="W294" t="str">
            <v>Christopher McNulty</v>
          </cell>
          <cell r="X294" t="str">
            <v>Francesca</v>
          </cell>
          <cell r="Y294" t="str">
            <v>Mahon</v>
          </cell>
          <cell r="Z294" t="str">
            <v>Human Resources Generalist</v>
          </cell>
          <cell r="AA294" t="str">
            <v>Greater New York Mutual Insurance Company</v>
          </cell>
          <cell r="AB294">
            <v>2126839700</v>
          </cell>
          <cell r="AC294">
            <v>478</v>
          </cell>
          <cell r="AD294">
            <v>8004168524</v>
          </cell>
          <cell r="AE294" t="str">
            <v>fmahon@gny.com</v>
          </cell>
          <cell r="AF294" t="str">
            <v>200 Madison Avenue</v>
          </cell>
          <cell r="AH294" t="str">
            <v>NEW YORK</v>
          </cell>
          <cell r="AJ294" t="str">
            <v>NY</v>
          </cell>
          <cell r="AK294" t="str">
            <v>10016</v>
          </cell>
          <cell r="AL294" t="str">
            <v>3904</v>
          </cell>
          <cell r="CF294" t="str">
            <v>www.gny.com</v>
          </cell>
          <cell r="CN294">
            <v>1274</v>
          </cell>
          <cell r="CO294">
            <v>414</v>
          </cell>
          <cell r="CS294" t="str">
            <v>12/31/2019</v>
          </cell>
          <cell r="CT294">
            <v>12</v>
          </cell>
          <cell r="CW294">
            <v>22187</v>
          </cell>
          <cell r="DD294" t="str">
            <v>Nancy</v>
          </cell>
          <cell r="DE294" t="str">
            <v>Pearlstein</v>
          </cell>
          <cell r="DF294" t="str">
            <v>Vice President Human Resources</v>
          </cell>
          <cell r="DG294" t="str">
            <v>npearlstein@gny.com</v>
          </cell>
          <cell r="DH294">
            <v>2126839700</v>
          </cell>
        </row>
        <row r="295">
          <cell r="A295">
            <v>11421</v>
          </cell>
          <cell r="B295" t="str">
            <v>Great Midwest Insurance Company</v>
          </cell>
          <cell r="J295" t="str">
            <v>800 Gessner Road</v>
          </cell>
          <cell r="K295" t="str">
            <v>Suite 600</v>
          </cell>
          <cell r="L295" t="str">
            <v>HOUSTON</v>
          </cell>
          <cell r="M295" t="str">
            <v>HARRIS</v>
          </cell>
          <cell r="N295" t="str">
            <v>TX</v>
          </cell>
          <cell r="O295" t="str">
            <v>77024</v>
          </cell>
          <cell r="P295" t="str">
            <v>1206</v>
          </cell>
          <cell r="Q295">
            <v>7139354800</v>
          </cell>
          <cell r="R295">
            <v>7139354801</v>
          </cell>
          <cell r="S295" t="str">
            <v>Kirby</v>
          </cell>
          <cell r="T295" t="str">
            <v>Hill</v>
          </cell>
          <cell r="U295" t="str">
            <v>President</v>
          </cell>
          <cell r="V295" t="str">
            <v>khill@hiig.com</v>
          </cell>
          <cell r="W295" t="str">
            <v>Rhonda Kemp</v>
          </cell>
          <cell r="X295" t="str">
            <v>Jeffrey</v>
          </cell>
          <cell r="Y295" t="str">
            <v>Tishberg</v>
          </cell>
          <cell r="Z295" t="str">
            <v>Analyst</v>
          </cell>
          <cell r="AA295" t="str">
            <v>Great Midwest Insurance Company</v>
          </cell>
          <cell r="AB295">
            <v>2127022110</v>
          </cell>
          <cell r="AD295">
            <v>7139354801</v>
          </cell>
          <cell r="AE295" t="str">
            <v>jtishberg@hiig.com</v>
          </cell>
          <cell r="AF295" t="str">
            <v>800 Gessner Road</v>
          </cell>
          <cell r="AG295" t="str">
            <v>Suite 600</v>
          </cell>
          <cell r="AH295" t="str">
            <v>HOUSTON</v>
          </cell>
          <cell r="AI295" t="str">
            <v>HARRIS</v>
          </cell>
          <cell r="AJ295" t="str">
            <v>TX</v>
          </cell>
          <cell r="AK295" t="str">
            <v>77024</v>
          </cell>
          <cell r="CN295">
            <v>1269</v>
          </cell>
          <cell r="CO295">
            <v>1758</v>
          </cell>
          <cell r="CS295" t="str">
            <v>12/31/2019</v>
          </cell>
          <cell r="CT295">
            <v>12</v>
          </cell>
          <cell r="CW295">
            <v>18694</v>
          </cell>
          <cell r="DD295" t="str">
            <v>Kirby</v>
          </cell>
          <cell r="DE295" t="str">
            <v>Hill</v>
          </cell>
          <cell r="DF295" t="str">
            <v>President</v>
          </cell>
          <cell r="DG295" t="str">
            <v>khill@hiig.com</v>
          </cell>
          <cell r="DH295">
            <v>7139354800</v>
          </cell>
        </row>
        <row r="296">
          <cell r="A296">
            <v>11422</v>
          </cell>
          <cell r="B296" t="str">
            <v>Great Northern Insurance Company</v>
          </cell>
          <cell r="J296" t="str">
            <v>202 Hall's Mill Road</v>
          </cell>
          <cell r="L296" t="str">
            <v>WHITEHOUSE STATION</v>
          </cell>
          <cell r="M296" t="str">
            <v>HUNTERDON</v>
          </cell>
          <cell r="N296" t="str">
            <v>NJ</v>
          </cell>
          <cell r="O296" t="str">
            <v>08889</v>
          </cell>
          <cell r="Q296">
            <v>9089032445</v>
          </cell>
          <cell r="R296">
            <v>9085725818</v>
          </cell>
          <cell r="V296" t="str">
            <v>compliancereporting@chubb.com</v>
          </cell>
          <cell r="X296" t="str">
            <v>Pamela</v>
          </cell>
          <cell r="Y296" t="str">
            <v>Salimbene</v>
          </cell>
          <cell r="Z296" t="str">
            <v>Administrative Assistant</v>
          </cell>
          <cell r="AA296" t="str">
            <v>Chubb Insurance</v>
          </cell>
          <cell r="AB296">
            <v>9089032445</v>
          </cell>
          <cell r="AD296">
            <v>9085725818</v>
          </cell>
          <cell r="AE296" t="str">
            <v>psalimbene@chubb.com</v>
          </cell>
          <cell r="AF296" t="str">
            <v>202B Hall's Mill Road</v>
          </cell>
          <cell r="AH296" t="str">
            <v>WHITEHOUSE STATION</v>
          </cell>
          <cell r="AI296" t="str">
            <v>HUNTERDON</v>
          </cell>
          <cell r="AJ296" t="str">
            <v>NJ</v>
          </cell>
          <cell r="AK296" t="str">
            <v>08889</v>
          </cell>
          <cell r="CN296">
            <v>1270</v>
          </cell>
          <cell r="CO296">
            <v>2962</v>
          </cell>
          <cell r="CS296" t="str">
            <v>12/31/2019</v>
          </cell>
          <cell r="CT296">
            <v>12</v>
          </cell>
          <cell r="CW296">
            <v>20303</v>
          </cell>
          <cell r="DD296" t="str">
            <v>Maria</v>
          </cell>
          <cell r="DE296" t="str">
            <v>Esposito</v>
          </cell>
          <cell r="DF296" t="str">
            <v>Sr. Statistical Specialist I</v>
          </cell>
          <cell r="DG296" t="str">
            <v>mesposito@chubb.com</v>
          </cell>
          <cell r="DH296">
            <v>9089032437</v>
          </cell>
        </row>
        <row r="297">
          <cell r="A297">
            <v>11424</v>
          </cell>
          <cell r="B297" t="str">
            <v>Great Southern Life Insurance Company</v>
          </cell>
          <cell r="J297" t="str">
            <v>PO Box 410288</v>
          </cell>
          <cell r="L297" t="str">
            <v>KANSAS CITY</v>
          </cell>
          <cell r="M297" t="str">
            <v>JACKSON</v>
          </cell>
          <cell r="N297" t="str">
            <v>MO</v>
          </cell>
          <cell r="O297" t="str">
            <v>64141</v>
          </cell>
          <cell r="P297" t="str">
            <v>0288</v>
          </cell>
          <cell r="Q297">
            <v>8163912000</v>
          </cell>
          <cell r="R297">
            <v>8163912083</v>
          </cell>
          <cell r="S297" t="str">
            <v>Donald P.</v>
          </cell>
          <cell r="T297" t="str">
            <v>Oster</v>
          </cell>
          <cell r="U297" t="str">
            <v>Vice President</v>
          </cell>
          <cell r="V297" t="str">
            <v>don.oster@americo.com</v>
          </cell>
          <cell r="W297" t="str">
            <v>Dennis Walsh</v>
          </cell>
          <cell r="X297" t="str">
            <v>Breana</v>
          </cell>
          <cell r="Y297" t="str">
            <v>Pilcher</v>
          </cell>
          <cell r="Z297" t="str">
            <v>Senior Staff Accountant</v>
          </cell>
          <cell r="AA297" t="str">
            <v>Great Southern Life Insurance Company</v>
          </cell>
          <cell r="AB297">
            <v>8163912000</v>
          </cell>
          <cell r="AC297">
            <v>2156</v>
          </cell>
          <cell r="AD297">
            <v>8163912083</v>
          </cell>
          <cell r="AE297" t="str">
            <v>breana.pilcher@americo.com</v>
          </cell>
          <cell r="AF297" t="str">
            <v>PO Box 410288</v>
          </cell>
          <cell r="AH297" t="str">
            <v>KANSAS CITY</v>
          </cell>
          <cell r="AI297" t="str">
            <v>JACKSON</v>
          </cell>
          <cell r="AJ297" t="str">
            <v>MO</v>
          </cell>
          <cell r="AK297" t="str">
            <v>64141</v>
          </cell>
          <cell r="AL297" t="str">
            <v>0288</v>
          </cell>
          <cell r="AM297" t="str">
            <v>Darren F.</v>
          </cell>
          <cell r="AN297" t="str">
            <v>Cook</v>
          </cell>
          <cell r="AO297" t="str">
            <v>Director of Financial Reporting</v>
          </cell>
          <cell r="AP297" t="str">
            <v>Great Southern Life Insurance Company</v>
          </cell>
          <cell r="AQ297">
            <v>8163912000</v>
          </cell>
          <cell r="AR297">
            <v>2384</v>
          </cell>
          <cell r="AS297">
            <v>8163912083</v>
          </cell>
          <cell r="AT297" t="str">
            <v>darren.cook@americo.com</v>
          </cell>
          <cell r="AU297" t="str">
            <v>PO Box 410288</v>
          </cell>
          <cell r="AW297" t="str">
            <v>KANSAS CITY</v>
          </cell>
          <cell r="AX297" t="str">
            <v>JACKSON</v>
          </cell>
          <cell r="AY297" t="str">
            <v>MO</v>
          </cell>
          <cell r="AZ297" t="str">
            <v>64141</v>
          </cell>
          <cell r="BA297" t="str">
            <v>0288</v>
          </cell>
          <cell r="BB297" t="str">
            <v>Crystal</v>
          </cell>
          <cell r="BC297" t="str">
            <v>Mainard</v>
          </cell>
          <cell r="BD297" t="str">
            <v>Statutory Accounting Manager</v>
          </cell>
          <cell r="BE297" t="str">
            <v>Great Southern Life Insurance Company</v>
          </cell>
          <cell r="BF297">
            <v>8163912000</v>
          </cell>
          <cell r="BG297">
            <v>2749</v>
          </cell>
          <cell r="BH297">
            <v>8163912083</v>
          </cell>
          <cell r="BI297" t="str">
            <v>crystal.mainard@americo.com</v>
          </cell>
          <cell r="BJ297" t="str">
            <v>PO Box 410288</v>
          </cell>
          <cell r="BL297" t="str">
            <v>KANSAS CITY</v>
          </cell>
          <cell r="BM297" t="str">
            <v>JACKSON</v>
          </cell>
          <cell r="BN297" t="str">
            <v>MO</v>
          </cell>
          <cell r="BO297" t="str">
            <v>64141</v>
          </cell>
          <cell r="BP297" t="str">
            <v>0288</v>
          </cell>
          <cell r="CF297" t="str">
            <v>www.americo.com</v>
          </cell>
          <cell r="CN297">
            <v>1272</v>
          </cell>
          <cell r="CO297">
            <v>1759</v>
          </cell>
          <cell r="CP297">
            <v>1760</v>
          </cell>
          <cell r="CQ297">
            <v>1859</v>
          </cell>
          <cell r="CS297" t="str">
            <v>12/31/2019</v>
          </cell>
          <cell r="CT297">
            <v>12</v>
          </cell>
          <cell r="CW297">
            <v>90212</v>
          </cell>
          <cell r="CX297" t="str">
            <v>0449</v>
          </cell>
          <cell r="DD297" t="str">
            <v>Crystal</v>
          </cell>
          <cell r="DE297" t="str">
            <v>Mainard</v>
          </cell>
          <cell r="DF297" t="str">
            <v>Statutory Accounting Manager</v>
          </cell>
          <cell r="DG297" t="str">
            <v>crystal.mainard@americo.com</v>
          </cell>
          <cell r="DH297">
            <v>8163912000</v>
          </cell>
        </row>
        <row r="298">
          <cell r="A298">
            <v>11425</v>
          </cell>
          <cell r="B298" t="str">
            <v>Great West Casualty Company</v>
          </cell>
          <cell r="J298" t="str">
            <v>1100 West 29th Street</v>
          </cell>
          <cell r="K298" t="str">
            <v>Attn: Craig Posson</v>
          </cell>
          <cell r="L298" t="str">
            <v>SOUTH SIOUX CITY</v>
          </cell>
          <cell r="M298" t="str">
            <v>DAKOTA</v>
          </cell>
          <cell r="N298" t="str">
            <v>NE</v>
          </cell>
          <cell r="O298" t="str">
            <v>68776</v>
          </cell>
          <cell r="Q298">
            <v>4024947816</v>
          </cell>
          <cell r="R298">
            <v>4024947480</v>
          </cell>
          <cell r="S298" t="str">
            <v>James D.</v>
          </cell>
          <cell r="T298" t="str">
            <v>Jensen</v>
          </cell>
          <cell r="U298" t="str">
            <v>CEO</v>
          </cell>
          <cell r="V298" t="str">
            <v>j.jensen@gwccnet.com</v>
          </cell>
          <cell r="W298" t="str">
            <v>Mary Anderson</v>
          </cell>
          <cell r="X298" t="str">
            <v>Craig</v>
          </cell>
          <cell r="Y298" t="str">
            <v>Posson</v>
          </cell>
          <cell r="Z298" t="str">
            <v>General Counsel &amp; Secretary</v>
          </cell>
          <cell r="AA298" t="str">
            <v>Great West Casualty Company</v>
          </cell>
          <cell r="AB298">
            <v>4024947738</v>
          </cell>
          <cell r="AD298">
            <v>4024947480</v>
          </cell>
          <cell r="AE298" t="str">
            <v>c.posson@gwccnet.com</v>
          </cell>
          <cell r="AF298" t="str">
            <v>PO Box 277</v>
          </cell>
          <cell r="AH298" t="str">
            <v>SOUTH SIOUX CITY</v>
          </cell>
          <cell r="AI298" t="str">
            <v>DAKOTA</v>
          </cell>
          <cell r="AJ298" t="str">
            <v>NE</v>
          </cell>
          <cell r="AK298" t="str">
            <v>68776</v>
          </cell>
          <cell r="AL298" t="str">
            <v>0277</v>
          </cell>
          <cell r="AM298" t="str">
            <v>Mary</v>
          </cell>
          <cell r="AN298" t="str">
            <v>Anderson</v>
          </cell>
          <cell r="AO298" t="str">
            <v>Chief accounting Officer and Treasurer</v>
          </cell>
          <cell r="AP298" t="str">
            <v>Great West Casualty Company</v>
          </cell>
          <cell r="AQ298">
            <v>4024947436</v>
          </cell>
          <cell r="AS298">
            <v>4024947480</v>
          </cell>
          <cell r="AU298" t="str">
            <v>PO Box 277</v>
          </cell>
          <cell r="AW298" t="str">
            <v>SOUTH SIOUX CITY</v>
          </cell>
          <cell r="AX298" t="str">
            <v>DAKOTA</v>
          </cell>
          <cell r="AY298" t="str">
            <v>NE</v>
          </cell>
          <cell r="AZ298" t="str">
            <v>68776</v>
          </cell>
          <cell r="BA298" t="str">
            <v>0277</v>
          </cell>
          <cell r="CF298" t="str">
            <v>www.gwccnet.com</v>
          </cell>
          <cell r="CN298">
            <v>1273</v>
          </cell>
          <cell r="CO298">
            <v>2065</v>
          </cell>
          <cell r="CP298">
            <v>2066</v>
          </cell>
          <cell r="CS298" t="str">
            <v>12/31/2019</v>
          </cell>
          <cell r="CT298">
            <v>12</v>
          </cell>
          <cell r="CW298">
            <v>11371</v>
          </cell>
          <cell r="DD298" t="str">
            <v>James</v>
          </cell>
          <cell r="DE298" t="str">
            <v>Jensen</v>
          </cell>
          <cell r="DF298" t="str">
            <v>CEO</v>
          </cell>
          <cell r="DG298" t="str">
            <v>j.jensen@gwccnet.com</v>
          </cell>
          <cell r="DH298">
            <v>4024947816</v>
          </cell>
        </row>
        <row r="299">
          <cell r="A299">
            <v>10112</v>
          </cell>
          <cell r="B299" t="str">
            <v>Great-West Life &amp; Annuity Insurance Company</v>
          </cell>
          <cell r="J299" t="str">
            <v>8515 East Orchard Road</v>
          </cell>
          <cell r="L299" t="str">
            <v>GREENWOOD VILLAGE</v>
          </cell>
          <cell r="M299" t="str">
            <v>ARAPAHOE</v>
          </cell>
          <cell r="N299" t="str">
            <v>CO</v>
          </cell>
          <cell r="O299" t="str">
            <v>80111</v>
          </cell>
          <cell r="Q299">
            <v>3037373000</v>
          </cell>
          <cell r="S299" t="str">
            <v>Edmund F.</v>
          </cell>
          <cell r="T299" t="str">
            <v>Murphy III</v>
          </cell>
          <cell r="U299" t="str">
            <v>President &amp; CEO</v>
          </cell>
          <cell r="V299" t="str">
            <v>gwlcomments@greatwest.com</v>
          </cell>
          <cell r="W299" t="str">
            <v>Andra Bolotin</v>
          </cell>
          <cell r="X299" t="str">
            <v>Cyndi</v>
          </cell>
          <cell r="Y299" t="str">
            <v>Tiefel</v>
          </cell>
          <cell r="Z299" t="str">
            <v>Sr. Manager, Corp Acctg &amp; Reporting</v>
          </cell>
          <cell r="AA299" t="str">
            <v>Great West Life</v>
          </cell>
          <cell r="AB299">
            <v>3037373801</v>
          </cell>
          <cell r="AE299" t="str">
            <v>cyndi.tiefel@gwl.com</v>
          </cell>
          <cell r="AF299" t="str">
            <v>8515 East Orchard Road</v>
          </cell>
          <cell r="AH299" t="str">
            <v>GREENWOOD VILLAGE</v>
          </cell>
          <cell r="AI299" t="str">
            <v>ARAPAHOE</v>
          </cell>
          <cell r="AJ299" t="str">
            <v>CO</v>
          </cell>
          <cell r="AK299" t="str">
            <v>80111</v>
          </cell>
          <cell r="CF299" t="str">
            <v>www.greatwest.com</v>
          </cell>
          <cell r="CN299">
            <v>896</v>
          </cell>
          <cell r="CO299">
            <v>679</v>
          </cell>
          <cell r="CS299" t="str">
            <v>12/31/2019</v>
          </cell>
          <cell r="CT299">
            <v>12</v>
          </cell>
          <cell r="CW299">
            <v>68322</v>
          </cell>
          <cell r="CX299" t="str">
            <v>769</v>
          </cell>
          <cell r="DD299" t="str">
            <v>Robert</v>
          </cell>
          <cell r="DE299" t="str">
            <v>Onstad</v>
          </cell>
          <cell r="DF299" t="str">
            <v>Vice President, Accounting &amp; Finance</v>
          </cell>
          <cell r="DG299" t="str">
            <v>robert.onstad@greatwest.com</v>
          </cell>
          <cell r="DH299">
            <v>3037372016</v>
          </cell>
        </row>
        <row r="300">
          <cell r="A300">
            <v>10113</v>
          </cell>
          <cell r="B300" t="str">
            <v xml:space="preserve">Great-West Life Assurance Company </v>
          </cell>
          <cell r="C300" t="str">
            <v>WINNIPEG</v>
          </cell>
          <cell r="D300" t="str">
            <v>100 Osborne Street North</v>
          </cell>
          <cell r="G300" t="str">
            <v>MB</v>
          </cell>
          <cell r="J300" t="str">
            <v>8515 East Orchard Road</v>
          </cell>
          <cell r="L300" t="str">
            <v>GREENWOOD VILLAGE</v>
          </cell>
          <cell r="N300" t="str">
            <v>CO</v>
          </cell>
          <cell r="O300" t="str">
            <v>80111</v>
          </cell>
          <cell r="Q300">
            <v>3037373000</v>
          </cell>
          <cell r="R300">
            <v>3037375376</v>
          </cell>
          <cell r="S300" t="str">
            <v>Edmund F.</v>
          </cell>
          <cell r="T300" t="str">
            <v>Murphy III</v>
          </cell>
          <cell r="U300" t="str">
            <v>President &amp; CEO</v>
          </cell>
          <cell r="V300" t="str">
            <v>gwlcomments@gwl.com</v>
          </cell>
          <cell r="W300" t="str">
            <v>Andra Bolotin</v>
          </cell>
          <cell r="X300" t="str">
            <v>Cyndi</v>
          </cell>
          <cell r="Y300" t="str">
            <v>Tiefel</v>
          </cell>
          <cell r="Z300" t="str">
            <v>Sr. Manager/Financial Reporting</v>
          </cell>
          <cell r="AA300" t="str">
            <v>Great-West Life</v>
          </cell>
          <cell r="AB300">
            <v>3037373801</v>
          </cell>
          <cell r="AD300">
            <v>3037375376</v>
          </cell>
          <cell r="AE300" t="str">
            <v>cyndi.tiefel@gwl.com</v>
          </cell>
          <cell r="AF300" t="str">
            <v>8515 East Orchard Road</v>
          </cell>
          <cell r="AG300" t="str">
            <v>Suite 7T2</v>
          </cell>
          <cell r="AH300" t="str">
            <v>GREENWOOD VILLAGE</v>
          </cell>
          <cell r="AJ300" t="str">
            <v>CO</v>
          </cell>
          <cell r="AK300" t="str">
            <v>80111</v>
          </cell>
          <cell r="AM300" t="str">
            <v>Robert</v>
          </cell>
          <cell r="AN300" t="str">
            <v>Onstad</v>
          </cell>
          <cell r="AO300" t="str">
            <v>Vice President/Financial Reporting</v>
          </cell>
          <cell r="AP300" t="str">
            <v>Great-West Life</v>
          </cell>
          <cell r="AQ300">
            <v>3037373000</v>
          </cell>
          <cell r="AS300">
            <v>3037375376</v>
          </cell>
          <cell r="AT300" t="str">
            <v>gwlcomments@gwl.com</v>
          </cell>
          <cell r="AU300" t="str">
            <v>8515 East Orchard Road</v>
          </cell>
          <cell r="AV300" t="str">
            <v>Suite 7T2</v>
          </cell>
          <cell r="AW300" t="str">
            <v>GREENWOOD VILLAGE</v>
          </cell>
          <cell r="AY300" t="str">
            <v>CO</v>
          </cell>
          <cell r="AZ300" t="str">
            <v>80111</v>
          </cell>
          <cell r="CF300" t="str">
            <v>www.greatwestlife.com</v>
          </cell>
          <cell r="CN300">
            <v>897</v>
          </cell>
          <cell r="CO300">
            <v>1621</v>
          </cell>
          <cell r="CP300">
            <v>1622</v>
          </cell>
          <cell r="CS300" t="str">
            <v>12/31/2019</v>
          </cell>
          <cell r="CT300">
            <v>12</v>
          </cell>
          <cell r="CW300">
            <v>80705</v>
          </cell>
          <cell r="CX300" t="str">
            <v>769</v>
          </cell>
          <cell r="DD300" t="str">
            <v>Robert</v>
          </cell>
          <cell r="DE300" t="str">
            <v>Onstad</v>
          </cell>
          <cell r="DF300" t="str">
            <v>Vice President/Financial Reporting</v>
          </cell>
          <cell r="DG300" t="str">
            <v>gwlcomments@gwl.com</v>
          </cell>
          <cell r="DH300">
            <v>3037373000</v>
          </cell>
        </row>
        <row r="301">
          <cell r="A301">
            <v>11227</v>
          </cell>
          <cell r="B301" t="str">
            <v>Greenhouse Life Insurance Company</v>
          </cell>
          <cell r="J301" t="str">
            <v>16600 Swingley Ridge Road</v>
          </cell>
          <cell r="L301" t="str">
            <v>CHESTERFIELD</v>
          </cell>
          <cell r="M301" t="str">
            <v>ST. LOUIS</v>
          </cell>
          <cell r="N301" t="str">
            <v>MO</v>
          </cell>
          <cell r="O301" t="str">
            <v>63017</v>
          </cell>
          <cell r="P301" t="str">
            <v>1706</v>
          </cell>
          <cell r="Q301">
            <v>6367367000</v>
          </cell>
          <cell r="S301" t="str">
            <v>Raymond</v>
          </cell>
          <cell r="T301" t="str">
            <v>DiDonna</v>
          </cell>
          <cell r="U301" t="str">
            <v>President</v>
          </cell>
          <cell r="V301" t="str">
            <v>raymond.didonna@rgax.com</v>
          </cell>
          <cell r="X301" t="str">
            <v>Kelley</v>
          </cell>
          <cell r="Y301" t="str">
            <v>Mantle</v>
          </cell>
          <cell r="Z301" t="str">
            <v>Accounting Analyst</v>
          </cell>
          <cell r="AA301" t="str">
            <v>Greenhouse Life Insurance Company</v>
          </cell>
          <cell r="AB301">
            <v>6367368088</v>
          </cell>
          <cell r="AE301" t="str">
            <v>kmantle@rgare.com</v>
          </cell>
          <cell r="AF301" t="str">
            <v>16600 Swingley Ridge Road</v>
          </cell>
          <cell r="AH301" t="str">
            <v>CHESTERFIELD</v>
          </cell>
          <cell r="AI301" t="str">
            <v>ST. LOUIS</v>
          </cell>
          <cell r="AJ301" t="str">
            <v>MO</v>
          </cell>
          <cell r="AK301" t="str">
            <v>63017</v>
          </cell>
          <cell r="AL301" t="str">
            <v>1706</v>
          </cell>
          <cell r="CF301" t="str">
            <v>www.getgreenhouse.com</v>
          </cell>
          <cell r="CN301">
            <v>1080</v>
          </cell>
          <cell r="CO301">
            <v>1850</v>
          </cell>
          <cell r="CS301" t="str">
            <v>12/31/2019</v>
          </cell>
          <cell r="CT301">
            <v>12</v>
          </cell>
          <cell r="CW301">
            <v>80055</v>
          </cell>
          <cell r="CX301" t="str">
            <v>4639</v>
          </cell>
          <cell r="DD301" t="str">
            <v>William</v>
          </cell>
          <cell r="DE301" t="str">
            <v>Selvo</v>
          </cell>
          <cell r="DF301" t="str">
            <v>Director Regulatory Reporting</v>
          </cell>
          <cell r="DG301" t="str">
            <v>bselvo@rgare.com</v>
          </cell>
          <cell r="DH301">
            <v>6367367368</v>
          </cell>
        </row>
        <row r="302">
          <cell r="A302">
            <v>11427</v>
          </cell>
          <cell r="B302" t="str">
            <v>Greenwich Insurance Company</v>
          </cell>
          <cell r="J302" t="str">
            <v>505 Eagleview Boulevard</v>
          </cell>
          <cell r="K302" t="str">
            <v>Suite 100</v>
          </cell>
          <cell r="L302" t="str">
            <v>EXTON</v>
          </cell>
          <cell r="M302" t="str">
            <v>CHESTER</v>
          </cell>
          <cell r="N302" t="str">
            <v>PA</v>
          </cell>
          <cell r="O302" t="str">
            <v>19341</v>
          </cell>
          <cell r="Q302">
            <v>6109682746</v>
          </cell>
          <cell r="R302">
            <v>6108847134</v>
          </cell>
          <cell r="S302" t="str">
            <v>Cara A.</v>
          </cell>
          <cell r="T302" t="str">
            <v>Wolfer</v>
          </cell>
          <cell r="U302" t="str">
            <v>Assistant Vice-President</v>
          </cell>
          <cell r="V302" t="str">
            <v>cara.newnam@xlcatlin.com</v>
          </cell>
          <cell r="W302" t="str">
            <v>Pete Porrino</v>
          </cell>
          <cell r="X302" t="str">
            <v>Michele</v>
          </cell>
          <cell r="Y302" t="str">
            <v>Bunting</v>
          </cell>
          <cell r="Z302" t="str">
            <v>Regulatory Data Analyst</v>
          </cell>
          <cell r="AA302" t="str">
            <v>Greenwich Insurance Company</v>
          </cell>
          <cell r="AB302">
            <v>6109682573</v>
          </cell>
          <cell r="AD302">
            <v>6108847134</v>
          </cell>
          <cell r="AE302" t="str">
            <v>michele.bunting@xlcatlin.com</v>
          </cell>
          <cell r="AF302" t="str">
            <v>505 Eagleview Boulevard</v>
          </cell>
          <cell r="AG302" t="str">
            <v>Suite 100</v>
          </cell>
          <cell r="AH302" t="str">
            <v>EXTON</v>
          </cell>
          <cell r="AI302" t="str">
            <v>CHESTER</v>
          </cell>
          <cell r="AJ302" t="str">
            <v>PA</v>
          </cell>
          <cell r="AK302" t="str">
            <v>19341</v>
          </cell>
          <cell r="CF302" t="str">
            <v>www.xlinsurance.com</v>
          </cell>
          <cell r="CN302">
            <v>1275</v>
          </cell>
          <cell r="CO302">
            <v>2980</v>
          </cell>
          <cell r="CS302" t="str">
            <v>12/31/2019</v>
          </cell>
          <cell r="CT302">
            <v>12</v>
          </cell>
          <cell r="CW302">
            <v>22322</v>
          </cell>
          <cell r="DD302" t="str">
            <v>Cara A.</v>
          </cell>
          <cell r="DE302" t="str">
            <v>Wolfer</v>
          </cell>
          <cell r="DF302" t="str">
            <v>Assistant Vice President</v>
          </cell>
          <cell r="DG302" t="str">
            <v>cara.wolfer@axaxl.com</v>
          </cell>
          <cell r="DH302">
            <v>6109682746</v>
          </cell>
        </row>
        <row r="303">
          <cell r="A303">
            <v>11337</v>
          </cell>
          <cell r="B303" t="str">
            <v>Greystone Insurance Company</v>
          </cell>
          <cell r="J303" t="str">
            <v>300 First Stamford Place</v>
          </cell>
          <cell r="L303" t="str">
            <v>STAMFORD</v>
          </cell>
          <cell r="M303" t="str">
            <v>FAIRFIELD</v>
          </cell>
          <cell r="N303" t="str">
            <v>CT</v>
          </cell>
          <cell r="O303" t="str">
            <v>06902</v>
          </cell>
          <cell r="Q303">
            <v>2039408101</v>
          </cell>
          <cell r="R303">
            <v>2039657960</v>
          </cell>
          <cell r="S303" t="str">
            <v>Penny</v>
          </cell>
          <cell r="T303" t="str">
            <v>Ciaston</v>
          </cell>
          <cell r="U303" t="str">
            <v>Assistant Vice President</v>
          </cell>
          <cell r="V303" t="str">
            <v>pciaston@odysseygroup.com</v>
          </cell>
          <cell r="W303" t="str">
            <v>Richard F. Coerver</v>
          </cell>
          <cell r="X303" t="str">
            <v>Penny</v>
          </cell>
          <cell r="Y303" t="str">
            <v>Ciaston</v>
          </cell>
          <cell r="Z303" t="str">
            <v>Assistant Vice President</v>
          </cell>
          <cell r="AA303" t="str">
            <v>Greystone Insurance Company</v>
          </cell>
          <cell r="AB303">
            <v>2039408101</v>
          </cell>
          <cell r="AD303">
            <v>2039657960</v>
          </cell>
          <cell r="AE303" t="str">
            <v>pciaston@odysseygroup.com</v>
          </cell>
          <cell r="AF303" t="str">
            <v>300 First Stamford Place</v>
          </cell>
          <cell r="AH303" t="str">
            <v>STAMFORD</v>
          </cell>
          <cell r="AI303" t="str">
            <v>FAIRFIELD</v>
          </cell>
          <cell r="AJ303" t="str">
            <v>CT</v>
          </cell>
          <cell r="AK303" t="str">
            <v>06902</v>
          </cell>
          <cell r="CF303" t="str">
            <v>www.odysseygroup.com</v>
          </cell>
          <cell r="CN303">
            <v>1188</v>
          </cell>
          <cell r="CO303">
            <v>1855</v>
          </cell>
          <cell r="CS303" t="str">
            <v>12/31/2019</v>
          </cell>
          <cell r="CT303">
            <v>12</v>
          </cell>
          <cell r="CW303">
            <v>10019</v>
          </cell>
          <cell r="CX303" t="str">
            <v>0158</v>
          </cell>
          <cell r="DD303" t="str">
            <v>Kirk M.</v>
          </cell>
          <cell r="DE303" t="str">
            <v>Reische</v>
          </cell>
          <cell r="DF303" t="str">
            <v>Vice President</v>
          </cell>
          <cell r="DG303" t="str">
            <v>kresiche@odysseygroup.com</v>
          </cell>
          <cell r="DH303">
            <v>2039778000</v>
          </cell>
        </row>
        <row r="304">
          <cell r="A304">
            <v>11428</v>
          </cell>
          <cell r="B304" t="str">
            <v>Grinnell Mutual Reinsurance Company</v>
          </cell>
          <cell r="J304" t="str">
            <v>PO Box 790</v>
          </cell>
          <cell r="L304" t="str">
            <v>GRINNELL</v>
          </cell>
          <cell r="M304" t="str">
            <v>POWESHIEK</v>
          </cell>
          <cell r="N304" t="str">
            <v>IA</v>
          </cell>
          <cell r="O304" t="str">
            <v>50112</v>
          </cell>
          <cell r="Q304">
            <v>6412698000</v>
          </cell>
          <cell r="R304">
            <v>8008922296</v>
          </cell>
          <cell r="S304" t="str">
            <v>Jeffrey</v>
          </cell>
          <cell r="T304" t="str">
            <v>Menary</v>
          </cell>
          <cell r="U304" t="str">
            <v>President</v>
          </cell>
          <cell r="V304" t="str">
            <v>jeff.menary@grinnellmutual.com</v>
          </cell>
          <cell r="W304" t="str">
            <v>David M. Wingert</v>
          </cell>
          <cell r="X304" t="str">
            <v>Melissa J.</v>
          </cell>
          <cell r="Y304" t="str">
            <v>Simmons</v>
          </cell>
          <cell r="Z304" t="str">
            <v>Accountant</v>
          </cell>
          <cell r="AA304" t="str">
            <v>Grinnell Mutual Reinsurance Company</v>
          </cell>
          <cell r="AB304">
            <v>6412698021</v>
          </cell>
          <cell r="AD304">
            <v>6412692820</v>
          </cell>
          <cell r="AE304" t="str">
            <v>melissa.simmons@grinnellmutual.com</v>
          </cell>
          <cell r="AF304" t="str">
            <v>PO Box 790</v>
          </cell>
          <cell r="AH304" t="str">
            <v>GRINNELL</v>
          </cell>
          <cell r="AI304" t="str">
            <v>POWESHIEK</v>
          </cell>
          <cell r="AJ304" t="str">
            <v>IA</v>
          </cell>
          <cell r="AK304" t="str">
            <v>50112</v>
          </cell>
          <cell r="CN304">
            <v>1276</v>
          </cell>
          <cell r="CO304">
            <v>2852</v>
          </cell>
          <cell r="CS304" t="str">
            <v>12/31/2019</v>
          </cell>
          <cell r="CT304">
            <v>12</v>
          </cell>
          <cell r="CW304">
            <v>14117</v>
          </cell>
          <cell r="DD304" t="str">
            <v>Hutch</v>
          </cell>
          <cell r="DE304" t="str">
            <v>Kracht</v>
          </cell>
          <cell r="DF304" t="str">
            <v>Controller</v>
          </cell>
          <cell r="DG304" t="str">
            <v>hutch.kracht@grinnellmutual.com</v>
          </cell>
          <cell r="DH304">
            <v>6412698711</v>
          </cell>
        </row>
        <row r="305">
          <cell r="A305">
            <v>10537</v>
          </cell>
          <cell r="B305" t="str">
            <v>Grinnell Select Insurance Company</v>
          </cell>
          <cell r="J305" t="str">
            <v>PO Box 790</v>
          </cell>
          <cell r="L305" t="str">
            <v>GRINNELL</v>
          </cell>
          <cell r="M305" t="str">
            <v>POWESHIEK</v>
          </cell>
          <cell r="N305" t="str">
            <v>IA</v>
          </cell>
          <cell r="O305" t="str">
            <v>50112</v>
          </cell>
          <cell r="P305" t="str">
            <v>0790</v>
          </cell>
          <cell r="Q305">
            <v>6412698000</v>
          </cell>
          <cell r="R305">
            <v>6412362820</v>
          </cell>
          <cell r="S305" t="str">
            <v>Jeffrey</v>
          </cell>
          <cell r="T305" t="str">
            <v>Menary</v>
          </cell>
          <cell r="U305" t="str">
            <v>President</v>
          </cell>
          <cell r="V305" t="str">
            <v>jeff.menary@grinnellmutual.com</v>
          </cell>
          <cell r="W305" t="str">
            <v>David M. Wingert</v>
          </cell>
          <cell r="X305" t="str">
            <v>Melissa J.</v>
          </cell>
          <cell r="Y305" t="str">
            <v>Simmons</v>
          </cell>
          <cell r="Z305" t="str">
            <v>Accountant</v>
          </cell>
          <cell r="AA305" t="str">
            <v>Grinnell Mutual Reinsurance Company</v>
          </cell>
          <cell r="AB305">
            <v>6412698021</v>
          </cell>
          <cell r="AD305">
            <v>6412692820</v>
          </cell>
          <cell r="AE305" t="str">
            <v>melissa.simmons@grinnellmutual.com</v>
          </cell>
          <cell r="AF305" t="str">
            <v>PO Box 790</v>
          </cell>
          <cell r="AH305" t="str">
            <v>GRINNELL</v>
          </cell>
          <cell r="AI305" t="str">
            <v>POWESHIEK</v>
          </cell>
          <cell r="AJ305" t="str">
            <v>IA</v>
          </cell>
          <cell r="AK305" t="str">
            <v>50112</v>
          </cell>
          <cell r="CN305">
            <v>1833</v>
          </cell>
          <cell r="CO305">
            <v>2852</v>
          </cell>
          <cell r="CS305" t="str">
            <v>12/31/2019</v>
          </cell>
          <cell r="CT305">
            <v>12</v>
          </cell>
          <cell r="CW305">
            <v>16144</v>
          </cell>
          <cell r="DD305" t="str">
            <v>Hutch</v>
          </cell>
          <cell r="DE305" t="str">
            <v>Kracht</v>
          </cell>
          <cell r="DF305" t="str">
            <v>Controller</v>
          </cell>
          <cell r="DG305" t="str">
            <v>hutch.kracht@grinnellmutual.com</v>
          </cell>
          <cell r="DH305">
            <v>6412698711</v>
          </cell>
        </row>
        <row r="306">
          <cell r="A306">
            <v>10114</v>
          </cell>
          <cell r="B306" t="str">
            <v>Guarantee Trust Life Insurance Company</v>
          </cell>
          <cell r="J306" t="str">
            <v>1275 Milwaukee Avenue</v>
          </cell>
          <cell r="L306" t="str">
            <v>GLENVIEW</v>
          </cell>
          <cell r="M306" t="str">
            <v>COOK</v>
          </cell>
          <cell r="N306" t="str">
            <v>IL</v>
          </cell>
          <cell r="O306" t="str">
            <v>60025</v>
          </cell>
          <cell r="Q306">
            <v>8476990600</v>
          </cell>
          <cell r="R306">
            <v>8479045926</v>
          </cell>
          <cell r="S306" t="str">
            <v>Mark</v>
          </cell>
          <cell r="T306" t="str">
            <v>Stevenson</v>
          </cell>
          <cell r="U306" t="str">
            <v>Senior VP</v>
          </cell>
          <cell r="V306" t="str">
            <v>mstev@gtlic.com</v>
          </cell>
          <cell r="W306" t="str">
            <v>Barbara L. Taube</v>
          </cell>
          <cell r="X306" t="str">
            <v>Carol</v>
          </cell>
          <cell r="Y306" t="str">
            <v>Perri</v>
          </cell>
          <cell r="Z306" t="str">
            <v>General Accounting Manager</v>
          </cell>
          <cell r="AA306" t="str">
            <v>Guarantee Trust Life Insurance Company</v>
          </cell>
          <cell r="AB306">
            <v>8479045355</v>
          </cell>
          <cell r="AD306">
            <v>8479045926</v>
          </cell>
          <cell r="AE306" t="str">
            <v>cperr@gtlic.com</v>
          </cell>
          <cell r="AF306" t="str">
            <v>1275 Milwaukee Avenue</v>
          </cell>
          <cell r="AH306" t="str">
            <v>GLENVIEW</v>
          </cell>
          <cell r="AI306" t="str">
            <v>COOK</v>
          </cell>
          <cell r="AJ306" t="str">
            <v>IL</v>
          </cell>
          <cell r="AK306" t="str">
            <v>60025</v>
          </cell>
          <cell r="CF306" t="str">
            <v>www.gtlic.com</v>
          </cell>
          <cell r="CN306">
            <v>898</v>
          </cell>
          <cell r="CO306">
            <v>761</v>
          </cell>
          <cell r="CS306" t="str">
            <v>12/31/2019</v>
          </cell>
          <cell r="CT306">
            <v>12</v>
          </cell>
          <cell r="CW306">
            <v>64211</v>
          </cell>
          <cell r="CX306" t="str">
            <v>687</v>
          </cell>
          <cell r="DD306" t="str">
            <v>Barbara</v>
          </cell>
          <cell r="DE306" t="str">
            <v>Sloothaak</v>
          </cell>
          <cell r="DF306" t="str">
            <v>Controller</v>
          </cell>
          <cell r="DG306" t="str">
            <v>bsloothaak@gtlic.com</v>
          </cell>
          <cell r="DH306">
            <v>8479045347</v>
          </cell>
        </row>
        <row r="307">
          <cell r="A307">
            <v>11429</v>
          </cell>
          <cell r="B307" t="str">
            <v xml:space="preserve">Guardian Insurance &amp; Annuity Company, Inc. </v>
          </cell>
          <cell r="J307" t="str">
            <v>Seven Hanover Square</v>
          </cell>
          <cell r="L307" t="str">
            <v>NEW YORK</v>
          </cell>
          <cell r="N307" t="str">
            <v>NY</v>
          </cell>
          <cell r="O307" t="str">
            <v>10004</v>
          </cell>
          <cell r="P307" t="str">
            <v>4025</v>
          </cell>
          <cell r="Q307">
            <v>4133954823</v>
          </cell>
          <cell r="S307" t="str">
            <v>Gordon</v>
          </cell>
          <cell r="T307" t="str">
            <v>Dinsmore</v>
          </cell>
          <cell r="U307" t="str">
            <v>President</v>
          </cell>
          <cell r="V307" t="str">
            <v>gordon_dinsmore@glic.com</v>
          </cell>
          <cell r="W307" t="str">
            <v>Robert Ecker</v>
          </cell>
          <cell r="X307" t="str">
            <v>Tricia</v>
          </cell>
          <cell r="Y307" t="str">
            <v>Mohr</v>
          </cell>
          <cell r="Z307" t="str">
            <v>Director, IM Compliance</v>
          </cell>
          <cell r="AA307" t="str">
            <v>The Guardian Insurance &amp; Annuity Company, Inc.</v>
          </cell>
          <cell r="AB307">
            <v>6108077647</v>
          </cell>
          <cell r="AE307" t="str">
            <v>tricia_mohr@glic.com</v>
          </cell>
          <cell r="AF307" t="str">
            <v>Seven Hanover Square</v>
          </cell>
          <cell r="AH307" t="str">
            <v>NEW YORK</v>
          </cell>
          <cell r="AJ307" t="str">
            <v>NY</v>
          </cell>
          <cell r="AK307" t="str">
            <v>10004</v>
          </cell>
          <cell r="CF307" t="str">
            <v>www.guardianlife.com</v>
          </cell>
          <cell r="CN307">
            <v>1277</v>
          </cell>
          <cell r="CO307">
            <v>1761</v>
          </cell>
          <cell r="CS307" t="str">
            <v>12/31/2019</v>
          </cell>
          <cell r="CT307">
            <v>12</v>
          </cell>
          <cell r="CW307">
            <v>78778</v>
          </cell>
          <cell r="DD307" t="str">
            <v>Jeff</v>
          </cell>
          <cell r="DE307" t="str">
            <v>Butscher</v>
          </cell>
          <cell r="DF307" t="str">
            <v>Compliance Officer</v>
          </cell>
          <cell r="DG307" t="str">
            <v>jeff_butscher@glic.com</v>
          </cell>
          <cell r="DH307">
            <v>2125988798</v>
          </cell>
        </row>
        <row r="308">
          <cell r="A308">
            <v>10115</v>
          </cell>
          <cell r="B308" t="str">
            <v>Guardian Life Insurance Company of America</v>
          </cell>
          <cell r="J308" t="str">
            <v>Seven Hanover Square</v>
          </cell>
          <cell r="K308" t="str">
            <v>H22-D</v>
          </cell>
          <cell r="L308" t="str">
            <v>NEW YORK</v>
          </cell>
          <cell r="N308" t="str">
            <v>NY</v>
          </cell>
          <cell r="O308" t="str">
            <v>10004</v>
          </cell>
          <cell r="Q308">
            <v>2129193377</v>
          </cell>
          <cell r="R308">
            <v>2129193339</v>
          </cell>
          <cell r="S308" t="str">
            <v>Deanna M.</v>
          </cell>
          <cell r="T308" t="str">
            <v>Mulligan</v>
          </cell>
          <cell r="U308" t="str">
            <v>President &amp; CEO</v>
          </cell>
          <cell r="V308" t="str">
            <v>deanna_mulligan@glic.com</v>
          </cell>
          <cell r="X308" t="str">
            <v>Mark</v>
          </cell>
          <cell r="Y308" t="str">
            <v>Kowaleske</v>
          </cell>
          <cell r="Z308" t="str">
            <v>Regulatory Analyst III</v>
          </cell>
          <cell r="AA308" t="str">
            <v>Guardian Life Insurance Company of America</v>
          </cell>
          <cell r="AB308">
            <v>2125988775</v>
          </cell>
          <cell r="AD308">
            <v>2129193339</v>
          </cell>
          <cell r="AE308" t="str">
            <v>mark_kowaleske@glic.com</v>
          </cell>
          <cell r="AF308" t="str">
            <v>Seven Hanover Square</v>
          </cell>
          <cell r="AG308" t="str">
            <v>H-22H</v>
          </cell>
          <cell r="AH308" t="str">
            <v>NEW YORK</v>
          </cell>
          <cell r="AJ308" t="str">
            <v>NY</v>
          </cell>
          <cell r="AK308" t="str">
            <v>10004</v>
          </cell>
          <cell r="AL308" t="str">
            <v>2616</v>
          </cell>
          <cell r="CF308" t="str">
            <v>www.guardianlife.com</v>
          </cell>
          <cell r="CN308">
            <v>899</v>
          </cell>
          <cell r="CO308">
            <v>634</v>
          </cell>
          <cell r="CS308" t="str">
            <v>12/31/2019</v>
          </cell>
          <cell r="CT308">
            <v>12</v>
          </cell>
          <cell r="CW308">
            <v>64246</v>
          </cell>
          <cell r="CX308" t="str">
            <v>0489</v>
          </cell>
          <cell r="DD308" t="str">
            <v>Rita</v>
          </cell>
          <cell r="DE308" t="str">
            <v>Gallo</v>
          </cell>
          <cell r="DF308" t="str">
            <v>Director</v>
          </cell>
          <cell r="DG308" t="str">
            <v>rita_gallo@glic.com</v>
          </cell>
          <cell r="DH308">
            <v>2129192072</v>
          </cell>
        </row>
        <row r="309">
          <cell r="A309">
            <v>11430</v>
          </cell>
          <cell r="B309" t="str">
            <v>Guggenheim Life And Annuity Company</v>
          </cell>
          <cell r="J309" t="str">
            <v>401 Pennsylvania Parkway</v>
          </cell>
          <cell r="K309" t="str">
            <v>Suite 300</v>
          </cell>
          <cell r="L309" t="str">
            <v>INDIANAPOLIS</v>
          </cell>
          <cell r="M309" t="str">
            <v>HAMILTON</v>
          </cell>
          <cell r="N309" t="str">
            <v>IN</v>
          </cell>
          <cell r="O309" t="str">
            <v>46280</v>
          </cell>
          <cell r="Q309">
            <v>3175742661</v>
          </cell>
          <cell r="R309">
            <v>3178187806</v>
          </cell>
          <cell r="S309" t="str">
            <v>Stephen M.</v>
          </cell>
          <cell r="T309" t="str">
            <v>Coons</v>
          </cell>
          <cell r="U309" t="str">
            <v>Secretary</v>
          </cell>
          <cell r="V309" t="str">
            <v>steve.coons@guggenheiminsurance.com</v>
          </cell>
          <cell r="W309" t="str">
            <v>David Montgomery</v>
          </cell>
          <cell r="X309" t="str">
            <v>Randy</v>
          </cell>
          <cell r="Y309" t="str">
            <v>Graves</v>
          </cell>
          <cell r="Z309" t="str">
            <v>Product and Suitablility Specialist</v>
          </cell>
          <cell r="AA309" t="str">
            <v>Guggenheim Life and Annuity Company</v>
          </cell>
          <cell r="AB309">
            <v>3175742879</v>
          </cell>
          <cell r="AD309">
            <v>3175746286</v>
          </cell>
          <cell r="AE309" t="str">
            <v>randy.graves@guggenheiminsurance.com</v>
          </cell>
          <cell r="AF309" t="str">
            <v>401 Pennsylvania Parkway</v>
          </cell>
          <cell r="AG309" t="str">
            <v>Suite 300</v>
          </cell>
          <cell r="AH309" t="str">
            <v>INDIANAPOLIS</v>
          </cell>
          <cell r="AI309" t="str">
            <v>HAMILTON</v>
          </cell>
          <cell r="AJ309" t="str">
            <v>IN</v>
          </cell>
          <cell r="AK309" t="str">
            <v>46280</v>
          </cell>
          <cell r="CN309">
            <v>1278</v>
          </cell>
          <cell r="CO309">
            <v>1762</v>
          </cell>
          <cell r="CS309" t="str">
            <v>12/31/2019</v>
          </cell>
          <cell r="CT309">
            <v>12</v>
          </cell>
          <cell r="CW309">
            <v>83607</v>
          </cell>
          <cell r="CX309" t="str">
            <v>0431</v>
          </cell>
          <cell r="DD309" t="str">
            <v>Ryan</v>
          </cell>
          <cell r="DE309" t="str">
            <v>Cloud</v>
          </cell>
          <cell r="DF309" t="str">
            <v>General Counsel</v>
          </cell>
          <cell r="DG309" t="str">
            <v>ryan.cloud@guggenheiminsurance.com</v>
          </cell>
          <cell r="DH309">
            <v>3175747008</v>
          </cell>
        </row>
        <row r="310">
          <cell r="A310">
            <v>11431</v>
          </cell>
          <cell r="B310" t="str">
            <v>Guideone Elite Insurance Company</v>
          </cell>
          <cell r="J310" t="str">
            <v>1111 Ashworth Road</v>
          </cell>
          <cell r="L310" t="str">
            <v>WEST DES MOINES</v>
          </cell>
          <cell r="M310" t="str">
            <v>POLK</v>
          </cell>
          <cell r="N310" t="str">
            <v>IA</v>
          </cell>
          <cell r="O310" t="str">
            <v>50265</v>
          </cell>
          <cell r="P310" t="str">
            <v>3538</v>
          </cell>
          <cell r="Q310">
            <v>5152675000</v>
          </cell>
          <cell r="R310">
            <v>5152675730</v>
          </cell>
          <cell r="S310" t="str">
            <v>Jessica</v>
          </cell>
          <cell r="T310" t="str">
            <v>Clark</v>
          </cell>
          <cell r="U310" t="str">
            <v>CEO</v>
          </cell>
          <cell r="W310" t="str">
            <v>Elisabeth Sandersfeld</v>
          </cell>
          <cell r="X310" t="str">
            <v>Marti</v>
          </cell>
          <cell r="Y310" t="str">
            <v>Griffiths</v>
          </cell>
          <cell r="Z310" t="str">
            <v>Tax Accountant II</v>
          </cell>
          <cell r="AA310" t="str">
            <v>Guideone Elite Insurance Company</v>
          </cell>
          <cell r="AB310">
            <v>5152675525</v>
          </cell>
          <cell r="AD310">
            <v>5152675730</v>
          </cell>
          <cell r="AE310" t="str">
            <v>mgriffiths@guideone.com</v>
          </cell>
          <cell r="AF310" t="str">
            <v>1111 Ashworth Road</v>
          </cell>
          <cell r="AH310" t="str">
            <v>WEST DES MOINES</v>
          </cell>
          <cell r="AI310" t="str">
            <v>POLK</v>
          </cell>
          <cell r="AJ310" t="str">
            <v>IA</v>
          </cell>
          <cell r="AK310" t="str">
            <v>50265</v>
          </cell>
          <cell r="AL310" t="str">
            <v>3538</v>
          </cell>
          <cell r="AM310" t="str">
            <v>Kristen</v>
          </cell>
          <cell r="AN310" t="str">
            <v>Cox</v>
          </cell>
          <cell r="AO310" t="str">
            <v>Tax Accountant</v>
          </cell>
          <cell r="AP310" t="str">
            <v>Guideone Elite Insurance Company</v>
          </cell>
          <cell r="AQ310">
            <v>5152675529</v>
          </cell>
          <cell r="AS310">
            <v>5152675730</v>
          </cell>
          <cell r="AT310" t="str">
            <v>kcox@guideone.com</v>
          </cell>
          <cell r="AU310" t="str">
            <v>1111 Ashworth Road</v>
          </cell>
          <cell r="AW310" t="str">
            <v>WEST DES MOINES</v>
          </cell>
          <cell r="AX310" t="str">
            <v>POLK</v>
          </cell>
          <cell r="AY310" t="str">
            <v>IA</v>
          </cell>
          <cell r="AZ310" t="str">
            <v>50265</v>
          </cell>
          <cell r="BA310" t="str">
            <v>3538</v>
          </cell>
          <cell r="CF310" t="str">
            <v>www.guideone.com</v>
          </cell>
          <cell r="CN310">
            <v>1279</v>
          </cell>
          <cell r="CO310">
            <v>3086</v>
          </cell>
          <cell r="CP310">
            <v>3195</v>
          </cell>
          <cell r="CS310" t="str">
            <v>12/31/2019</v>
          </cell>
          <cell r="CT310">
            <v>12</v>
          </cell>
          <cell r="CW310">
            <v>42803</v>
          </cell>
          <cell r="DD310" t="str">
            <v>Kelli</v>
          </cell>
          <cell r="DE310" t="str">
            <v>Vierling</v>
          </cell>
          <cell r="DF310" t="str">
            <v>Tax Supervisor</v>
          </cell>
          <cell r="DG310" t="str">
            <v>kvierling@guideone.com</v>
          </cell>
          <cell r="DH310">
            <v>5152675355</v>
          </cell>
        </row>
        <row r="311">
          <cell r="A311">
            <v>11432</v>
          </cell>
          <cell r="B311" t="str">
            <v>Guideone Mutual Insurance Company</v>
          </cell>
          <cell r="J311" t="str">
            <v>1111 Ashworth Road</v>
          </cell>
          <cell r="L311" t="str">
            <v>WEST DES MOINES</v>
          </cell>
          <cell r="M311" t="str">
            <v>POLK</v>
          </cell>
          <cell r="N311" t="str">
            <v>IA</v>
          </cell>
          <cell r="O311" t="str">
            <v>50265</v>
          </cell>
          <cell r="P311" t="str">
            <v>3538</v>
          </cell>
          <cell r="Q311">
            <v>5152675000</v>
          </cell>
          <cell r="R311">
            <v>5152675730</v>
          </cell>
          <cell r="S311" t="str">
            <v>Jessica</v>
          </cell>
          <cell r="T311" t="str">
            <v>Clark</v>
          </cell>
          <cell r="U311" t="str">
            <v>CEO</v>
          </cell>
          <cell r="W311" t="str">
            <v>Elisabeth Sandersfeld</v>
          </cell>
          <cell r="X311" t="str">
            <v>Marti</v>
          </cell>
          <cell r="Y311" t="str">
            <v>Griffiths</v>
          </cell>
          <cell r="Z311" t="str">
            <v>Tax Accountant II</v>
          </cell>
          <cell r="AA311" t="str">
            <v>Guideone Elite Insurance Company</v>
          </cell>
          <cell r="AB311">
            <v>5152675525</v>
          </cell>
          <cell r="AD311">
            <v>5152675730</v>
          </cell>
          <cell r="AE311" t="str">
            <v>mgriffiths@guideone.com</v>
          </cell>
          <cell r="AF311" t="str">
            <v>1111 Ashworth Road</v>
          </cell>
          <cell r="AH311" t="str">
            <v>WEST DES MOINES</v>
          </cell>
          <cell r="AI311" t="str">
            <v>POLK</v>
          </cell>
          <cell r="AJ311" t="str">
            <v>IA</v>
          </cell>
          <cell r="AK311" t="str">
            <v>50265</v>
          </cell>
          <cell r="AL311" t="str">
            <v>3538</v>
          </cell>
          <cell r="AM311" t="str">
            <v>Kristen</v>
          </cell>
          <cell r="AN311" t="str">
            <v>Cox</v>
          </cell>
          <cell r="AO311" t="str">
            <v>Tax Accountant</v>
          </cell>
          <cell r="AP311" t="str">
            <v>Guideone Elite Insurance Company</v>
          </cell>
          <cell r="AQ311">
            <v>5152675529</v>
          </cell>
          <cell r="AS311">
            <v>5152675730</v>
          </cell>
          <cell r="AT311" t="str">
            <v>kcox@guideone.com</v>
          </cell>
          <cell r="AU311" t="str">
            <v>1111 Ashworth Road</v>
          </cell>
          <cell r="AW311" t="str">
            <v>WEST DES MOINES</v>
          </cell>
          <cell r="AX311" t="str">
            <v>POLK</v>
          </cell>
          <cell r="AY311" t="str">
            <v>IA</v>
          </cell>
          <cell r="AZ311" t="str">
            <v>50265</v>
          </cell>
          <cell r="BA311" t="str">
            <v>3538</v>
          </cell>
          <cell r="CF311" t="str">
            <v>www.guideone.com</v>
          </cell>
          <cell r="CN311">
            <v>1280</v>
          </cell>
          <cell r="CO311">
            <v>3086</v>
          </cell>
          <cell r="CP311">
            <v>3195</v>
          </cell>
          <cell r="CS311" t="str">
            <v>12/31/2019</v>
          </cell>
          <cell r="CT311">
            <v>12</v>
          </cell>
          <cell r="CW311">
            <v>15032</v>
          </cell>
          <cell r="DD311" t="str">
            <v>Kelli</v>
          </cell>
          <cell r="DE311" t="str">
            <v>Vierling</v>
          </cell>
          <cell r="DF311" t="str">
            <v>Tax Supervisor</v>
          </cell>
          <cell r="DG311" t="str">
            <v>kvierling@guideone.com</v>
          </cell>
          <cell r="DH311">
            <v>5152675355</v>
          </cell>
        </row>
        <row r="312">
          <cell r="A312">
            <v>11028</v>
          </cell>
          <cell r="B312" t="str">
            <v>Gundersen Health Plan Minnesota</v>
          </cell>
          <cell r="J312" t="str">
            <v>1900 South Avenue</v>
          </cell>
          <cell r="L312" t="str">
            <v>LA CROSSE</v>
          </cell>
          <cell r="N312" t="str">
            <v>WI</v>
          </cell>
          <cell r="O312" t="str">
            <v>54601</v>
          </cell>
          <cell r="Q312">
            <v>6086431400</v>
          </cell>
          <cell r="S312" t="str">
            <v>Terry</v>
          </cell>
          <cell r="T312" t="str">
            <v>Bolz</v>
          </cell>
          <cell r="U312" t="str">
            <v>CEO</v>
          </cell>
          <cell r="V312" t="str">
            <v>terry.bolz@gundersenhealth.org</v>
          </cell>
          <cell r="W312" t="str">
            <v>Jim Hiveley</v>
          </cell>
          <cell r="X312" t="str">
            <v>Peter</v>
          </cell>
          <cell r="Y312" t="str">
            <v>Muro</v>
          </cell>
          <cell r="Z312" t="str">
            <v>Manager, Financial Reporting</v>
          </cell>
          <cell r="AA312" t="str">
            <v>Gundersen Health Plan Minnesota</v>
          </cell>
          <cell r="AB312">
            <v>6086431540</v>
          </cell>
          <cell r="AD312">
            <v>6087754432</v>
          </cell>
          <cell r="AE312" t="str">
            <v>peter.muro@quartzbenefits.com</v>
          </cell>
          <cell r="AF312" t="str">
            <v>1900 South Avenue</v>
          </cell>
          <cell r="AH312" t="str">
            <v>LA CROSSE</v>
          </cell>
          <cell r="AJ312" t="str">
            <v>WI</v>
          </cell>
          <cell r="AK312" t="str">
            <v>54601</v>
          </cell>
          <cell r="CF312" t="str">
            <v>www.gundersenhealthplan.org</v>
          </cell>
          <cell r="CN312">
            <v>3032</v>
          </cell>
          <cell r="CO312">
            <v>3034</v>
          </cell>
          <cell r="CS312" t="str">
            <v>12/31/2019</v>
          </cell>
          <cell r="CT312">
            <v>12</v>
          </cell>
          <cell r="CW312">
            <v>14202</v>
          </cell>
          <cell r="CX312" t="str">
            <v>4870</v>
          </cell>
          <cell r="DD312" t="str">
            <v>Austin</v>
          </cell>
          <cell r="DE312" t="str">
            <v>Kennedy</v>
          </cell>
          <cell r="DF312" t="str">
            <v>Director of Financial Reporting</v>
          </cell>
          <cell r="DG312" t="str">
            <v>austin.kennedy@quartzbenefits.com</v>
          </cell>
          <cell r="DH312">
            <v>6084714784</v>
          </cell>
        </row>
        <row r="313">
          <cell r="A313">
            <v>11433</v>
          </cell>
          <cell r="B313" t="str">
            <v>Harleysville Insurance Company</v>
          </cell>
          <cell r="J313" t="str">
            <v>One West Nationwide Boulevard</v>
          </cell>
          <cell r="K313" t="str">
            <v>1-04-701</v>
          </cell>
          <cell r="L313" t="str">
            <v>COLUMBUS</v>
          </cell>
          <cell r="M313" t="str">
            <v>FRANKLIN</v>
          </cell>
          <cell r="N313" t="str">
            <v>OH</v>
          </cell>
          <cell r="O313" t="str">
            <v>43215</v>
          </cell>
          <cell r="P313" t="str">
            <v>2220</v>
          </cell>
          <cell r="Q313">
            <v>6142491545</v>
          </cell>
          <cell r="R313">
            <v>8663151430</v>
          </cell>
          <cell r="S313" t="str">
            <v>Mark Allen</v>
          </cell>
          <cell r="T313" t="str">
            <v>Berven</v>
          </cell>
          <cell r="U313" t="str">
            <v>President &amp; COO</v>
          </cell>
          <cell r="V313" t="str">
            <v>finrpt@nationwide.com</v>
          </cell>
          <cell r="W313" t="str">
            <v>Mark Raymond Thresher</v>
          </cell>
          <cell r="X313" t="str">
            <v>Sunserayer</v>
          </cell>
          <cell r="Y313" t="str">
            <v>Edwards</v>
          </cell>
          <cell r="Z313" t="str">
            <v>Specialist, Financial Reporting</v>
          </cell>
          <cell r="AA313" t="str">
            <v>Nationwide Mutual Insurance Company</v>
          </cell>
          <cell r="AB313">
            <v>6142490117</v>
          </cell>
          <cell r="AD313">
            <v>8552132321</v>
          </cell>
          <cell r="AE313" t="str">
            <v>supprpt@nationwide.com</v>
          </cell>
          <cell r="AF313" t="str">
            <v>One West Nationwide Boulevard</v>
          </cell>
          <cell r="AG313" t="str">
            <v>FSSC-RR</v>
          </cell>
          <cell r="AH313" t="str">
            <v>COLUMBUS</v>
          </cell>
          <cell r="AI313" t="str">
            <v>FRANKLIN</v>
          </cell>
          <cell r="AJ313" t="str">
            <v>OH</v>
          </cell>
          <cell r="AK313" t="str">
            <v>43215</v>
          </cell>
          <cell r="AL313" t="str">
            <v>2220</v>
          </cell>
          <cell r="CF313" t="str">
            <v>www.harleysvillegroup.com</v>
          </cell>
          <cell r="CN313">
            <v>1281</v>
          </cell>
          <cell r="CO313">
            <v>1860</v>
          </cell>
          <cell r="CS313" t="str">
            <v>12/31/2019</v>
          </cell>
          <cell r="CT313">
            <v>12</v>
          </cell>
          <cell r="CW313">
            <v>23582</v>
          </cell>
          <cell r="CX313" t="str">
            <v>140</v>
          </cell>
          <cell r="DD313" t="str">
            <v>Bill</v>
          </cell>
          <cell r="DE313" t="str">
            <v>Borchers</v>
          </cell>
          <cell r="DF313" t="str">
            <v>Director, Financial Reporting</v>
          </cell>
          <cell r="DG313" t="str">
            <v>borchb1@nationwide.com</v>
          </cell>
          <cell r="DH313">
            <v>6142491506</v>
          </cell>
        </row>
        <row r="314">
          <cell r="A314">
            <v>11434</v>
          </cell>
          <cell r="B314" t="str">
            <v>Harleysville Life Insurance Company</v>
          </cell>
          <cell r="J314" t="str">
            <v>One West Nationwide Boulevard</v>
          </cell>
          <cell r="K314" t="str">
            <v>1-04-701</v>
          </cell>
          <cell r="L314" t="str">
            <v>COLUMBUS</v>
          </cell>
          <cell r="M314" t="str">
            <v>FRANKLIN</v>
          </cell>
          <cell r="N314" t="str">
            <v>OH</v>
          </cell>
          <cell r="O314" t="str">
            <v>43215</v>
          </cell>
          <cell r="P314" t="str">
            <v>2220</v>
          </cell>
          <cell r="Q314">
            <v>6142491545</v>
          </cell>
          <cell r="R314">
            <v>8776695908</v>
          </cell>
          <cell r="S314" t="str">
            <v>Eric Shawn</v>
          </cell>
          <cell r="T314" t="str">
            <v>Henderson</v>
          </cell>
          <cell r="U314" t="str">
            <v>President</v>
          </cell>
          <cell r="V314" t="str">
            <v>statacct@nationwide.com</v>
          </cell>
          <cell r="W314" t="str">
            <v>Timothy Gerard Frommeyer</v>
          </cell>
          <cell r="X314" t="str">
            <v>Sunserayer</v>
          </cell>
          <cell r="Y314" t="str">
            <v>Edwards</v>
          </cell>
          <cell r="Z314" t="str">
            <v>Specialist, Financial Reporting</v>
          </cell>
          <cell r="AA314" t="str">
            <v>Nationwide Mutual Insurance Company</v>
          </cell>
          <cell r="AB314">
            <v>6142490117</v>
          </cell>
          <cell r="AD314">
            <v>8552132321</v>
          </cell>
          <cell r="AE314" t="str">
            <v>supprpt@nationwide.com</v>
          </cell>
          <cell r="AF314" t="str">
            <v>One West Nationwide Boulevard</v>
          </cell>
          <cell r="AG314" t="str">
            <v>FSSC-RR</v>
          </cell>
          <cell r="AH314" t="str">
            <v>COLUMBUS</v>
          </cell>
          <cell r="AI314" t="str">
            <v>FRANKLIN</v>
          </cell>
          <cell r="AJ314" t="str">
            <v>OH</v>
          </cell>
          <cell r="AK314" t="str">
            <v>43215</v>
          </cell>
          <cell r="AL314" t="str">
            <v>2220</v>
          </cell>
          <cell r="CF314" t="str">
            <v>www.harleysvillegroup.com</v>
          </cell>
          <cell r="CN314">
            <v>1282</v>
          </cell>
          <cell r="CO314">
            <v>1860</v>
          </cell>
          <cell r="CS314" t="str">
            <v>12/31/2019</v>
          </cell>
          <cell r="CT314">
            <v>12</v>
          </cell>
          <cell r="CW314">
            <v>64327</v>
          </cell>
          <cell r="CX314" t="str">
            <v>140</v>
          </cell>
          <cell r="DD314" t="str">
            <v>Bill</v>
          </cell>
          <cell r="DE314" t="str">
            <v>Borchers</v>
          </cell>
          <cell r="DF314" t="str">
            <v>Director, Financial Reporting</v>
          </cell>
          <cell r="DG314" t="str">
            <v>borchb1@nationwide.com</v>
          </cell>
          <cell r="DH314">
            <v>6142491506</v>
          </cell>
        </row>
        <row r="315">
          <cell r="A315">
            <v>11435</v>
          </cell>
          <cell r="B315" t="str">
            <v>Hartford Accident And Indemnity Company</v>
          </cell>
          <cell r="J315" t="str">
            <v>One Hartford Plaza</v>
          </cell>
          <cell r="L315" t="str">
            <v>HARTFORD</v>
          </cell>
          <cell r="N315" t="str">
            <v>CT</v>
          </cell>
          <cell r="O315" t="str">
            <v>06155</v>
          </cell>
          <cell r="Q315">
            <v>8605474497</v>
          </cell>
          <cell r="R315">
            <v>8607571131</v>
          </cell>
          <cell r="S315" t="str">
            <v>Michael R.</v>
          </cell>
          <cell r="T315" t="str">
            <v>Hazel</v>
          </cell>
          <cell r="U315" t="str">
            <v>Vice President &amp; Controller</v>
          </cell>
          <cell r="X315" t="str">
            <v>Kirti</v>
          </cell>
          <cell r="Y315" t="str">
            <v>Patel</v>
          </cell>
          <cell r="Z315" t="str">
            <v>Sr. Accountant</v>
          </cell>
          <cell r="AA315" t="str">
            <v>STAT External Reporting</v>
          </cell>
          <cell r="AB315">
            <v>6103867829</v>
          </cell>
          <cell r="AD315">
            <v>8607571131</v>
          </cell>
          <cell r="AE315" t="str">
            <v>kirti.patel@thehartford.com</v>
          </cell>
          <cell r="AF315" t="str">
            <v>One Hartford Plaza</v>
          </cell>
          <cell r="AH315" t="str">
            <v>HARTFORD</v>
          </cell>
          <cell r="AJ315" t="str">
            <v>CT</v>
          </cell>
          <cell r="AK315" t="str">
            <v>06155</v>
          </cell>
          <cell r="CN315">
            <v>1283</v>
          </cell>
          <cell r="CO315">
            <v>692</v>
          </cell>
          <cell r="CS315" t="str">
            <v>12/31/2019</v>
          </cell>
          <cell r="CT315">
            <v>12</v>
          </cell>
          <cell r="CW315">
            <v>22357</v>
          </cell>
          <cell r="DE315" t="str">
            <v>Larry</v>
          </cell>
          <cell r="DF315" t="str">
            <v>AVP Statutory Financial Reporting</v>
          </cell>
          <cell r="DG315" t="str">
            <v>Gibbs</v>
          </cell>
          <cell r="DH315">
            <v>8605479525</v>
          </cell>
        </row>
        <row r="316">
          <cell r="A316">
            <v>11436</v>
          </cell>
          <cell r="B316" t="str">
            <v>Hartford Casualty Insurance Company</v>
          </cell>
          <cell r="J316" t="str">
            <v>One Hartford Plaza</v>
          </cell>
          <cell r="L316" t="str">
            <v>HARTFORD</v>
          </cell>
          <cell r="N316" t="str">
            <v>CT</v>
          </cell>
          <cell r="O316" t="str">
            <v>06155</v>
          </cell>
          <cell r="Q316">
            <v>8605474497</v>
          </cell>
          <cell r="R316">
            <v>8607571131</v>
          </cell>
          <cell r="S316" t="str">
            <v>Michael R.</v>
          </cell>
          <cell r="T316" t="str">
            <v>Hazel</v>
          </cell>
          <cell r="U316" t="str">
            <v>Vice President &amp; Controller</v>
          </cell>
          <cell r="X316" t="str">
            <v>Kirti</v>
          </cell>
          <cell r="Y316" t="str">
            <v>Patel</v>
          </cell>
          <cell r="Z316" t="str">
            <v>Sr. Accountant</v>
          </cell>
          <cell r="AA316" t="str">
            <v>STAT External Reporting</v>
          </cell>
          <cell r="AB316">
            <v>6103867829</v>
          </cell>
          <cell r="AD316">
            <v>8607571131</v>
          </cell>
          <cell r="AE316" t="str">
            <v>kirti.patel@thehartford.com</v>
          </cell>
          <cell r="AF316" t="str">
            <v>One Hartford Plaza</v>
          </cell>
          <cell r="AH316" t="str">
            <v>HARTFORD</v>
          </cell>
          <cell r="AJ316" t="str">
            <v>CT</v>
          </cell>
          <cell r="AK316" t="str">
            <v>06155</v>
          </cell>
          <cell r="CN316">
            <v>1284</v>
          </cell>
          <cell r="CO316">
            <v>692</v>
          </cell>
          <cell r="CS316" t="str">
            <v>12/31/2019</v>
          </cell>
          <cell r="CT316">
            <v>12</v>
          </cell>
          <cell r="CW316">
            <v>29424</v>
          </cell>
          <cell r="DE316" t="str">
            <v>Larry</v>
          </cell>
          <cell r="DF316" t="str">
            <v>AVP Statutory Financial Reporting</v>
          </cell>
          <cell r="DG316" t="str">
            <v>Gibbs</v>
          </cell>
          <cell r="DH316">
            <v>8605479525</v>
          </cell>
        </row>
        <row r="317">
          <cell r="A317">
            <v>10117</v>
          </cell>
          <cell r="B317" t="str">
            <v xml:space="preserve">Hartford Fire Insurance Company </v>
          </cell>
          <cell r="J317" t="str">
            <v>One Hartford Plaza</v>
          </cell>
          <cell r="L317" t="str">
            <v>HARTFORD</v>
          </cell>
          <cell r="N317" t="str">
            <v>CT</v>
          </cell>
          <cell r="O317" t="str">
            <v>06155</v>
          </cell>
          <cell r="Q317">
            <v>8605472414</v>
          </cell>
          <cell r="R317">
            <v>8607571131</v>
          </cell>
          <cell r="S317" t="str">
            <v>Michael R.</v>
          </cell>
          <cell r="T317" t="str">
            <v>Hazel</v>
          </cell>
          <cell r="U317" t="str">
            <v>Vice President &amp; Controller</v>
          </cell>
          <cell r="V317" t="str">
            <v>juan.andrade@thehartford.com</v>
          </cell>
          <cell r="W317" t="str">
            <v>Michael John Dury</v>
          </cell>
          <cell r="X317" t="str">
            <v>Kirti</v>
          </cell>
          <cell r="Y317" t="str">
            <v>Patel</v>
          </cell>
          <cell r="Z317" t="str">
            <v>Sr. Accountant</v>
          </cell>
          <cell r="AA317" t="str">
            <v>STAT External Reporting</v>
          </cell>
          <cell r="AB317">
            <v>6103867829</v>
          </cell>
          <cell r="AD317">
            <v>8607571131</v>
          </cell>
          <cell r="AE317" t="str">
            <v>kirti.patel@thehartford.com</v>
          </cell>
          <cell r="AF317" t="str">
            <v>One Hartford Plaza</v>
          </cell>
          <cell r="AH317" t="str">
            <v>HARTFORD</v>
          </cell>
          <cell r="AJ317" t="str">
            <v>CT</v>
          </cell>
          <cell r="AK317" t="str">
            <v>06155</v>
          </cell>
          <cell r="AM317" t="str">
            <v>Randy</v>
          </cell>
          <cell r="AN317" t="str">
            <v>Dalton</v>
          </cell>
          <cell r="AO317" t="str">
            <v>Senior Manager</v>
          </cell>
          <cell r="AP317" t="str">
            <v>Hartford Fire Insurance Company</v>
          </cell>
          <cell r="AQ317">
            <v>8605474167</v>
          </cell>
          <cell r="AS317">
            <v>8605472633</v>
          </cell>
          <cell r="AT317" t="str">
            <v>rdalton@thehartford.com</v>
          </cell>
          <cell r="AU317" t="str">
            <v>One Hartford Plaza</v>
          </cell>
          <cell r="AW317" t="str">
            <v>HARTFORD</v>
          </cell>
          <cell r="AY317" t="str">
            <v>CT</v>
          </cell>
          <cell r="AZ317" t="str">
            <v>06155</v>
          </cell>
          <cell r="BB317" t="str">
            <v>Debora G.</v>
          </cell>
          <cell r="BC317" t="str">
            <v>Westcott</v>
          </cell>
          <cell r="BD317" t="str">
            <v>Assistant Vice President</v>
          </cell>
          <cell r="BE317" t="str">
            <v>Hartford Fire Insurance Company</v>
          </cell>
          <cell r="BF317">
            <v>8605472952</v>
          </cell>
          <cell r="BH317">
            <v>8605472633</v>
          </cell>
          <cell r="BI317" t="str">
            <v>d.westcott@thehartford.com</v>
          </cell>
          <cell r="BJ317" t="str">
            <v>One Hartford Plaza</v>
          </cell>
          <cell r="BL317" t="str">
            <v>HARTFORD</v>
          </cell>
          <cell r="BN317" t="str">
            <v>CT</v>
          </cell>
          <cell r="BO317" t="str">
            <v>06155</v>
          </cell>
          <cell r="CF317" t="str">
            <v>www.thehartford.com</v>
          </cell>
          <cell r="CN317">
            <v>901</v>
          </cell>
          <cell r="CO317">
            <v>692</v>
          </cell>
          <cell r="CP317">
            <v>573</v>
          </cell>
          <cell r="CQ317">
            <v>794</v>
          </cell>
          <cell r="CS317" t="str">
            <v>12/31/2019</v>
          </cell>
          <cell r="CT317">
            <v>12</v>
          </cell>
          <cell r="CW317">
            <v>19682</v>
          </cell>
          <cell r="CX317" t="str">
            <v>91</v>
          </cell>
          <cell r="DE317" t="str">
            <v>Larry</v>
          </cell>
          <cell r="DF317" t="str">
            <v>AVP Statutory Financial Reporting</v>
          </cell>
          <cell r="DG317" t="str">
            <v>Gibbs</v>
          </cell>
          <cell r="DH317">
            <v>8605479525</v>
          </cell>
        </row>
        <row r="318">
          <cell r="A318">
            <v>11437</v>
          </cell>
          <cell r="B318" t="str">
            <v>Hartford Insurance Company of The Midwest</v>
          </cell>
          <cell r="J318" t="str">
            <v>One Hartford Plaza</v>
          </cell>
          <cell r="L318" t="str">
            <v>HARTFORD</v>
          </cell>
          <cell r="N318" t="str">
            <v>CT</v>
          </cell>
          <cell r="O318" t="str">
            <v>06155</v>
          </cell>
          <cell r="Q318">
            <v>8605474497</v>
          </cell>
          <cell r="R318">
            <v>8607571131</v>
          </cell>
          <cell r="S318" t="str">
            <v>Michael R.</v>
          </cell>
          <cell r="T318" t="str">
            <v>Hazel</v>
          </cell>
          <cell r="U318" t="str">
            <v>Vice President &amp; Controller</v>
          </cell>
          <cell r="X318" t="str">
            <v>Kirti</v>
          </cell>
          <cell r="Y318" t="str">
            <v>Patel</v>
          </cell>
          <cell r="Z318" t="str">
            <v>Sr. Accountant</v>
          </cell>
          <cell r="AA318" t="str">
            <v>STAT External Reporting</v>
          </cell>
          <cell r="AB318">
            <v>6103867829</v>
          </cell>
          <cell r="AD318">
            <v>8607571131</v>
          </cell>
          <cell r="AE318" t="str">
            <v>kirti.patel@thehartford.com</v>
          </cell>
          <cell r="AF318" t="str">
            <v>One Hartford Plaza</v>
          </cell>
          <cell r="AH318" t="str">
            <v>HARTFORD</v>
          </cell>
          <cell r="AJ318" t="str">
            <v>CT</v>
          </cell>
          <cell r="AK318" t="str">
            <v>06155</v>
          </cell>
          <cell r="CN318">
            <v>1285</v>
          </cell>
          <cell r="CO318">
            <v>692</v>
          </cell>
          <cell r="CS318" t="str">
            <v>12/31/2019</v>
          </cell>
          <cell r="CT318">
            <v>12</v>
          </cell>
          <cell r="CW318">
            <v>37478</v>
          </cell>
          <cell r="DE318" t="str">
            <v>Larry</v>
          </cell>
          <cell r="DF318" t="str">
            <v>AVP Statutory Financial Reporting</v>
          </cell>
          <cell r="DG318" t="str">
            <v>Gibbs</v>
          </cell>
          <cell r="DH318">
            <v>8605479525</v>
          </cell>
        </row>
        <row r="319">
          <cell r="A319">
            <v>10120</v>
          </cell>
          <cell r="B319" t="str">
            <v xml:space="preserve">Hartford Life &amp; Accident Insurance Company </v>
          </cell>
          <cell r="J319" t="str">
            <v>One Hartford Plaza</v>
          </cell>
          <cell r="L319" t="str">
            <v>HARTFORD</v>
          </cell>
          <cell r="N319" t="str">
            <v>CT</v>
          </cell>
          <cell r="O319" t="str">
            <v>06155</v>
          </cell>
          <cell r="P319" t="str">
            <v>0001</v>
          </cell>
          <cell r="Q319">
            <v>8605478616</v>
          </cell>
          <cell r="R319">
            <v>8603801673</v>
          </cell>
          <cell r="S319" t="str">
            <v>Michael</v>
          </cell>
          <cell r="T319" t="str">
            <v>Concannon</v>
          </cell>
          <cell r="U319" t="str">
            <v>COB &amp; President</v>
          </cell>
          <cell r="V319" t="str">
            <v>michael.concannon@thehartford.com</v>
          </cell>
          <cell r="W319" t="str">
            <v>James Michael Yanosy</v>
          </cell>
          <cell r="X319" t="str">
            <v>Kirti</v>
          </cell>
          <cell r="Y319" t="str">
            <v>Patel</v>
          </cell>
          <cell r="Z319" t="str">
            <v>Sr. Accountant</v>
          </cell>
          <cell r="AA319" t="str">
            <v>STAT External Reporting</v>
          </cell>
          <cell r="AB319">
            <v>6103867829</v>
          </cell>
          <cell r="AD319">
            <v>8607571131</v>
          </cell>
          <cell r="AE319" t="str">
            <v>kirti.patel@thehartford.com</v>
          </cell>
          <cell r="AF319" t="str">
            <v>One Hartford Plaza</v>
          </cell>
          <cell r="AH319" t="str">
            <v>HARTFORD</v>
          </cell>
          <cell r="AJ319" t="str">
            <v>CT</v>
          </cell>
          <cell r="AK319" t="str">
            <v>06155</v>
          </cell>
          <cell r="AM319" t="str">
            <v>Randy</v>
          </cell>
          <cell r="AN319" t="str">
            <v>Dalton</v>
          </cell>
          <cell r="AO319" t="str">
            <v>Senior Manager</v>
          </cell>
          <cell r="AP319" t="str">
            <v>Hartford Fire Insurance Company</v>
          </cell>
          <cell r="AQ319">
            <v>8605474167</v>
          </cell>
          <cell r="AS319">
            <v>8605472633</v>
          </cell>
          <cell r="AT319" t="str">
            <v>rdalton@thehartford.com</v>
          </cell>
          <cell r="AU319" t="str">
            <v>One Hartford Plaza</v>
          </cell>
          <cell r="AW319" t="str">
            <v>HARTFORD</v>
          </cell>
          <cell r="AY319" t="str">
            <v>CT</v>
          </cell>
          <cell r="AZ319" t="str">
            <v>06155</v>
          </cell>
          <cell r="CF319" t="str">
            <v>www.thehartford.com</v>
          </cell>
          <cell r="CN319">
            <v>902</v>
          </cell>
          <cell r="CO319">
            <v>692</v>
          </cell>
          <cell r="CP319">
            <v>573</v>
          </cell>
          <cell r="CS319" t="str">
            <v>12/31/2019</v>
          </cell>
          <cell r="CT319">
            <v>12</v>
          </cell>
          <cell r="CW319">
            <v>70815</v>
          </cell>
          <cell r="DE319" t="str">
            <v>Larry</v>
          </cell>
          <cell r="DF319" t="str">
            <v>AVP Statutory Financial Reporting</v>
          </cell>
          <cell r="DG319" t="str">
            <v>Gibbs</v>
          </cell>
          <cell r="DH319">
            <v>8605479525</v>
          </cell>
        </row>
        <row r="320">
          <cell r="A320">
            <v>11438</v>
          </cell>
          <cell r="B320" t="str">
            <v>Hartford Underwriters Insurance Company</v>
          </cell>
          <cell r="J320" t="str">
            <v>One Hartford Plaza</v>
          </cell>
          <cell r="L320" t="str">
            <v>HARTFORD</v>
          </cell>
          <cell r="N320" t="str">
            <v>CT</v>
          </cell>
          <cell r="O320" t="str">
            <v>06155</v>
          </cell>
          <cell r="Q320">
            <v>8605474497</v>
          </cell>
          <cell r="R320">
            <v>8607571131</v>
          </cell>
          <cell r="S320" t="str">
            <v>Michael R.</v>
          </cell>
          <cell r="T320" t="str">
            <v>Hazel</v>
          </cell>
          <cell r="U320" t="str">
            <v>Vice President &amp; Controller</v>
          </cell>
          <cell r="X320" t="str">
            <v>Kirti</v>
          </cell>
          <cell r="Y320" t="str">
            <v>Patel</v>
          </cell>
          <cell r="Z320" t="str">
            <v>Sr. Accountant</v>
          </cell>
          <cell r="AA320" t="str">
            <v>STAT External Reporting</v>
          </cell>
          <cell r="AB320">
            <v>6103867829</v>
          </cell>
          <cell r="AD320">
            <v>8607571131</v>
          </cell>
          <cell r="AE320" t="str">
            <v>kirti.patel@thehartford.com</v>
          </cell>
          <cell r="AF320" t="str">
            <v>One Hartford Plaza</v>
          </cell>
          <cell r="AH320" t="str">
            <v>HARTFORD</v>
          </cell>
          <cell r="AJ320" t="str">
            <v>CT</v>
          </cell>
          <cell r="AK320" t="str">
            <v>06155</v>
          </cell>
          <cell r="CN320">
            <v>1286</v>
          </cell>
          <cell r="CO320">
            <v>692</v>
          </cell>
          <cell r="CS320" t="str">
            <v>12/31/2019</v>
          </cell>
          <cell r="CT320">
            <v>12</v>
          </cell>
          <cell r="CW320">
            <v>30104</v>
          </cell>
          <cell r="DE320" t="str">
            <v>Larry</v>
          </cell>
          <cell r="DF320" t="str">
            <v>AVP Statutory Financial Reporting</v>
          </cell>
          <cell r="DG320" t="str">
            <v>Gibbs</v>
          </cell>
          <cell r="DH320">
            <v>8605479525</v>
          </cell>
        </row>
        <row r="321">
          <cell r="A321">
            <v>10123</v>
          </cell>
          <cell r="B321" t="str">
            <v xml:space="preserve">HCC Life Insurance Company </v>
          </cell>
          <cell r="J321" t="str">
            <v>225 Town Park Drive</v>
          </cell>
          <cell r="K321" t="str">
            <v>Suite 350</v>
          </cell>
          <cell r="L321" t="str">
            <v>KENNESAW</v>
          </cell>
          <cell r="M321" t="str">
            <v>COBB</v>
          </cell>
          <cell r="N321" t="str">
            <v>GA</v>
          </cell>
          <cell r="O321" t="str">
            <v>30144</v>
          </cell>
          <cell r="Q321">
            <v>8004470460</v>
          </cell>
          <cell r="R321">
            <v>7709739854</v>
          </cell>
          <cell r="S321" t="str">
            <v>Daniel</v>
          </cell>
          <cell r="T321" t="str">
            <v>Strusz</v>
          </cell>
          <cell r="U321" t="str">
            <v>CEO &amp; President</v>
          </cell>
          <cell r="V321" t="str">
            <v>dstrusz@tmhcc.com</v>
          </cell>
          <cell r="W321" t="str">
            <v>Mark Sanderford</v>
          </cell>
          <cell r="X321" t="str">
            <v>Brad</v>
          </cell>
          <cell r="Y321" t="str">
            <v>Long</v>
          </cell>
          <cell r="Z321" t="str">
            <v>Vice President, Compliance</v>
          </cell>
          <cell r="AA321" t="str">
            <v>HCC Life Insurance Company</v>
          </cell>
          <cell r="AB321">
            <v>8004470460</v>
          </cell>
          <cell r="AC321">
            <v>6485</v>
          </cell>
          <cell r="AD321">
            <v>7709739854</v>
          </cell>
          <cell r="AE321" t="str">
            <v>blong@tmhcc.com</v>
          </cell>
          <cell r="AF321" t="str">
            <v>225 Town Park Drive</v>
          </cell>
          <cell r="AG321" t="str">
            <v>Suite 350</v>
          </cell>
          <cell r="AH321" t="str">
            <v>KENNESAW</v>
          </cell>
          <cell r="AI321" t="str">
            <v>COBB</v>
          </cell>
          <cell r="AJ321" t="str">
            <v>GA</v>
          </cell>
          <cell r="AK321" t="str">
            <v>30144</v>
          </cell>
          <cell r="CF321" t="str">
            <v>www.tmhcc.com</v>
          </cell>
          <cell r="CN321">
            <v>904</v>
          </cell>
          <cell r="CO321">
            <v>665</v>
          </cell>
          <cell r="CS321" t="str">
            <v>12/31/2019</v>
          </cell>
          <cell r="CT321">
            <v>12</v>
          </cell>
          <cell r="CW321">
            <v>92711</v>
          </cell>
          <cell r="CX321" t="str">
            <v>3098</v>
          </cell>
          <cell r="DD321" t="str">
            <v>Jay</v>
          </cell>
          <cell r="DE321" t="str">
            <v>Ritchie</v>
          </cell>
          <cell r="DF321" t="str">
            <v>SVP, Regulatory &amp; Compliance</v>
          </cell>
          <cell r="DG321" t="str">
            <v>jritchie@hcclife.com</v>
          </cell>
          <cell r="DH321">
            <v>8004770460</v>
          </cell>
        </row>
        <row r="322">
          <cell r="A322">
            <v>11439</v>
          </cell>
          <cell r="B322" t="str">
            <v>HCSC Insurance Services Company</v>
          </cell>
          <cell r="J322" t="str">
            <v>300 East Randolph Street</v>
          </cell>
          <cell r="L322" t="str">
            <v>CHICAGO</v>
          </cell>
          <cell r="N322" t="str">
            <v>IL</v>
          </cell>
          <cell r="O322" t="str">
            <v>60601</v>
          </cell>
          <cell r="P322" t="str">
            <v>5099</v>
          </cell>
          <cell r="Q322">
            <v>3126537844</v>
          </cell>
          <cell r="R322">
            <v>3128191943</v>
          </cell>
          <cell r="W322" t="str">
            <v>Raymond Edward Bisanz</v>
          </cell>
          <cell r="X322" t="str">
            <v>Mary</v>
          </cell>
          <cell r="Y322" t="str">
            <v>David</v>
          </cell>
          <cell r="Z322" t="str">
            <v>Lead Accountant</v>
          </cell>
          <cell r="AA322" t="str">
            <v>HCSC Insurance Services Company</v>
          </cell>
          <cell r="AB322">
            <v>9727664353</v>
          </cell>
          <cell r="AD322">
            <v>9727664360</v>
          </cell>
          <cell r="AE322" t="str">
            <v>mary_david@bcbstx.com</v>
          </cell>
          <cell r="AF322" t="str">
            <v>300 East Randolph Street</v>
          </cell>
          <cell r="AH322" t="str">
            <v>CHICAGO</v>
          </cell>
          <cell r="AJ322" t="str">
            <v>IL</v>
          </cell>
          <cell r="AK322" t="str">
            <v>60601</v>
          </cell>
          <cell r="CN322">
            <v>1287</v>
          </cell>
          <cell r="CO322">
            <v>473</v>
          </cell>
          <cell r="CS322" t="str">
            <v>12/31/2019</v>
          </cell>
          <cell r="CT322">
            <v>12</v>
          </cell>
          <cell r="CW322">
            <v>78611</v>
          </cell>
          <cell r="DD322" t="str">
            <v>Mark</v>
          </cell>
          <cell r="DE322" t="str">
            <v>Larson</v>
          </cell>
          <cell r="DF322" t="str">
            <v>Director, Financial Reporting</v>
          </cell>
          <cell r="DG322" t="str">
            <v>mark_larson@bcbstx.com</v>
          </cell>
          <cell r="DH322">
            <v>9727664351</v>
          </cell>
        </row>
        <row r="323">
          <cell r="A323">
            <v>11440</v>
          </cell>
          <cell r="B323" t="str">
            <v>HDI - Global Insurance Company</v>
          </cell>
          <cell r="J323" t="str">
            <v>161 North Clark Street</v>
          </cell>
          <cell r="K323" t="str">
            <v>48th Floor</v>
          </cell>
          <cell r="L323" t="str">
            <v>CHICAGO</v>
          </cell>
          <cell r="M323" t="str">
            <v>COOK</v>
          </cell>
          <cell r="N323" t="str">
            <v>IL</v>
          </cell>
          <cell r="O323" t="str">
            <v>60601</v>
          </cell>
          <cell r="Q323">
            <v>3124566798</v>
          </cell>
          <cell r="S323" t="str">
            <v>Lothar</v>
          </cell>
          <cell r="T323" t="str">
            <v>Becker</v>
          </cell>
          <cell r="U323" t="str">
            <v>CEO</v>
          </cell>
          <cell r="V323" t="str">
            <v>lothar.becker@us.hdi.global</v>
          </cell>
          <cell r="W323" t="str">
            <v>Brad Diericx</v>
          </cell>
          <cell r="X323" t="str">
            <v>Stephanie</v>
          </cell>
          <cell r="Y323" t="str">
            <v>Constantino</v>
          </cell>
          <cell r="Z323" t="str">
            <v>Regulatory Data Analyst</v>
          </cell>
          <cell r="AA323" t="str">
            <v>HDI - Global Insurance Company</v>
          </cell>
          <cell r="AB323">
            <v>8186624361</v>
          </cell>
          <cell r="AE323" t="str">
            <v>stephanie.constantino@us.hdi.global</v>
          </cell>
          <cell r="AF323" t="str">
            <v>161 North Clark Street</v>
          </cell>
          <cell r="AG323" t="str">
            <v>48th Floor</v>
          </cell>
          <cell r="AH323" t="str">
            <v>CHICAGO</v>
          </cell>
          <cell r="AI323" t="str">
            <v>COOK</v>
          </cell>
          <cell r="AJ323" t="str">
            <v>IL</v>
          </cell>
          <cell r="AK323" t="str">
            <v>60601</v>
          </cell>
          <cell r="CF323" t="str">
            <v>www.hdi.global/us/en</v>
          </cell>
          <cell r="CN323">
            <v>1288</v>
          </cell>
          <cell r="CO323">
            <v>428</v>
          </cell>
          <cell r="CS323" t="str">
            <v>12/31/2019</v>
          </cell>
          <cell r="CT323">
            <v>12</v>
          </cell>
          <cell r="CW323">
            <v>41343</v>
          </cell>
          <cell r="DD323" t="str">
            <v>Elzbieta</v>
          </cell>
          <cell r="DE323" t="str">
            <v>Dus</v>
          </cell>
          <cell r="DF323" t="str">
            <v>AVP, Manager, Financial Reporting &amp; Analysis</v>
          </cell>
          <cell r="DG323" t="str">
            <v>elzbieta.dus@us.hdi.global</v>
          </cell>
          <cell r="DH323">
            <v>3125896755</v>
          </cell>
        </row>
        <row r="324">
          <cell r="A324">
            <v>11441</v>
          </cell>
          <cell r="B324" t="str">
            <v>Health Care Service Corporation</v>
          </cell>
          <cell r="J324" t="str">
            <v>300 East Randolph Street</v>
          </cell>
          <cell r="L324" t="str">
            <v>CHICAGO</v>
          </cell>
          <cell r="M324" t="str">
            <v>COOK</v>
          </cell>
          <cell r="N324" t="str">
            <v>IL</v>
          </cell>
          <cell r="O324" t="str">
            <v>60601</v>
          </cell>
          <cell r="P324" t="str">
            <v>5099</v>
          </cell>
          <cell r="Q324">
            <v>3126535960</v>
          </cell>
          <cell r="S324" t="str">
            <v>Lisa</v>
          </cell>
          <cell r="T324" t="str">
            <v>Keller</v>
          </cell>
          <cell r="U324" t="str">
            <v>Sr. Director &amp; Actuary</v>
          </cell>
          <cell r="V324" t="str">
            <v>lisa_keller@hcsc.net</v>
          </cell>
          <cell r="W324" t="str">
            <v>Eric Feldstein</v>
          </cell>
          <cell r="X324" t="str">
            <v>Lisa</v>
          </cell>
          <cell r="Y324" t="str">
            <v>Keller</v>
          </cell>
          <cell r="Z324" t="str">
            <v>Sr. Director &amp; Actuary</v>
          </cell>
          <cell r="AA324" t="str">
            <v>Health Care Service Corporation, A Mutual Legal Reserve Company</v>
          </cell>
          <cell r="AB324">
            <v>3126535960</v>
          </cell>
          <cell r="AE324" t="str">
            <v>lisa_keller@hcsc.net</v>
          </cell>
          <cell r="AF324" t="str">
            <v>300 East Randolph Street</v>
          </cell>
          <cell r="AH324" t="str">
            <v>CHICAGO</v>
          </cell>
          <cell r="AI324" t="str">
            <v>COOK</v>
          </cell>
          <cell r="AJ324" t="str">
            <v>IL</v>
          </cell>
          <cell r="AK324" t="str">
            <v>60601</v>
          </cell>
          <cell r="AL324" t="str">
            <v>5099</v>
          </cell>
          <cell r="CF324" t="str">
            <v>www.hcsc.net</v>
          </cell>
          <cell r="CN324">
            <v>1289</v>
          </cell>
          <cell r="CO324">
            <v>3129</v>
          </cell>
          <cell r="CS324" t="str">
            <v>12/31/2019</v>
          </cell>
          <cell r="CT324">
            <v>12</v>
          </cell>
          <cell r="CW324">
            <v>70670</v>
          </cell>
          <cell r="CX324" t="str">
            <v>917</v>
          </cell>
          <cell r="DD324" t="str">
            <v>Tom</v>
          </cell>
          <cell r="DE324" t="str">
            <v>Cavin</v>
          </cell>
          <cell r="DF324" t="str">
            <v>DVP &amp; Actuary</v>
          </cell>
          <cell r="DG324" t="str">
            <v>tom_cavin@hcsc.net</v>
          </cell>
          <cell r="DH324">
            <v>9727663312</v>
          </cell>
        </row>
        <row r="325">
          <cell r="A325">
            <v>11442</v>
          </cell>
          <cell r="B325" t="str">
            <v>Health Net Life Insurance Company</v>
          </cell>
          <cell r="J325" t="str">
            <v>7700 Forsyth Boulevard</v>
          </cell>
          <cell r="L325" t="str">
            <v>ST. LOUIS</v>
          </cell>
          <cell r="M325" t="str">
            <v>ST. LOUIS</v>
          </cell>
          <cell r="N325" t="str">
            <v>MO</v>
          </cell>
          <cell r="O325" t="str">
            <v>63105</v>
          </cell>
          <cell r="Q325">
            <v>3143493578</v>
          </cell>
          <cell r="S325" t="str">
            <v>Amy</v>
          </cell>
          <cell r="T325" t="str">
            <v>Eichenauer</v>
          </cell>
          <cell r="U325" t="str">
            <v>Plan Controller</v>
          </cell>
          <cell r="V325" t="str">
            <v>aeichenauer@centene.com</v>
          </cell>
          <cell r="W325" t="str">
            <v>Garrett Leaf</v>
          </cell>
          <cell r="X325" t="str">
            <v>Amy</v>
          </cell>
          <cell r="Y325" t="str">
            <v>Eichenauer</v>
          </cell>
          <cell r="Z325" t="str">
            <v>Plan Controller</v>
          </cell>
          <cell r="AA325" t="str">
            <v>Health Net Life Insurance Company</v>
          </cell>
          <cell r="AB325">
            <v>3143493578</v>
          </cell>
          <cell r="AE325" t="str">
            <v>aeichenauer@centene.com</v>
          </cell>
          <cell r="AF325" t="str">
            <v>7700 Forsyth Boulevard</v>
          </cell>
          <cell r="AH325" t="str">
            <v>ST. LOUIS</v>
          </cell>
          <cell r="AI325" t="str">
            <v>ST. LOUIS</v>
          </cell>
          <cell r="AJ325" t="str">
            <v>MO</v>
          </cell>
          <cell r="AK325" t="str">
            <v>63105</v>
          </cell>
          <cell r="CF325" t="str">
            <v>www.healthnet.com</v>
          </cell>
          <cell r="CN325">
            <v>1290</v>
          </cell>
          <cell r="CO325">
            <v>1613</v>
          </cell>
          <cell r="CS325" t="str">
            <v>12/31/2019</v>
          </cell>
          <cell r="CT325">
            <v>12</v>
          </cell>
          <cell r="CW325">
            <v>66141</v>
          </cell>
          <cell r="DD325" t="str">
            <v>Lauren</v>
          </cell>
          <cell r="DE325" t="str">
            <v>Niebruegge</v>
          </cell>
          <cell r="DF325" t="str">
            <v>Vice President</v>
          </cell>
          <cell r="DG325" t="str">
            <v>lniebruegge@cente.com</v>
          </cell>
        </row>
        <row r="326">
          <cell r="A326">
            <v>10124</v>
          </cell>
          <cell r="B326" t="str">
            <v>HealthPartners, Inc.</v>
          </cell>
          <cell r="J326" t="str">
            <v>8170 33rd Avenue South</v>
          </cell>
          <cell r="L326" t="str">
            <v>MINNEAPOLIS</v>
          </cell>
          <cell r="M326" t="str">
            <v>HENNEPIN</v>
          </cell>
          <cell r="N326" t="str">
            <v>MN</v>
          </cell>
          <cell r="O326" t="str">
            <v>55440</v>
          </cell>
          <cell r="Q326">
            <v>9528835383</v>
          </cell>
          <cell r="R326">
            <v>9528835120</v>
          </cell>
          <cell r="S326" t="str">
            <v>Andrea M.</v>
          </cell>
          <cell r="T326" t="str">
            <v>Walsh</v>
          </cell>
          <cell r="U326" t="str">
            <v>CEO</v>
          </cell>
          <cell r="V326" t="str">
            <v>andrea.m.walsh@healthpartners.com</v>
          </cell>
          <cell r="W326" t="str">
            <v>Todd Hofheins</v>
          </cell>
          <cell r="X326" t="str">
            <v>David</v>
          </cell>
          <cell r="Y326" t="str">
            <v>Tiffin</v>
          </cell>
          <cell r="Z326" t="str">
            <v>Senior Financial Consultant</v>
          </cell>
          <cell r="AA326" t="str">
            <v>HealthPartners, Inc.</v>
          </cell>
          <cell r="AB326">
            <v>9528836559</v>
          </cell>
          <cell r="AE326" t="str">
            <v>David.W.Tiffin@HealthPartners.com</v>
          </cell>
          <cell r="AF326" t="str">
            <v>8170 33rd Avenue South</v>
          </cell>
          <cell r="AH326" t="str">
            <v>MINNEAPOLIS</v>
          </cell>
          <cell r="AI326" t="str">
            <v>HENNEPIN</v>
          </cell>
          <cell r="AJ326" t="str">
            <v>MN</v>
          </cell>
          <cell r="AK326" t="str">
            <v>55440</v>
          </cell>
          <cell r="CF326" t="str">
            <v>www.healthpartners.com</v>
          </cell>
          <cell r="CG326" t="str">
            <v>HealthPartners, Inc.</v>
          </cell>
          <cell r="CN326">
            <v>905</v>
          </cell>
          <cell r="CO326">
            <v>538</v>
          </cell>
          <cell r="CS326" t="str">
            <v>12/31/2019</v>
          </cell>
          <cell r="CT326">
            <v>12</v>
          </cell>
          <cell r="CW326">
            <v>95766</v>
          </cell>
          <cell r="DD326" t="str">
            <v>Kevin J.</v>
          </cell>
          <cell r="DE326" t="str">
            <v>Brandt</v>
          </cell>
          <cell r="DF326" t="str">
            <v>Director of Corporate Financial Reporting and Tax</v>
          </cell>
          <cell r="DG326" t="str">
            <v>kevin.j.brandt@healthpartners.com</v>
          </cell>
          <cell r="DH326">
            <v>9528836584</v>
          </cell>
        </row>
        <row r="327">
          <cell r="A327">
            <v>10551</v>
          </cell>
          <cell r="B327" t="str">
            <v>HealthPartners Insurance Company</v>
          </cell>
          <cell r="J327" t="str">
            <v>8170 33rd Avenue South</v>
          </cell>
          <cell r="L327" t="str">
            <v>MINNEAPOLIS</v>
          </cell>
          <cell r="N327" t="str">
            <v>MN</v>
          </cell>
          <cell r="O327" t="str">
            <v>55440</v>
          </cell>
          <cell r="Q327">
            <v>9528826753</v>
          </cell>
          <cell r="R327">
            <v>9528836500</v>
          </cell>
          <cell r="S327" t="str">
            <v>Brian</v>
          </cell>
          <cell r="T327" t="str">
            <v>O'Shields</v>
          </cell>
          <cell r="U327" t="str">
            <v>President</v>
          </cell>
          <cell r="V327" t="str">
            <v>brian.s.o'shields@healthpartners.com</v>
          </cell>
          <cell r="W327" t="str">
            <v>Curt Kohner</v>
          </cell>
          <cell r="X327" t="str">
            <v>David</v>
          </cell>
          <cell r="Y327" t="str">
            <v>Tiffin</v>
          </cell>
          <cell r="Z327" t="str">
            <v>Senior Financial Consultant</v>
          </cell>
          <cell r="AA327" t="str">
            <v>HealthPartners, Inc.</v>
          </cell>
          <cell r="AB327">
            <v>9528836559</v>
          </cell>
          <cell r="AE327" t="str">
            <v>david.w.tiffin@healthpartners.com</v>
          </cell>
          <cell r="AF327" t="str">
            <v>8170 33rd Avenue South</v>
          </cell>
          <cell r="AH327" t="str">
            <v>MINNEAPOLIS</v>
          </cell>
          <cell r="AJ327" t="str">
            <v>MN</v>
          </cell>
          <cell r="AK327" t="str">
            <v>55440</v>
          </cell>
          <cell r="CF327" t="str">
            <v>www.healthpartners.com</v>
          </cell>
          <cell r="CG327" t="str">
            <v>HealthPartners, Inc.</v>
          </cell>
          <cell r="CN327">
            <v>700</v>
          </cell>
          <cell r="CO327">
            <v>648</v>
          </cell>
          <cell r="CS327" t="str">
            <v>12/31/2019</v>
          </cell>
          <cell r="CT327">
            <v>12</v>
          </cell>
          <cell r="CW327">
            <v>44547</v>
          </cell>
          <cell r="DD327" t="str">
            <v>Kevin J.</v>
          </cell>
          <cell r="DE327" t="str">
            <v>Brandt</v>
          </cell>
          <cell r="DF327" t="str">
            <v>Director of Corporate Financial Reporting and Tax</v>
          </cell>
          <cell r="DG327" t="str">
            <v>kevin.j.brandt@healthpartners.com</v>
          </cell>
          <cell r="DH327">
            <v>9528836584</v>
          </cell>
        </row>
        <row r="328">
          <cell r="A328">
            <v>11741</v>
          </cell>
          <cell r="B328" t="str">
            <v>HealthSpring Life &amp; Health Insurance Company, Inc.</v>
          </cell>
          <cell r="J328" t="str">
            <v>530 Great Circle Road</v>
          </cell>
          <cell r="L328" t="str">
            <v>NASHVILLE</v>
          </cell>
          <cell r="N328" t="str">
            <v>TN</v>
          </cell>
          <cell r="O328" t="str">
            <v>37228</v>
          </cell>
          <cell r="Q328">
            <v>6155643445</v>
          </cell>
          <cell r="R328">
            <v>6154014566</v>
          </cell>
          <cell r="S328" t="str">
            <v>Beth</v>
          </cell>
          <cell r="T328" t="str">
            <v>Hollingsworth</v>
          </cell>
          <cell r="U328" t="str">
            <v>Director Statutory Reporting</v>
          </cell>
          <cell r="V328" t="str">
            <v>regulatory@healthspring.com</v>
          </cell>
          <cell r="W328" t="str">
            <v>Ryan Bruce McGroarty</v>
          </cell>
          <cell r="X328" t="str">
            <v>Beth</v>
          </cell>
          <cell r="Y328" t="str">
            <v>Hollingsworth</v>
          </cell>
          <cell r="Z328" t="str">
            <v>Director Statutory Reporting</v>
          </cell>
          <cell r="AA328" t="str">
            <v>HealthSpring Life &amp; Health Insurance Company, Inc.</v>
          </cell>
          <cell r="AB328">
            <v>6155643445</v>
          </cell>
          <cell r="AD328">
            <v>6154014566</v>
          </cell>
          <cell r="AE328" t="str">
            <v>regulatory@healthspring.com</v>
          </cell>
          <cell r="AF328" t="str">
            <v>530 Great Circle Road</v>
          </cell>
          <cell r="AH328" t="str">
            <v>NASHVILLE</v>
          </cell>
          <cell r="AJ328" t="str">
            <v>TN</v>
          </cell>
          <cell r="AK328" t="str">
            <v>37228</v>
          </cell>
          <cell r="CF328" t="str">
            <v>www.cigna-healthspring.com</v>
          </cell>
          <cell r="CN328">
            <v>1578</v>
          </cell>
          <cell r="CO328">
            <v>1612</v>
          </cell>
          <cell r="CS328" t="str">
            <v>12/31/2019</v>
          </cell>
          <cell r="CT328">
            <v>12</v>
          </cell>
          <cell r="CW328">
            <v>12902</v>
          </cell>
          <cell r="CX328" t="str">
            <v>0901</v>
          </cell>
          <cell r="DD328" t="str">
            <v>Ryan Bruce</v>
          </cell>
          <cell r="DE328" t="str">
            <v>McGroarty</v>
          </cell>
          <cell r="DF328" t="str">
            <v>Chief Financial Officer</v>
          </cell>
          <cell r="DG328" t="str">
            <v>regulatory@healthspring.com</v>
          </cell>
          <cell r="DH328">
            <v>7702610626</v>
          </cell>
        </row>
        <row r="329">
          <cell r="A329">
            <v>11020</v>
          </cell>
          <cell r="B329" t="str">
            <v>Health Ventures Network</v>
          </cell>
          <cell r="J329" t="str">
            <v>500 Washington Avenue South</v>
          </cell>
          <cell r="K329" t="str">
            <v>Suite 2060</v>
          </cell>
          <cell r="L329" t="str">
            <v>MINNEAPOLIS</v>
          </cell>
          <cell r="M329" t="str">
            <v>HENNEPIN</v>
          </cell>
          <cell r="N329" t="str">
            <v>MN</v>
          </cell>
          <cell r="O329" t="str">
            <v>55415</v>
          </cell>
          <cell r="Q329">
            <v>6122243300</v>
          </cell>
          <cell r="R329">
            <v>6122243167</v>
          </cell>
          <cell r="S329" t="str">
            <v>Rodney</v>
          </cell>
          <cell r="T329" t="str">
            <v>Young</v>
          </cell>
          <cell r="U329" t="str">
            <v>CEO</v>
          </cell>
          <cell r="V329" t="str">
            <v>ryoung@deltadentalmn.org</v>
          </cell>
          <cell r="W329" t="str">
            <v>Tamera Robinson</v>
          </cell>
          <cell r="X329" t="str">
            <v>Robert</v>
          </cell>
          <cell r="Y329" t="str">
            <v>Kahn</v>
          </cell>
          <cell r="Z329" t="str">
            <v>Senior Financial Reporting Accountant</v>
          </cell>
          <cell r="AA329" t="str">
            <v>Stratacor</v>
          </cell>
          <cell r="AB329">
            <v>6122243342</v>
          </cell>
          <cell r="AD329">
            <v>6123515162</v>
          </cell>
          <cell r="AE329" t="str">
            <v>rkahn@deltadentalmn.org</v>
          </cell>
          <cell r="AF329" t="str">
            <v>500 South Washington Street</v>
          </cell>
          <cell r="AH329" t="str">
            <v>MINNEPOLIS</v>
          </cell>
          <cell r="AI329" t="str">
            <v>HENNEPIN</v>
          </cell>
          <cell r="AJ329" t="str">
            <v>MN</v>
          </cell>
          <cell r="AK329" t="str">
            <v>55415</v>
          </cell>
          <cell r="CN329">
            <v>1562</v>
          </cell>
          <cell r="CO329">
            <v>2975</v>
          </cell>
          <cell r="CS329" t="str">
            <v>12/31/2019</v>
          </cell>
          <cell r="CT329">
            <v>12</v>
          </cell>
          <cell r="CW329">
            <v>48011</v>
          </cell>
          <cell r="DD329" t="str">
            <v>Carol</v>
          </cell>
          <cell r="DE329" t="str">
            <v>Houghtby</v>
          </cell>
          <cell r="DF329" t="str">
            <v>VP &amp; Chief Accounting Officer</v>
          </cell>
          <cell r="DG329" t="str">
            <v>choughtby@deltadentalmn.org</v>
          </cell>
          <cell r="DH329">
            <v>6122243173</v>
          </cell>
        </row>
        <row r="330">
          <cell r="A330">
            <v>10168</v>
          </cell>
          <cell r="B330" t="str">
            <v>Hennepin Health</v>
          </cell>
          <cell r="J330" t="str">
            <v>400 Fourth Street South</v>
          </cell>
          <cell r="K330" t="str">
            <v>Suite 201</v>
          </cell>
          <cell r="L330" t="str">
            <v>MINNEAPOLIS</v>
          </cell>
          <cell r="M330" t="str">
            <v>HENNEPIN</v>
          </cell>
          <cell r="N330" t="str">
            <v>MN</v>
          </cell>
          <cell r="O330" t="str">
            <v>55415</v>
          </cell>
          <cell r="Q330">
            <v>6125433789</v>
          </cell>
          <cell r="S330" t="str">
            <v>Anne</v>
          </cell>
          <cell r="T330" t="str">
            <v>Kanyusik Yoakum</v>
          </cell>
          <cell r="U330" t="str">
            <v>Chief Executive Officer</v>
          </cell>
          <cell r="V330" t="str">
            <v>anne.kanyusikyoakum@hennepin.us</v>
          </cell>
          <cell r="W330" t="str">
            <v>Abdirahman Abdi</v>
          </cell>
          <cell r="X330" t="str">
            <v>John</v>
          </cell>
          <cell r="Y330" t="str">
            <v>Coleman</v>
          </cell>
          <cell r="Z330" t="str">
            <v>Finance Manager</v>
          </cell>
          <cell r="AA330" t="str">
            <v>Hennepin Health</v>
          </cell>
          <cell r="AB330">
            <v>7632321507</v>
          </cell>
          <cell r="AE330" t="str">
            <v>john.coleman@hennepin.us</v>
          </cell>
          <cell r="AF330" t="str">
            <v>400 Fourth Street South</v>
          </cell>
          <cell r="AG330" t="str">
            <v>Suite 201</v>
          </cell>
          <cell r="AH330" t="str">
            <v>MINNEAPOLIS</v>
          </cell>
          <cell r="AI330" t="str">
            <v>HENNEPIN</v>
          </cell>
          <cell r="AJ330" t="str">
            <v>MN</v>
          </cell>
          <cell r="AK330" t="str">
            <v>55415</v>
          </cell>
          <cell r="CF330" t="str">
            <v>www.hennepinhealth.org/</v>
          </cell>
          <cell r="CN330">
            <v>937</v>
          </cell>
          <cell r="CO330">
            <v>778</v>
          </cell>
          <cell r="CS330" t="str">
            <v>12/31/2019</v>
          </cell>
          <cell r="CT330">
            <v>12</v>
          </cell>
          <cell r="CW330">
            <v>52627</v>
          </cell>
          <cell r="DD330" t="str">
            <v>Abdirahman</v>
          </cell>
          <cell r="DE330" t="str">
            <v>Abdi</v>
          </cell>
          <cell r="DF330" t="str">
            <v>Chief Financial Officer</v>
          </cell>
          <cell r="DG330" t="str">
            <v>adbirahman.abdi@hennepin.us</v>
          </cell>
          <cell r="DH330">
            <v>6125434585</v>
          </cell>
        </row>
        <row r="331">
          <cell r="A331">
            <v>10125</v>
          </cell>
          <cell r="B331" t="str">
            <v xml:space="preserve">Heritage Casualty Insurance Company </v>
          </cell>
          <cell r="J331" t="str">
            <v>7101 College Boulevard</v>
          </cell>
          <cell r="K331" t="str">
            <v>Suite 1400</v>
          </cell>
          <cell r="L331" t="str">
            <v>OVERLAND PARK</v>
          </cell>
          <cell r="M331" t="str">
            <v>JOHNSON</v>
          </cell>
          <cell r="N331" t="str">
            <v>KS</v>
          </cell>
          <cell r="O331" t="str">
            <v>68210</v>
          </cell>
          <cell r="Q331">
            <v>9139823725</v>
          </cell>
          <cell r="R331">
            <v>9132731596</v>
          </cell>
          <cell r="S331" t="str">
            <v>Andrew</v>
          </cell>
          <cell r="T331" t="str">
            <v>Atkin</v>
          </cell>
          <cell r="U331" t="str">
            <v>Controllership Associate</v>
          </cell>
          <cell r="V331" t="str">
            <v>andrew.atkin@ge.com</v>
          </cell>
          <cell r="W331" t="str">
            <v>William Stellen</v>
          </cell>
          <cell r="X331" t="str">
            <v>Andrew</v>
          </cell>
          <cell r="Y331" t="str">
            <v>Atkin</v>
          </cell>
          <cell r="Z331" t="str">
            <v>Controllership Associate</v>
          </cell>
          <cell r="AA331" t="str">
            <v xml:space="preserve">Heritage Casualty Insurance Company </v>
          </cell>
          <cell r="AB331">
            <v>9139823725</v>
          </cell>
          <cell r="AD331">
            <v>9132731596</v>
          </cell>
          <cell r="AE331" t="str">
            <v>andrew.atkin@ge.com</v>
          </cell>
          <cell r="AF331" t="str">
            <v>7101 College Boulevard</v>
          </cell>
          <cell r="AG331" t="str">
            <v>Suite 1400</v>
          </cell>
          <cell r="AH331" t="str">
            <v>OVERLAND PARK</v>
          </cell>
          <cell r="AI331" t="str">
            <v>JOHNSON</v>
          </cell>
          <cell r="AJ331" t="str">
            <v>KS</v>
          </cell>
          <cell r="AK331" t="str">
            <v>68210</v>
          </cell>
          <cell r="CN331">
            <v>906</v>
          </cell>
          <cell r="CO331">
            <v>616</v>
          </cell>
          <cell r="CS331" t="str">
            <v>12/31/2019</v>
          </cell>
          <cell r="CT331">
            <v>12</v>
          </cell>
          <cell r="CW331">
            <v>32077</v>
          </cell>
          <cell r="CX331" t="str">
            <v>350</v>
          </cell>
          <cell r="DD331" t="str">
            <v>Jane</v>
          </cell>
          <cell r="DE331" t="str">
            <v>Kipper</v>
          </cell>
          <cell r="DF331" t="str">
            <v>Vice-President</v>
          </cell>
          <cell r="DG331" t="str">
            <v>jane.kipper@ge.com</v>
          </cell>
          <cell r="DH331">
            <v>9139823736</v>
          </cell>
        </row>
        <row r="332">
          <cell r="A332">
            <v>10126</v>
          </cell>
          <cell r="B332" t="str">
            <v xml:space="preserve">Heritage Life Insurance Company </v>
          </cell>
          <cell r="J332" t="str">
            <v>227 West Monroe Street</v>
          </cell>
          <cell r="K332" t="str">
            <v>Suite 3775</v>
          </cell>
          <cell r="L332" t="str">
            <v>CHICAGO</v>
          </cell>
          <cell r="M332" t="str">
            <v>COOK</v>
          </cell>
          <cell r="N332" t="str">
            <v>IL</v>
          </cell>
          <cell r="O332" t="str">
            <v>60606</v>
          </cell>
          <cell r="Q332">
            <v>3129770904</v>
          </cell>
          <cell r="R332">
            <v>3122731984</v>
          </cell>
          <cell r="S332" t="str">
            <v>Robert</v>
          </cell>
          <cell r="T332" t="str">
            <v>DeFeo</v>
          </cell>
          <cell r="U332" t="str">
            <v>President</v>
          </cell>
          <cell r="V332" t="str">
            <v>Lynn.laswell@heritageli.com</v>
          </cell>
          <cell r="W332" t="str">
            <v>Dan Turner</v>
          </cell>
          <cell r="X332" t="str">
            <v>Cecilia</v>
          </cell>
          <cell r="Y332" t="str">
            <v>Gutierrez</v>
          </cell>
          <cell r="Z332" t="str">
            <v>Senior Accountant</v>
          </cell>
          <cell r="AA332" t="str">
            <v xml:space="preserve">Heritage Life Insurance Company </v>
          </cell>
          <cell r="AB332">
            <v>3123867444</v>
          </cell>
          <cell r="AD332">
            <v>3122731984</v>
          </cell>
          <cell r="AE332" t="str">
            <v>cecilia.gutierrez@heritageli.com</v>
          </cell>
          <cell r="AF332" t="str">
            <v>227 West Monroe Street</v>
          </cell>
          <cell r="AG332" t="str">
            <v>Suite 3775</v>
          </cell>
          <cell r="AH332" t="str">
            <v>CHICAGO</v>
          </cell>
          <cell r="AI332" t="str">
            <v>COOK</v>
          </cell>
          <cell r="AJ332" t="str">
            <v>IL</v>
          </cell>
          <cell r="AK332" t="str">
            <v>60606</v>
          </cell>
          <cell r="CN332">
            <v>907</v>
          </cell>
          <cell r="CO332">
            <v>2966</v>
          </cell>
          <cell r="CS332" t="str">
            <v>12/31/2019</v>
          </cell>
          <cell r="CT332">
            <v>12</v>
          </cell>
          <cell r="CW332">
            <v>64394</v>
          </cell>
          <cell r="DD332" t="str">
            <v>Lynn</v>
          </cell>
          <cell r="DE332" t="str">
            <v>Laswell</v>
          </cell>
          <cell r="DF332" t="str">
            <v>SVP Controller &amp; Assistant Treasurer</v>
          </cell>
          <cell r="DG332" t="str">
            <v>lynn.laswell@heritageli.com</v>
          </cell>
          <cell r="DH332">
            <v>3129770904</v>
          </cell>
        </row>
        <row r="333">
          <cell r="A333">
            <v>11751</v>
          </cell>
          <cell r="B333" t="str">
            <v>Hiscox Insurance Company Inc.</v>
          </cell>
          <cell r="J333" t="str">
            <v>104 South Michigan Avenue</v>
          </cell>
          <cell r="K333" t="str">
            <v>Suite 600</v>
          </cell>
          <cell r="L333" t="str">
            <v>CHICAGO</v>
          </cell>
          <cell r="M333" t="str">
            <v>COOK</v>
          </cell>
          <cell r="N333" t="str">
            <v>IL</v>
          </cell>
          <cell r="O333" t="str">
            <v>60601</v>
          </cell>
          <cell r="Q333">
            <v>3123805555</v>
          </cell>
          <cell r="R333">
            <v>3122288077</v>
          </cell>
          <cell r="S333" t="str">
            <v>Steve</v>
          </cell>
          <cell r="T333" t="str">
            <v>Langan</v>
          </cell>
          <cell r="U333" t="str">
            <v>CEO</v>
          </cell>
          <cell r="V333" t="str">
            <v>steve.langan@hiscox.com</v>
          </cell>
          <cell r="W333" t="str">
            <v>David Mclaughlin</v>
          </cell>
          <cell r="X333" t="str">
            <v>Michael</v>
          </cell>
          <cell r="Y333" t="str">
            <v>Baker</v>
          </cell>
          <cell r="Z333" t="str">
            <v>Compliance Manager</v>
          </cell>
          <cell r="AA333" t="str">
            <v>Hiscox Insurance Company, Inc.</v>
          </cell>
          <cell r="AB333">
            <v>6303157723</v>
          </cell>
          <cell r="AD333">
            <v>3122288077</v>
          </cell>
          <cell r="AE333" t="str">
            <v>michael.baker@hiscox.com</v>
          </cell>
          <cell r="AF333" t="str">
            <v>104 South Michigan Avenue</v>
          </cell>
          <cell r="AG333" t="str">
            <v>Suite 600</v>
          </cell>
          <cell r="AH333" t="str">
            <v>CHICAGO</v>
          </cell>
          <cell r="AI333" t="str">
            <v>COOK</v>
          </cell>
          <cell r="AJ333" t="str">
            <v>IL</v>
          </cell>
          <cell r="AK333" t="str">
            <v>60601</v>
          </cell>
          <cell r="CF333" t="str">
            <v>www.hiscox.com</v>
          </cell>
          <cell r="CN333">
            <v>2927</v>
          </cell>
          <cell r="CO333">
            <v>1823</v>
          </cell>
          <cell r="CS333" t="str">
            <v>12/31/2019</v>
          </cell>
          <cell r="CT333">
            <v>12</v>
          </cell>
          <cell r="CW333">
            <v>10200</v>
          </cell>
          <cell r="CX333" t="str">
            <v>4666</v>
          </cell>
          <cell r="DD333" t="str">
            <v>Edward</v>
          </cell>
          <cell r="DE333" t="str">
            <v>Taylor</v>
          </cell>
          <cell r="DF333" t="str">
            <v>Head of Compliance</v>
          </cell>
          <cell r="DG333" t="str">
            <v>edward.taylor@hiscox.com</v>
          </cell>
          <cell r="DH333">
            <v>6464428315</v>
          </cell>
        </row>
        <row r="334">
          <cell r="A334">
            <v>10389</v>
          </cell>
          <cell r="B334" t="str">
            <v>HM Health Insurance Company</v>
          </cell>
          <cell r="J334" t="str">
            <v>120 Fifth Avenue</v>
          </cell>
          <cell r="K334" t="str">
            <v>Suite 924</v>
          </cell>
          <cell r="L334" t="str">
            <v>PITTSBURGH</v>
          </cell>
          <cell r="M334" t="str">
            <v>ALLEGHENY</v>
          </cell>
          <cell r="N334" t="str">
            <v>PA</v>
          </cell>
          <cell r="O334" t="str">
            <v>15222</v>
          </cell>
          <cell r="P334" t="str">
            <v>3022</v>
          </cell>
          <cell r="Q334">
            <v>4125444700</v>
          </cell>
          <cell r="R334">
            <v>4125448054</v>
          </cell>
          <cell r="S334" t="str">
            <v>Deborah Lynn</v>
          </cell>
          <cell r="T334" t="str">
            <v>Rice-Johnson</v>
          </cell>
          <cell r="U334" t="str">
            <v>President</v>
          </cell>
          <cell r="V334" t="str">
            <v>deborah.rice@highmark.com</v>
          </cell>
          <cell r="W334" t="str">
            <v>Karen L. Hanlon</v>
          </cell>
          <cell r="X334" t="str">
            <v>Catherine</v>
          </cell>
          <cell r="Y334" t="str">
            <v>Korenich</v>
          </cell>
          <cell r="Z334" t="str">
            <v>Accountant</v>
          </cell>
          <cell r="AA334" t="str">
            <v>Highmark Health</v>
          </cell>
          <cell r="AB334">
            <v>4125444816</v>
          </cell>
          <cell r="AD334">
            <v>4125448674</v>
          </cell>
          <cell r="AE334" t="str">
            <v>catherine.korenich@highmarkethealth.org</v>
          </cell>
          <cell r="AF334" t="str">
            <v>120 Fifth Avenue</v>
          </cell>
          <cell r="AG334" t="str">
            <v>Suite 924</v>
          </cell>
          <cell r="AH334" t="str">
            <v>PITTSBURGH</v>
          </cell>
          <cell r="AI334" t="str">
            <v>ALLEGHENY</v>
          </cell>
          <cell r="AJ334" t="str">
            <v>PA</v>
          </cell>
          <cell r="AK334" t="str">
            <v>15222</v>
          </cell>
          <cell r="AL334" t="str">
            <v>3022</v>
          </cell>
          <cell r="AM334" t="str">
            <v>Matthew</v>
          </cell>
          <cell r="AN334" t="str">
            <v>Bazzani</v>
          </cell>
          <cell r="AO334" t="str">
            <v>VP Accounting &amp; Reporting</v>
          </cell>
          <cell r="AP334" t="str">
            <v>Highmark Health</v>
          </cell>
          <cell r="AQ334">
            <v>4125448338</v>
          </cell>
          <cell r="AS334">
            <v>4125448974</v>
          </cell>
          <cell r="AT334" t="str">
            <v>matthew.bazzani@highmarkethealth.org</v>
          </cell>
          <cell r="AU334" t="str">
            <v>120 Fifth Avenue</v>
          </cell>
          <cell r="AV334" t="str">
            <v>Suite 924</v>
          </cell>
          <cell r="AW334" t="str">
            <v>PITTSBURGH</v>
          </cell>
          <cell r="AX334" t="str">
            <v>ALLEGHENY</v>
          </cell>
          <cell r="AY334" t="str">
            <v>PA</v>
          </cell>
          <cell r="AZ334" t="str">
            <v>15222</v>
          </cell>
          <cell r="BA334" t="str">
            <v>3022</v>
          </cell>
          <cell r="CF334" t="str">
            <v>www.highmark.com</v>
          </cell>
          <cell r="CN334">
            <v>1031</v>
          </cell>
          <cell r="CO334">
            <v>565</v>
          </cell>
          <cell r="CP334">
            <v>647</v>
          </cell>
          <cell r="CS334" t="str">
            <v>12/31/2019</v>
          </cell>
          <cell r="CT334">
            <v>12</v>
          </cell>
          <cell r="CW334">
            <v>71768</v>
          </cell>
          <cell r="CX334" t="str">
            <v>812</v>
          </cell>
          <cell r="DD334" t="str">
            <v>Matthew</v>
          </cell>
          <cell r="DE334" t="str">
            <v>Bazzani</v>
          </cell>
          <cell r="DF334" t="str">
            <v>VP Accounting &amp; Reporting</v>
          </cell>
          <cell r="DG334" t="str">
            <v>matthew.bazzani@highmarkethealth.org</v>
          </cell>
          <cell r="DH334">
            <v>4125448338</v>
          </cell>
        </row>
        <row r="335">
          <cell r="A335">
            <v>10127</v>
          </cell>
          <cell r="B335" t="str">
            <v xml:space="preserve">HM Life Insurance Company </v>
          </cell>
          <cell r="J335" t="str">
            <v>PO Box 535061</v>
          </cell>
          <cell r="L335" t="str">
            <v>PITTSBURGH</v>
          </cell>
          <cell r="M335" t="str">
            <v>ALLEGHENY</v>
          </cell>
          <cell r="N335" t="str">
            <v>PA</v>
          </cell>
          <cell r="O335" t="str">
            <v>15253</v>
          </cell>
          <cell r="P335" t="str">
            <v>5061</v>
          </cell>
          <cell r="Q335">
            <v>8003285433</v>
          </cell>
          <cell r="R335">
            <v>4125441053</v>
          </cell>
          <cell r="S335" t="str">
            <v>Frederick G.</v>
          </cell>
          <cell r="T335" t="str">
            <v>Merkel</v>
          </cell>
          <cell r="U335" t="str">
            <v>CEO</v>
          </cell>
          <cell r="V335" t="str">
            <v>hmigfinance@highmark.com</v>
          </cell>
          <cell r="W335" t="str">
            <v>Caleb L. Knier</v>
          </cell>
          <cell r="X335" t="str">
            <v>Joseph W.</v>
          </cell>
          <cell r="Y335" t="str">
            <v>Seygal</v>
          </cell>
          <cell r="Z335" t="str">
            <v>Assistant Treasurer</v>
          </cell>
          <cell r="AA335" t="str">
            <v>HM Life Insurance Company</v>
          </cell>
          <cell r="AB335">
            <v>8003285433</v>
          </cell>
          <cell r="AD335">
            <v>4125441053</v>
          </cell>
          <cell r="AE335" t="str">
            <v>hmigfinance@highmark.com</v>
          </cell>
          <cell r="AF335" t="str">
            <v>Fifth 120 Fifth Avenue, Fifth Avenue Place</v>
          </cell>
          <cell r="AG335" t="str">
            <v>PAP P6106</v>
          </cell>
          <cell r="AH335" t="str">
            <v>PITTSBURGH</v>
          </cell>
          <cell r="AI335" t="str">
            <v>ALLEGHENY</v>
          </cell>
          <cell r="AJ335" t="str">
            <v>PA</v>
          </cell>
          <cell r="AK335" t="str">
            <v>15222</v>
          </cell>
          <cell r="AL335" t="str">
            <v>3099</v>
          </cell>
          <cell r="CF335" t="str">
            <v>www.hmig.com</v>
          </cell>
          <cell r="CN335">
            <v>510</v>
          </cell>
          <cell r="CO335">
            <v>812</v>
          </cell>
          <cell r="CS335" t="str">
            <v>12/31/2019</v>
          </cell>
          <cell r="CT335">
            <v>12</v>
          </cell>
          <cell r="CW335">
            <v>93440</v>
          </cell>
          <cell r="CX335" t="str">
            <v>0812</v>
          </cell>
          <cell r="DD335" t="str">
            <v>Domenic</v>
          </cell>
          <cell r="DE335" t="str">
            <v>Palmieri</v>
          </cell>
          <cell r="DF335" t="str">
            <v>Treasurer and CFO</v>
          </cell>
          <cell r="DG335" t="str">
            <v>domenic.palmieri@hminsurancegroup.com</v>
          </cell>
          <cell r="DH335">
            <v>4125441144</v>
          </cell>
        </row>
        <row r="336">
          <cell r="A336">
            <v>11445</v>
          </cell>
          <cell r="B336" t="str">
            <v>Homesteaders Life Company</v>
          </cell>
          <cell r="J336" t="str">
            <v>PO Box 1756</v>
          </cell>
          <cell r="L336" t="str">
            <v>DES MOINES</v>
          </cell>
          <cell r="M336" t="str">
            <v>POLK</v>
          </cell>
          <cell r="N336" t="str">
            <v>IA</v>
          </cell>
          <cell r="O336" t="str">
            <v>50306</v>
          </cell>
          <cell r="Q336">
            <v>5154407777</v>
          </cell>
          <cell r="R336">
            <v>5154407692</v>
          </cell>
          <cell r="S336" t="str">
            <v>Stephen R.</v>
          </cell>
          <cell r="T336" t="str">
            <v>Lang</v>
          </cell>
          <cell r="U336" t="str">
            <v>President/CEO</v>
          </cell>
          <cell r="W336" t="str">
            <v>Stephen W. Pick</v>
          </cell>
          <cell r="X336" t="str">
            <v>Danielle</v>
          </cell>
          <cell r="Y336" t="str">
            <v>Lowe</v>
          </cell>
          <cell r="Z336" t="str">
            <v>Accounting Specialist</v>
          </cell>
          <cell r="AA336" t="str">
            <v>Homesteaders Life Company</v>
          </cell>
          <cell r="AB336">
            <v>5154407777</v>
          </cell>
          <cell r="AC336">
            <v>7854</v>
          </cell>
          <cell r="AD336">
            <v>5154407692</v>
          </cell>
          <cell r="AE336" t="str">
            <v>dlowe@homesteaderslife.com</v>
          </cell>
          <cell r="AF336" t="str">
            <v>5700 Westown Parkway</v>
          </cell>
          <cell r="AH336" t="str">
            <v>WEST DES MOINES</v>
          </cell>
          <cell r="AI336" t="str">
            <v>POLK</v>
          </cell>
          <cell r="AJ336" t="str">
            <v>IA</v>
          </cell>
          <cell r="AK336" t="str">
            <v>50266</v>
          </cell>
          <cell r="CF336" t="str">
            <v>www.homesteaderslife.com</v>
          </cell>
          <cell r="CN336">
            <v>1292</v>
          </cell>
          <cell r="CO336">
            <v>1709</v>
          </cell>
          <cell r="CS336" t="str">
            <v>12/31/2019</v>
          </cell>
          <cell r="CT336">
            <v>12</v>
          </cell>
          <cell r="CW336">
            <v>64505</v>
          </cell>
          <cell r="DD336" t="str">
            <v>Wayne</v>
          </cell>
          <cell r="DE336" t="str">
            <v>Huegerich</v>
          </cell>
          <cell r="DF336" t="str">
            <v>Sr. Vice Pres - Accounting/Controller</v>
          </cell>
          <cell r="DG336" t="str">
            <v>whuegerich@homesteaderslife.com</v>
          </cell>
          <cell r="DH336">
            <v>5154407777</v>
          </cell>
        </row>
        <row r="337">
          <cell r="A337">
            <v>11446</v>
          </cell>
          <cell r="B337" t="str">
            <v>Horace Mann Insurance Company</v>
          </cell>
          <cell r="J337" t="str">
            <v>One Horace Mann Plaza</v>
          </cell>
          <cell r="L337" t="str">
            <v>SPRINGFIELD</v>
          </cell>
          <cell r="M337" t="str">
            <v>SANGAMON</v>
          </cell>
          <cell r="N337" t="str">
            <v>IL</v>
          </cell>
          <cell r="O337" t="str">
            <v>62715</v>
          </cell>
          <cell r="Q337">
            <v>2177892500</v>
          </cell>
          <cell r="R337">
            <v>2175357117</v>
          </cell>
          <cell r="S337" t="str">
            <v>Marita</v>
          </cell>
          <cell r="T337" t="str">
            <v>Zuriatis</v>
          </cell>
          <cell r="U337" t="str">
            <v>CEO</v>
          </cell>
          <cell r="V337" t="str">
            <v>statunit@horacemann.com</v>
          </cell>
          <cell r="W337" t="str">
            <v>Bret Conklin</v>
          </cell>
          <cell r="X337" t="str">
            <v>Aaron</v>
          </cell>
          <cell r="Y337" t="str">
            <v>Jennings</v>
          </cell>
          <cell r="Z337" t="str">
            <v>Manager Accounting and Reporting</v>
          </cell>
          <cell r="AA337" t="str">
            <v>Horace Mann Insurance Company</v>
          </cell>
          <cell r="AB337">
            <v>2177892500</v>
          </cell>
          <cell r="AC337">
            <v>5712</v>
          </cell>
          <cell r="AD337">
            <v>2175357117</v>
          </cell>
          <cell r="AE337" t="str">
            <v>statunit@horacemann.com</v>
          </cell>
          <cell r="AF337" t="str">
            <v>One Horace Mann Plaza</v>
          </cell>
          <cell r="AH337" t="str">
            <v>SPRINGFIELD</v>
          </cell>
          <cell r="AI337" t="str">
            <v>SANGAMON</v>
          </cell>
          <cell r="AJ337" t="str">
            <v>IL</v>
          </cell>
          <cell r="AK337" t="str">
            <v>62715</v>
          </cell>
          <cell r="CF337" t="str">
            <v>www.horacemann.com</v>
          </cell>
          <cell r="CN337">
            <v>1293</v>
          </cell>
          <cell r="CO337">
            <v>552</v>
          </cell>
          <cell r="CS337" t="str">
            <v>12/31/2019</v>
          </cell>
          <cell r="CT337">
            <v>12</v>
          </cell>
          <cell r="CW337">
            <v>22578</v>
          </cell>
          <cell r="DD337" t="str">
            <v>Holly</v>
          </cell>
          <cell r="DE337" t="str">
            <v>Orr</v>
          </cell>
          <cell r="DF337" t="str">
            <v>Director Finance &amp; Reporting</v>
          </cell>
          <cell r="DG337" t="str">
            <v>statunit@horacemann.com</v>
          </cell>
          <cell r="DH337">
            <v>2177892500</v>
          </cell>
        </row>
        <row r="338">
          <cell r="A338">
            <v>10128</v>
          </cell>
          <cell r="B338" t="str">
            <v xml:space="preserve">Horace Mann Life Insurance Company </v>
          </cell>
          <cell r="J338" t="str">
            <v>One Horace Mann Plaza</v>
          </cell>
          <cell r="L338" t="str">
            <v>SPRINGFIELD</v>
          </cell>
          <cell r="N338" t="str">
            <v>IL</v>
          </cell>
          <cell r="O338" t="str">
            <v>62715</v>
          </cell>
          <cell r="Q338">
            <v>2177892500</v>
          </cell>
          <cell r="S338" t="str">
            <v>Marita</v>
          </cell>
          <cell r="T338" t="str">
            <v>Zuratis</v>
          </cell>
          <cell r="U338" t="str">
            <v>Chairman, President &amp; CEO</v>
          </cell>
          <cell r="V338" t="str">
            <v>marita.zuraitis@horacemann.com</v>
          </cell>
          <cell r="X338" t="str">
            <v>Katie</v>
          </cell>
          <cell r="Y338" t="str">
            <v>Smith</v>
          </cell>
          <cell r="Z338" t="str">
            <v>Senior Actuarial Consultant</v>
          </cell>
          <cell r="AA338" t="str">
            <v>Horace Mann Life Insurance Company</v>
          </cell>
          <cell r="AB338">
            <v>2177892500</v>
          </cell>
          <cell r="AC338">
            <v>5820</v>
          </cell>
          <cell r="AE338" t="str">
            <v>katie.smith@horacemann.com</v>
          </cell>
          <cell r="AF338" t="str">
            <v>One Horace Mann Plaza</v>
          </cell>
          <cell r="AH338" t="str">
            <v>SPRINGFIELD</v>
          </cell>
          <cell r="AJ338" t="str">
            <v>IL</v>
          </cell>
          <cell r="AK338" t="str">
            <v>62715</v>
          </cell>
          <cell r="AM338" t="str">
            <v>DeEtte</v>
          </cell>
          <cell r="AN338" t="str">
            <v>Stump</v>
          </cell>
          <cell r="AO338" t="str">
            <v>AVP &amp; Actuary</v>
          </cell>
          <cell r="AP338" t="str">
            <v>Horace Mann Life Insurance Company</v>
          </cell>
          <cell r="AQ338">
            <v>2177892500</v>
          </cell>
          <cell r="AR338">
            <v>5816</v>
          </cell>
          <cell r="AT338" t="str">
            <v>DeEtte.Stump@horacemann.com</v>
          </cell>
          <cell r="AU338" t="str">
            <v>One Horace Mann Plaza</v>
          </cell>
          <cell r="AW338" t="str">
            <v>SPRINGFIELD</v>
          </cell>
          <cell r="AY338" t="str">
            <v>IL</v>
          </cell>
          <cell r="AZ338" t="str">
            <v>62715</v>
          </cell>
          <cell r="CN338">
            <v>908</v>
          </cell>
          <cell r="CO338">
            <v>749</v>
          </cell>
          <cell r="CP338">
            <v>757</v>
          </cell>
          <cell r="CS338" t="str">
            <v>12/31/2019</v>
          </cell>
          <cell r="CT338">
            <v>12</v>
          </cell>
          <cell r="CW338">
            <v>64513</v>
          </cell>
          <cell r="CX338" t="str">
            <v>300</v>
          </cell>
          <cell r="DD338" t="str">
            <v>DeEtte</v>
          </cell>
          <cell r="DE338" t="str">
            <v>Stump</v>
          </cell>
          <cell r="DF338" t="str">
            <v>AVP &amp; Actuary</v>
          </cell>
          <cell r="DG338" t="str">
            <v>deette.stump@horacemann.com</v>
          </cell>
          <cell r="DH338">
            <v>2177892500</v>
          </cell>
        </row>
        <row r="339">
          <cell r="A339">
            <v>11447</v>
          </cell>
          <cell r="B339" t="str">
            <v>Horace Mann Property and Casualty Insurance Company</v>
          </cell>
          <cell r="J339" t="str">
            <v>One Horace Mann Plaza</v>
          </cell>
          <cell r="L339" t="str">
            <v>SPRINGFIELD</v>
          </cell>
          <cell r="N339" t="str">
            <v>IL</v>
          </cell>
          <cell r="O339" t="str">
            <v>62715</v>
          </cell>
          <cell r="Q339">
            <v>2177892500</v>
          </cell>
          <cell r="R339">
            <v>2175357117</v>
          </cell>
          <cell r="S339" t="str">
            <v>Marita</v>
          </cell>
          <cell r="T339" t="str">
            <v>Zuriatis</v>
          </cell>
          <cell r="U339" t="str">
            <v>CEO</v>
          </cell>
          <cell r="V339" t="str">
            <v>statunit@horacemann.com</v>
          </cell>
          <cell r="W339" t="str">
            <v>Bret Conklin</v>
          </cell>
          <cell r="X339" t="str">
            <v>Aaron</v>
          </cell>
          <cell r="Y339" t="str">
            <v>Jennings</v>
          </cell>
          <cell r="Z339" t="str">
            <v>Manager Accounting and Reporting</v>
          </cell>
          <cell r="AA339" t="str">
            <v>Horace Mann Insurance Company</v>
          </cell>
          <cell r="AB339">
            <v>2177892500</v>
          </cell>
          <cell r="AC339">
            <v>5712</v>
          </cell>
          <cell r="AD339">
            <v>2175357117</v>
          </cell>
          <cell r="AE339" t="str">
            <v>statunit@horacemann.com</v>
          </cell>
          <cell r="AF339" t="str">
            <v>One Horace Mann Plaza</v>
          </cell>
          <cell r="AH339" t="str">
            <v>SPRINGFIELD</v>
          </cell>
          <cell r="AI339" t="str">
            <v>SANGAMON</v>
          </cell>
          <cell r="AJ339" t="str">
            <v>IL</v>
          </cell>
          <cell r="AK339" t="str">
            <v>62715</v>
          </cell>
          <cell r="CF339" t="str">
            <v>www.horacemann.com</v>
          </cell>
          <cell r="CN339">
            <v>1294</v>
          </cell>
          <cell r="CO339">
            <v>552</v>
          </cell>
          <cell r="CS339" t="str">
            <v>12/31/2019</v>
          </cell>
          <cell r="CT339">
            <v>12</v>
          </cell>
          <cell r="CW339">
            <v>22756</v>
          </cell>
          <cell r="DD339" t="str">
            <v>Holly</v>
          </cell>
          <cell r="DE339" t="str">
            <v>Orr</v>
          </cell>
          <cell r="DF339" t="str">
            <v>Director Finance &amp; Reporting</v>
          </cell>
          <cell r="DG339" t="str">
            <v>statunit@horacemann.com</v>
          </cell>
          <cell r="DH339">
            <v>2177892500</v>
          </cell>
        </row>
        <row r="340">
          <cell r="A340">
            <v>11451</v>
          </cell>
          <cell r="B340" t="str">
            <v>Hudson Insurance Company</v>
          </cell>
          <cell r="J340" t="str">
            <v>100 William Street</v>
          </cell>
          <cell r="K340" t="str">
            <v>5th Floor</v>
          </cell>
          <cell r="L340" t="str">
            <v>NEW YORK</v>
          </cell>
          <cell r="M340" t="str">
            <v>NEW YORK</v>
          </cell>
          <cell r="N340" t="str">
            <v>NY</v>
          </cell>
          <cell r="O340" t="str">
            <v>10038</v>
          </cell>
          <cell r="Q340">
            <v>20394018101</v>
          </cell>
          <cell r="R340">
            <v>2039657960</v>
          </cell>
          <cell r="S340" t="str">
            <v>Penny</v>
          </cell>
          <cell r="T340" t="str">
            <v>Ciaston</v>
          </cell>
          <cell r="U340" t="str">
            <v>Assistant Vice President</v>
          </cell>
          <cell r="V340" t="str">
            <v>pciaston@odysseygroup.com</v>
          </cell>
          <cell r="W340" t="str">
            <v>Janice E. Zwinggi</v>
          </cell>
          <cell r="X340" t="str">
            <v>Penny</v>
          </cell>
          <cell r="Y340" t="str">
            <v>Ciaston</v>
          </cell>
          <cell r="Z340" t="str">
            <v>Assistant Vice President</v>
          </cell>
          <cell r="AA340" t="str">
            <v>Hudson Insurance Company</v>
          </cell>
          <cell r="AB340">
            <v>2039408101</v>
          </cell>
          <cell r="AD340">
            <v>2039657960</v>
          </cell>
          <cell r="AE340" t="str">
            <v>pciaston@odysseygroup.com</v>
          </cell>
          <cell r="AF340" t="str">
            <v>300 First Stamford Place</v>
          </cell>
          <cell r="AH340" t="str">
            <v>STAMFORD</v>
          </cell>
          <cell r="AI340" t="str">
            <v>FAIRFIELD</v>
          </cell>
          <cell r="AJ340" t="str">
            <v>CT</v>
          </cell>
          <cell r="AK340" t="str">
            <v>06902</v>
          </cell>
          <cell r="CF340" t="str">
            <v>www.hudsoninsgroup.com</v>
          </cell>
          <cell r="CN340">
            <v>1297</v>
          </cell>
          <cell r="CO340">
            <v>1614</v>
          </cell>
          <cell r="CS340" t="str">
            <v>12/31/2019</v>
          </cell>
          <cell r="CT340">
            <v>12</v>
          </cell>
          <cell r="CW340">
            <v>25054</v>
          </cell>
          <cell r="CX340" t="str">
            <v>0158</v>
          </cell>
          <cell r="DD340" t="str">
            <v>Kirk M.</v>
          </cell>
          <cell r="DE340" t="str">
            <v>Reische</v>
          </cell>
          <cell r="DF340" t="str">
            <v>Vice President</v>
          </cell>
          <cell r="DG340" t="str">
            <v>kresiche@odysseygroup.com</v>
          </cell>
          <cell r="DH340">
            <v>2039778000</v>
          </cell>
        </row>
        <row r="341">
          <cell r="A341">
            <v>10226</v>
          </cell>
          <cell r="B341" t="str">
            <v>Humana Benefit Plan of Illinois, Inc.</v>
          </cell>
          <cell r="J341" t="str">
            <v>PO Box 740036</v>
          </cell>
          <cell r="L341" t="str">
            <v>LOUISVILLE</v>
          </cell>
          <cell r="M341" t="str">
            <v>JEFFERSON</v>
          </cell>
          <cell r="N341" t="str">
            <v>KY</v>
          </cell>
          <cell r="O341" t="str">
            <v>40202</v>
          </cell>
          <cell r="Q341">
            <v>5025801000</v>
          </cell>
          <cell r="R341">
            <v>5025802099</v>
          </cell>
          <cell r="S341" t="str">
            <v>Bruce</v>
          </cell>
          <cell r="T341" t="str">
            <v>Broussard</v>
          </cell>
          <cell r="U341" t="str">
            <v>President &amp; CEO</v>
          </cell>
          <cell r="W341" t="str">
            <v>Steve McCulley</v>
          </cell>
          <cell r="X341" t="str">
            <v>Dylan</v>
          </cell>
          <cell r="Y341" t="str">
            <v>Proctor</v>
          </cell>
          <cell r="Z341" t="str">
            <v>Senior Financial Reporting Professional</v>
          </cell>
          <cell r="AA341" t="str">
            <v>Humana</v>
          </cell>
          <cell r="AB341">
            <v>5025801000</v>
          </cell>
          <cell r="AE341" t="str">
            <v>dproctor1@humana.com</v>
          </cell>
          <cell r="AF341" t="str">
            <v>500 West Main Street</v>
          </cell>
          <cell r="AH341" t="str">
            <v>LOUISVILLE</v>
          </cell>
          <cell r="AI341" t="str">
            <v>JEFFERSON</v>
          </cell>
          <cell r="AJ341" t="str">
            <v>KY</v>
          </cell>
          <cell r="AK341" t="str">
            <v>40202</v>
          </cell>
          <cell r="CF341" t="str">
            <v>www.humana.com</v>
          </cell>
          <cell r="CN341">
            <v>887</v>
          </cell>
          <cell r="CO341">
            <v>338</v>
          </cell>
          <cell r="CS341" t="str">
            <v>12/31/2019</v>
          </cell>
          <cell r="CT341">
            <v>12</v>
          </cell>
          <cell r="CW341">
            <v>60052</v>
          </cell>
          <cell r="CX341" t="str">
            <v>0119</v>
          </cell>
          <cell r="DD341" t="str">
            <v>Elizabeth</v>
          </cell>
          <cell r="DE341" t="str">
            <v>Lindsey</v>
          </cell>
          <cell r="DF341" t="str">
            <v>Financial Reporting Lead</v>
          </cell>
          <cell r="DG341" t="str">
            <v>doiinquiries@humana.com</v>
          </cell>
          <cell r="DH341">
            <v>5025803357</v>
          </cell>
        </row>
        <row r="342">
          <cell r="A342">
            <v>10130</v>
          </cell>
          <cell r="B342" t="str">
            <v>HumanaDental Insurance Company</v>
          </cell>
          <cell r="J342" t="str">
            <v>PO Box 740036</v>
          </cell>
          <cell r="L342" t="str">
            <v>LOUISVILLE</v>
          </cell>
          <cell r="M342" t="str">
            <v>JEFFERSON</v>
          </cell>
          <cell r="N342" t="str">
            <v>KY</v>
          </cell>
          <cell r="O342" t="str">
            <v>40201</v>
          </cell>
          <cell r="P342" t="str">
            <v>7436</v>
          </cell>
          <cell r="Q342">
            <v>5025808965</v>
          </cell>
          <cell r="S342" t="str">
            <v>Gerald Lawrence</v>
          </cell>
          <cell r="T342" t="str">
            <v>Ganoni</v>
          </cell>
          <cell r="V342" t="str">
            <v>doiinquiries@humana.com</v>
          </cell>
          <cell r="X342" t="str">
            <v>Dylan</v>
          </cell>
          <cell r="Y342" t="str">
            <v>Proctor</v>
          </cell>
          <cell r="Z342" t="str">
            <v>Senior Financial Reporting Professional</v>
          </cell>
          <cell r="AA342" t="str">
            <v>Humana, Inc.</v>
          </cell>
          <cell r="AB342">
            <v>5025802478</v>
          </cell>
          <cell r="AE342" t="str">
            <v>dproctor1@humana.com</v>
          </cell>
          <cell r="AF342" t="str">
            <v>PO Box 740036</v>
          </cell>
          <cell r="AH342" t="str">
            <v>LOUISVILLE</v>
          </cell>
          <cell r="AI342" t="str">
            <v>JEFFERSON</v>
          </cell>
          <cell r="AJ342" t="str">
            <v>KY</v>
          </cell>
          <cell r="AK342" t="str">
            <v>40201</v>
          </cell>
          <cell r="AL342" t="str">
            <v>7436</v>
          </cell>
          <cell r="CN342">
            <v>516</v>
          </cell>
          <cell r="CO342">
            <v>755</v>
          </cell>
          <cell r="CS342" t="str">
            <v>12/31/2019</v>
          </cell>
          <cell r="CT342">
            <v>12</v>
          </cell>
          <cell r="CW342">
            <v>70580</v>
          </cell>
          <cell r="CX342" t="str">
            <v>119</v>
          </cell>
          <cell r="DD342" t="str">
            <v>Elizabeth</v>
          </cell>
          <cell r="DE342" t="str">
            <v>Lindsey</v>
          </cell>
          <cell r="DF342" t="str">
            <v>Financial Reporrting Lead</v>
          </cell>
          <cell r="DG342" t="str">
            <v>elindsey@humana.com</v>
          </cell>
          <cell r="DH342">
            <v>5025808965</v>
          </cell>
        </row>
        <row r="343">
          <cell r="A343">
            <v>10129</v>
          </cell>
          <cell r="B343" t="str">
            <v>Humana Insurance Company</v>
          </cell>
          <cell r="J343" t="str">
            <v>PO Box 740036</v>
          </cell>
          <cell r="L343" t="str">
            <v>LOUISVILLE</v>
          </cell>
          <cell r="N343" t="str">
            <v>KY</v>
          </cell>
          <cell r="O343" t="str">
            <v>40201</v>
          </cell>
          <cell r="P343" t="str">
            <v>7436</v>
          </cell>
          <cell r="Q343">
            <v>5025803660</v>
          </cell>
          <cell r="S343" t="str">
            <v>Bruce</v>
          </cell>
          <cell r="T343" t="str">
            <v>Broussard</v>
          </cell>
          <cell r="U343" t="str">
            <v>President &amp; CEO</v>
          </cell>
          <cell r="X343" t="str">
            <v>Dylan</v>
          </cell>
          <cell r="Y343" t="str">
            <v>Proctor</v>
          </cell>
          <cell r="Z343" t="str">
            <v>Senior Financial Reporting Professional</v>
          </cell>
          <cell r="AA343" t="str">
            <v>Humana Insurance Company</v>
          </cell>
          <cell r="AB343">
            <v>5025808965</v>
          </cell>
          <cell r="AD343">
            <v>5025801276</v>
          </cell>
          <cell r="AE343" t="str">
            <v>dproctor1@humana.com</v>
          </cell>
          <cell r="AF343" t="str">
            <v>PO Box 740036</v>
          </cell>
          <cell r="AH343" t="str">
            <v>LOUISVILLE</v>
          </cell>
          <cell r="AJ343" t="str">
            <v>KY</v>
          </cell>
          <cell r="AK343" t="str">
            <v>40201</v>
          </cell>
          <cell r="AL343" t="str">
            <v>7436</v>
          </cell>
          <cell r="CN343">
            <v>515</v>
          </cell>
          <cell r="CO343">
            <v>688</v>
          </cell>
          <cell r="CS343" t="str">
            <v>12/31/2019</v>
          </cell>
          <cell r="CT343">
            <v>12</v>
          </cell>
          <cell r="CW343">
            <v>73288</v>
          </cell>
          <cell r="CX343" t="str">
            <v>119</v>
          </cell>
          <cell r="DD343" t="str">
            <v>Elizabeth</v>
          </cell>
          <cell r="DE343" t="str">
            <v>Lindsey</v>
          </cell>
          <cell r="DF343" t="str">
            <v>Financial Reporting Lead</v>
          </cell>
          <cell r="DG343" t="str">
            <v>elindsey@humana.com</v>
          </cell>
          <cell r="DH343">
            <v>5025808965</v>
          </cell>
        </row>
        <row r="344">
          <cell r="A344">
            <v>10513</v>
          </cell>
          <cell r="B344" t="str">
            <v>Humana Wisconsin Health Organization Insurance Company</v>
          </cell>
          <cell r="C344" t="str">
            <v>LOUISVILLE</v>
          </cell>
          <cell r="D344" t="str">
            <v>PO Box 740036</v>
          </cell>
          <cell r="E344" t="str">
            <v/>
          </cell>
          <cell r="G344" t="str">
            <v>KY</v>
          </cell>
          <cell r="H344" t="str">
            <v>40201</v>
          </cell>
          <cell r="I344" t="str">
            <v>7436</v>
          </cell>
          <cell r="J344" t="str">
            <v>PO Box 740036</v>
          </cell>
          <cell r="K344" t="str">
            <v/>
          </cell>
          <cell r="L344" t="str">
            <v>LOUISVILLE</v>
          </cell>
          <cell r="M344" t="str">
            <v/>
          </cell>
          <cell r="N344" t="str">
            <v>KY</v>
          </cell>
          <cell r="O344" t="str">
            <v>40201</v>
          </cell>
          <cell r="P344" t="str">
            <v>7436</v>
          </cell>
          <cell r="Q344">
            <v>5025801000</v>
          </cell>
          <cell r="S344" t="str">
            <v/>
          </cell>
          <cell r="T344" t="str">
            <v/>
          </cell>
          <cell r="U344" t="str">
            <v/>
          </cell>
          <cell r="V344" t="str">
            <v/>
          </cell>
          <cell r="W344" t="str">
            <v/>
          </cell>
          <cell r="CF344" t="str">
            <v/>
          </cell>
          <cell r="CN344">
            <v>2623</v>
          </cell>
          <cell r="CW344">
            <v>95342</v>
          </cell>
          <cell r="CX344" t="str">
            <v/>
          </cell>
          <cell r="CZ344" t="str">
            <v/>
          </cell>
          <cell r="DA344" t="str">
            <v/>
          </cell>
          <cell r="DB344" t="str">
            <v/>
          </cell>
          <cell r="DC344" t="str">
            <v/>
          </cell>
        </row>
        <row r="345">
          <cell r="A345">
            <v>11452</v>
          </cell>
          <cell r="B345" t="str">
            <v>IA American Life Insurance Company</v>
          </cell>
          <cell r="J345" t="str">
            <v>425 Austin Avenue</v>
          </cell>
          <cell r="L345" t="str">
            <v>WACO</v>
          </cell>
          <cell r="N345" t="str">
            <v>TX</v>
          </cell>
          <cell r="O345" t="str">
            <v>76701</v>
          </cell>
          <cell r="Q345">
            <v>4804735540</v>
          </cell>
          <cell r="R345">
            <v>2542972777</v>
          </cell>
          <cell r="V345" t="str">
            <v>hjones@aatx.com</v>
          </cell>
          <cell r="W345" t="str">
            <v>Darla A. Schaffer</v>
          </cell>
          <cell r="X345" t="str">
            <v>Hollie</v>
          </cell>
          <cell r="Y345" t="str">
            <v>Jones</v>
          </cell>
          <cell r="Z345" t="str">
            <v>Financial Accounting Assistant</v>
          </cell>
          <cell r="AA345" t="str">
            <v>IA American Life Insurance Company</v>
          </cell>
          <cell r="AB345">
            <v>2542972777</v>
          </cell>
          <cell r="AC345">
            <v>3392</v>
          </cell>
          <cell r="AD345">
            <v>2542972784</v>
          </cell>
          <cell r="AE345" t="str">
            <v>hjones@aatx.com</v>
          </cell>
          <cell r="AF345" t="str">
            <v>425 Austin Avenue</v>
          </cell>
          <cell r="AH345" t="str">
            <v>WACO</v>
          </cell>
          <cell r="AJ345" t="str">
            <v>TX</v>
          </cell>
          <cell r="AK345" t="str">
            <v>76701</v>
          </cell>
          <cell r="CF345" t="str">
            <v>www.iaamerican.com</v>
          </cell>
          <cell r="CN345">
            <v>1298</v>
          </cell>
          <cell r="CO345">
            <v>300</v>
          </cell>
          <cell r="CS345" t="str">
            <v>12/31/2019</v>
          </cell>
          <cell r="CT345">
            <v>12</v>
          </cell>
          <cell r="CW345">
            <v>91693</v>
          </cell>
          <cell r="DD345" t="str">
            <v>Darla A.</v>
          </cell>
          <cell r="DE345" t="str">
            <v>Schaffer</v>
          </cell>
          <cell r="DF345" t="str">
            <v>EVP, CFO &amp; Treasurer</v>
          </cell>
          <cell r="DG345" t="str">
            <v>dschaffer@aatx.com</v>
          </cell>
          <cell r="DH345">
            <v>2542972777</v>
          </cell>
        </row>
        <row r="346">
          <cell r="A346">
            <v>10131</v>
          </cell>
          <cell r="B346" t="str">
            <v>IdeaLife Insurance Company</v>
          </cell>
          <cell r="J346" t="str">
            <v>120 Long Ridge Road</v>
          </cell>
          <cell r="L346" t="str">
            <v>STAMFORD</v>
          </cell>
          <cell r="M346" t="str">
            <v>FAIRFIELD</v>
          </cell>
          <cell r="N346" t="str">
            <v>CT</v>
          </cell>
          <cell r="O346" t="str">
            <v>06902</v>
          </cell>
          <cell r="Q346">
            <v>2033523135</v>
          </cell>
          <cell r="R346">
            <v>2033285915</v>
          </cell>
          <cell r="S346" t="str">
            <v>Vincent A.</v>
          </cell>
          <cell r="T346" t="str">
            <v>DeMarco</v>
          </cell>
          <cell r="U346" t="str">
            <v>President &amp; CEO</v>
          </cell>
          <cell r="V346" t="str">
            <v>vdemarco@genre.com</v>
          </cell>
          <cell r="W346" t="str">
            <v>Vincent DeMarco</v>
          </cell>
          <cell r="X346" t="str">
            <v>Anne Maria</v>
          </cell>
          <cell r="Y346" t="str">
            <v>Tamborino</v>
          </cell>
          <cell r="Z346" t="str">
            <v>Licensing Coordinator</v>
          </cell>
          <cell r="AA346" t="str">
            <v>IdeaLife Insurance Company</v>
          </cell>
          <cell r="AB346">
            <v>2033523044</v>
          </cell>
          <cell r="AD346">
            <v>2033285915</v>
          </cell>
          <cell r="AE346" t="str">
            <v>atambori@genre.com</v>
          </cell>
          <cell r="AF346" t="str">
            <v>120 Long Ridge Road</v>
          </cell>
          <cell r="AH346" t="str">
            <v>STAMFORD</v>
          </cell>
          <cell r="AI346" t="str">
            <v>FAIRFIELD</v>
          </cell>
          <cell r="AJ346" t="str">
            <v>CT</v>
          </cell>
          <cell r="AK346" t="str">
            <v>06902</v>
          </cell>
          <cell r="AM346" t="str">
            <v>Christopher R.</v>
          </cell>
          <cell r="AN346" t="str">
            <v>Bello</v>
          </cell>
          <cell r="AO346" t="str">
            <v>VP, Senior Counsel &amp; Secretary</v>
          </cell>
          <cell r="AP346" t="str">
            <v>IdealLife Insurance Company</v>
          </cell>
          <cell r="AQ346">
            <v>2033286002</v>
          </cell>
          <cell r="AT346" t="str">
            <v>cbello@genre.com</v>
          </cell>
          <cell r="AU346" t="str">
            <v>120 Long Ridge Road</v>
          </cell>
          <cell r="AW346" t="str">
            <v>STAMFORD</v>
          </cell>
          <cell r="AX346" t="str">
            <v>FAIRFIELD</v>
          </cell>
          <cell r="AY346" t="str">
            <v>CT</v>
          </cell>
          <cell r="AZ346" t="str">
            <v>06902</v>
          </cell>
          <cell r="BB346" t="str">
            <v>Joy</v>
          </cell>
          <cell r="BC346" t="str">
            <v>Arditti</v>
          </cell>
          <cell r="BD346" t="str">
            <v>Senior Accountant</v>
          </cell>
          <cell r="BE346" t="str">
            <v>General Re Corporation</v>
          </cell>
          <cell r="BF346">
            <v>2033286466</v>
          </cell>
          <cell r="BI346" t="str">
            <v>jarditti@genre.com</v>
          </cell>
          <cell r="BJ346" t="str">
            <v>120 Long Ridge Road</v>
          </cell>
          <cell r="BL346" t="str">
            <v>STAMFORD</v>
          </cell>
          <cell r="BM346" t="str">
            <v>FAIRFIELD</v>
          </cell>
          <cell r="BN346" t="str">
            <v>CT</v>
          </cell>
          <cell r="BO346" t="str">
            <v>06902</v>
          </cell>
          <cell r="CF346" t="str">
            <v>www.genre.com</v>
          </cell>
          <cell r="CN346">
            <v>909</v>
          </cell>
          <cell r="CO346">
            <v>3176</v>
          </cell>
          <cell r="CP346">
            <v>762</v>
          </cell>
          <cell r="CQ346">
            <v>817</v>
          </cell>
          <cell r="CS346" t="str">
            <v>12/31/2019</v>
          </cell>
          <cell r="CT346">
            <v>12</v>
          </cell>
          <cell r="CW346">
            <v>97764</v>
          </cell>
          <cell r="CX346" t="str">
            <v>0031</v>
          </cell>
          <cell r="DD346" t="str">
            <v>Christopher R.</v>
          </cell>
          <cell r="DE346" t="str">
            <v>Bello</v>
          </cell>
          <cell r="DF346" t="str">
            <v>Vice President</v>
          </cell>
          <cell r="DG346" t="str">
            <v>cbello@genre.com</v>
          </cell>
          <cell r="DH346">
            <v>2033286002</v>
          </cell>
        </row>
        <row r="347">
          <cell r="A347">
            <v>11453</v>
          </cell>
          <cell r="B347" t="str">
            <v>IDS Property and Casualty Insurance Company</v>
          </cell>
          <cell r="J347" t="str">
            <v>3500 Packerland Drive</v>
          </cell>
          <cell r="L347" t="str">
            <v>DE PERE</v>
          </cell>
          <cell r="M347" t="str">
            <v>BROWN</v>
          </cell>
          <cell r="N347" t="str">
            <v>WI</v>
          </cell>
          <cell r="O347" t="str">
            <v>54115</v>
          </cell>
          <cell r="Q347">
            <v>9203305279</v>
          </cell>
          <cell r="R347">
            <v>9203305603</v>
          </cell>
          <cell r="S347" t="str">
            <v>Chung</v>
          </cell>
          <cell r="T347" t="str">
            <v>Chan</v>
          </cell>
          <cell r="U347" t="str">
            <v>Asst Secretary</v>
          </cell>
          <cell r="V347" t="str">
            <v>aahaccounting@ampf.com</v>
          </cell>
          <cell r="W347" t="str">
            <v>Christopher Malone</v>
          </cell>
          <cell r="X347" t="str">
            <v>Chung</v>
          </cell>
          <cell r="Y347" t="str">
            <v>Chan</v>
          </cell>
          <cell r="Z347" t="str">
            <v>Asstistant Secretary</v>
          </cell>
          <cell r="AA347" t="str">
            <v>IDS Property and Casualty Insurance Company</v>
          </cell>
          <cell r="AB347">
            <v>9203305279</v>
          </cell>
          <cell r="AD347">
            <v>9203305603</v>
          </cell>
          <cell r="AE347" t="str">
            <v>chung.chan@ampf.com</v>
          </cell>
          <cell r="AF347" t="str">
            <v>3500 Packerland Drive</v>
          </cell>
          <cell r="AH347" t="str">
            <v>DE PERE</v>
          </cell>
          <cell r="AI347" t="str">
            <v>BROWN</v>
          </cell>
          <cell r="AJ347" t="str">
            <v>WI</v>
          </cell>
          <cell r="AK347" t="str">
            <v>54115</v>
          </cell>
          <cell r="CF347" t="str">
            <v>www.ameriprise.com</v>
          </cell>
          <cell r="CN347">
            <v>1299</v>
          </cell>
          <cell r="CO347">
            <v>2959</v>
          </cell>
          <cell r="CS347" t="str">
            <v>12/31/2019</v>
          </cell>
          <cell r="CT347">
            <v>12</v>
          </cell>
          <cell r="CW347">
            <v>29068</v>
          </cell>
          <cell r="CX347" t="str">
            <v>0004</v>
          </cell>
          <cell r="DD347" t="str">
            <v>Kelly</v>
          </cell>
          <cell r="DE347" t="str">
            <v>Kinas</v>
          </cell>
          <cell r="DF347" t="str">
            <v>Senior Director of Accounting</v>
          </cell>
          <cell r="DG347" t="str">
            <v>kelly.kinas@ampf.com</v>
          </cell>
          <cell r="DH347">
            <v>9203305619</v>
          </cell>
        </row>
        <row r="348">
          <cell r="A348">
            <v>11454</v>
          </cell>
          <cell r="B348" t="str">
            <v>Illinois Farmers Insurance Company</v>
          </cell>
          <cell r="J348" t="str">
            <v>PO Box 4402</v>
          </cell>
          <cell r="L348" t="str">
            <v>WOODLAND HILLS</v>
          </cell>
          <cell r="N348" t="str">
            <v>CA</v>
          </cell>
          <cell r="O348" t="str">
            <v>91365</v>
          </cell>
          <cell r="Q348">
            <v>6309073224</v>
          </cell>
          <cell r="X348" t="str">
            <v>Joseph</v>
          </cell>
          <cell r="Y348" t="str">
            <v>Hammond</v>
          </cell>
          <cell r="Z348" t="str">
            <v>Director - P&amp; C Accounting</v>
          </cell>
          <cell r="AA348" t="str">
            <v>Farmers Insurance</v>
          </cell>
          <cell r="AB348">
            <v>3239327157</v>
          </cell>
          <cell r="AE348" t="str">
            <v>joseph_hammond@farmersinsurance.com</v>
          </cell>
          <cell r="AF348" t="str">
            <v>PO Box 4402</v>
          </cell>
          <cell r="AH348" t="str">
            <v>WOODLAND HILLS</v>
          </cell>
          <cell r="AJ348" t="str">
            <v>CA</v>
          </cell>
          <cell r="AK348" t="str">
            <v>91365</v>
          </cell>
          <cell r="CN348">
            <v>1300</v>
          </cell>
          <cell r="CO348">
            <v>600</v>
          </cell>
          <cell r="CS348" t="str">
            <v>12/31/2019</v>
          </cell>
          <cell r="CT348">
            <v>12</v>
          </cell>
          <cell r="CW348">
            <v>21679</v>
          </cell>
        </row>
        <row r="349">
          <cell r="A349">
            <v>11471</v>
          </cell>
          <cell r="B349" t="str">
            <v>Illinois Insurance Company</v>
          </cell>
          <cell r="J349" t="str">
            <v>PO Box 3646</v>
          </cell>
          <cell r="L349" t="str">
            <v>OMAHA</v>
          </cell>
          <cell r="M349" t="str">
            <v>DOUGLAS</v>
          </cell>
          <cell r="N349" t="str">
            <v>NE</v>
          </cell>
          <cell r="O349" t="str">
            <v>68103</v>
          </cell>
          <cell r="P349" t="str">
            <v>0646</v>
          </cell>
          <cell r="Q349">
            <v>4028273424</v>
          </cell>
          <cell r="R349">
            <v>4028273432</v>
          </cell>
          <cell r="S349" t="str">
            <v>Robert L.</v>
          </cell>
          <cell r="T349" t="str">
            <v>Stafford</v>
          </cell>
          <cell r="U349" t="str">
            <v>Vice President of Finance</v>
          </cell>
          <cell r="V349" t="str">
            <v>rstafford@auw.com</v>
          </cell>
          <cell r="W349" t="str">
            <v>Robert L. Stafford</v>
          </cell>
          <cell r="X349" t="str">
            <v>Robert L.</v>
          </cell>
          <cell r="Y349" t="str">
            <v>Stafford</v>
          </cell>
          <cell r="Z349" t="str">
            <v>Vice President of Finance</v>
          </cell>
          <cell r="AA349" t="str">
            <v>Illinois Insurance Company</v>
          </cell>
          <cell r="AB349">
            <v>4028273424</v>
          </cell>
          <cell r="AC349">
            <v>4094</v>
          </cell>
          <cell r="AD349">
            <v>4028273432</v>
          </cell>
          <cell r="AE349" t="str">
            <v>rstafford@auw.com</v>
          </cell>
          <cell r="AF349" t="str">
            <v>same as facility</v>
          </cell>
          <cell r="CF349" t="str">
            <v>www.auw.com</v>
          </cell>
          <cell r="CN349">
            <v>1316</v>
          </cell>
          <cell r="CO349">
            <v>1768</v>
          </cell>
          <cell r="CS349" t="str">
            <v>12/31/2019</v>
          </cell>
          <cell r="CT349">
            <v>12</v>
          </cell>
          <cell r="CW349">
            <v>35246</v>
          </cell>
        </row>
        <row r="350">
          <cell r="A350">
            <v>10133</v>
          </cell>
          <cell r="B350" t="str">
            <v xml:space="preserve">Illinois Mutual Life Insurance Company </v>
          </cell>
          <cell r="J350" t="str">
            <v>300 Adams Street SW</v>
          </cell>
          <cell r="L350" t="str">
            <v>PEORIA</v>
          </cell>
          <cell r="N350" t="str">
            <v>IL</v>
          </cell>
          <cell r="O350" t="str">
            <v>61634</v>
          </cell>
          <cell r="Q350">
            <v>3096748255</v>
          </cell>
          <cell r="R350">
            <v>3096360425</v>
          </cell>
          <cell r="S350" t="str">
            <v>Jackie S.</v>
          </cell>
          <cell r="T350" t="str">
            <v>Furniss</v>
          </cell>
          <cell r="U350" t="str">
            <v>Manager, General Accounting</v>
          </cell>
          <cell r="V350" t="str">
            <v>jsfurniss@illinoismutual.com</v>
          </cell>
          <cell r="W350" t="str">
            <v>Louis S. Kanowsky</v>
          </cell>
          <cell r="X350" t="str">
            <v>Jackie S.</v>
          </cell>
          <cell r="Y350" t="str">
            <v>Furniss</v>
          </cell>
          <cell r="Z350" t="str">
            <v>Manager, General Accounting</v>
          </cell>
          <cell r="AA350" t="str">
            <v>Illinois Mutual Life Insurance Company</v>
          </cell>
          <cell r="AB350">
            <v>3096748255</v>
          </cell>
          <cell r="AD350">
            <v>3096360425</v>
          </cell>
          <cell r="AE350" t="str">
            <v>jsfurniss@illinoismutual.com</v>
          </cell>
          <cell r="AF350" t="str">
            <v>same as facility</v>
          </cell>
          <cell r="AM350" t="str">
            <v>Natalie</v>
          </cell>
          <cell r="AN350" t="str">
            <v>Shaw</v>
          </cell>
          <cell r="AO350" t="str">
            <v>Sr. Acctg Specialist</v>
          </cell>
          <cell r="AP350" t="str">
            <v>Illinois Mutual Life Insurance Company</v>
          </cell>
          <cell r="AQ350">
            <v>3096748255</v>
          </cell>
          <cell r="AR350">
            <v>452</v>
          </cell>
          <cell r="AS350">
            <v>3096360425</v>
          </cell>
          <cell r="AT350" t="str">
            <v>nnshaw@illinoismutual.com</v>
          </cell>
          <cell r="AU350" t="str">
            <v>300 Adams Street SW</v>
          </cell>
          <cell r="AW350" t="str">
            <v>PEORIA</v>
          </cell>
          <cell r="AY350" t="str">
            <v>IL</v>
          </cell>
          <cell r="AZ350" t="str">
            <v>61634</v>
          </cell>
          <cell r="CF350" t="str">
            <v>www.illinoismutual.com</v>
          </cell>
          <cell r="CN350">
            <v>911</v>
          </cell>
          <cell r="CO350">
            <v>541</v>
          </cell>
          <cell r="CP350">
            <v>813</v>
          </cell>
          <cell r="CS350" t="str">
            <v>12/31/2019</v>
          </cell>
          <cell r="CT350">
            <v>12</v>
          </cell>
          <cell r="CW350">
            <v>64580</v>
          </cell>
          <cell r="DD350" t="str">
            <v>Louis S.</v>
          </cell>
          <cell r="DE350" t="str">
            <v>Kanowsky</v>
          </cell>
          <cell r="DF350" t="str">
            <v>VP &amp; Controller</v>
          </cell>
          <cell r="DG350" t="str">
            <v>lskanowsky@illinoismutual.com</v>
          </cell>
          <cell r="DH350">
            <v>3096748255</v>
          </cell>
        </row>
        <row r="351">
          <cell r="A351">
            <v>11352</v>
          </cell>
          <cell r="B351" t="str">
            <v>Imperium Insurance Company</v>
          </cell>
          <cell r="J351" t="str">
            <v>800 Gessner</v>
          </cell>
          <cell r="K351" t="str">
            <v>Suite 600</v>
          </cell>
          <cell r="L351" t="str">
            <v>HOUSTON</v>
          </cell>
          <cell r="M351" t="str">
            <v>HARRIS</v>
          </cell>
          <cell r="N351" t="str">
            <v>TX</v>
          </cell>
          <cell r="O351" t="str">
            <v>77024</v>
          </cell>
          <cell r="Q351">
            <v>7139354800</v>
          </cell>
          <cell r="R351">
            <v>7139354801</v>
          </cell>
          <cell r="S351" t="str">
            <v>Kirby</v>
          </cell>
          <cell r="T351" t="str">
            <v>Hill</v>
          </cell>
          <cell r="U351" t="str">
            <v>President</v>
          </cell>
          <cell r="V351" t="str">
            <v>khill@imperiuminsurance.com</v>
          </cell>
          <cell r="W351" t="str">
            <v>Rhonda Kemp</v>
          </cell>
          <cell r="X351" t="str">
            <v>Jeffrey</v>
          </cell>
          <cell r="Y351" t="str">
            <v>Tishberg</v>
          </cell>
          <cell r="Z351" t="str">
            <v>Analyst</v>
          </cell>
          <cell r="AA351" t="str">
            <v>Imperium Insurance Company</v>
          </cell>
          <cell r="AB351">
            <v>2127022110</v>
          </cell>
          <cell r="AD351">
            <v>7139354801</v>
          </cell>
          <cell r="AE351" t="str">
            <v>jtishberg@hiig.com</v>
          </cell>
          <cell r="AF351" t="str">
            <v>800 Gessner</v>
          </cell>
          <cell r="AG351" t="str">
            <v>Suite 600</v>
          </cell>
          <cell r="AH351" t="str">
            <v>HOUSTON</v>
          </cell>
          <cell r="AI351" t="str">
            <v>HARRIS</v>
          </cell>
          <cell r="AJ351" t="str">
            <v>TX</v>
          </cell>
          <cell r="AK351" t="str">
            <v>77024</v>
          </cell>
          <cell r="CN351">
            <v>1203</v>
          </cell>
          <cell r="CO351">
            <v>1630</v>
          </cell>
          <cell r="CS351" t="str">
            <v>12/31/2019</v>
          </cell>
          <cell r="CT351">
            <v>12</v>
          </cell>
          <cell r="CW351">
            <v>35408</v>
          </cell>
          <cell r="DD351" t="str">
            <v>Kirby</v>
          </cell>
          <cell r="DE351" t="str">
            <v>Hill</v>
          </cell>
          <cell r="DF351" t="str">
            <v>President</v>
          </cell>
          <cell r="DG351" t="str">
            <v>khill@hiig.com</v>
          </cell>
          <cell r="DH351">
            <v>7139354800</v>
          </cell>
        </row>
        <row r="352">
          <cell r="A352">
            <v>10624</v>
          </cell>
          <cell r="B352" t="str">
            <v>Indemnity Insurance Company of North America</v>
          </cell>
          <cell r="J352" t="str">
            <v>PO Box 1000</v>
          </cell>
          <cell r="K352" t="str">
            <v>436 Walnut Street</v>
          </cell>
          <cell r="L352" t="str">
            <v>PHILADELPHIA</v>
          </cell>
          <cell r="N352" t="str">
            <v>PA</v>
          </cell>
          <cell r="O352" t="str">
            <v>19106</v>
          </cell>
          <cell r="S352" t="str">
            <v>John</v>
          </cell>
          <cell r="T352" t="str">
            <v>Lupica</v>
          </cell>
          <cell r="U352" t="str">
            <v>President &amp; CEO</v>
          </cell>
          <cell r="V352" t="str">
            <v>john.lupica@chubb.com</v>
          </cell>
          <cell r="X352" t="str">
            <v>Sharon D.</v>
          </cell>
          <cell r="Y352" t="str">
            <v>Lewis</v>
          </cell>
          <cell r="Z352" t="str">
            <v>Sr. Financial Analyst</v>
          </cell>
          <cell r="AA352" t="str">
            <v>Chubb Insurance Company</v>
          </cell>
          <cell r="AB352">
            <v>3024766396</v>
          </cell>
          <cell r="AD352">
            <v>3024767263</v>
          </cell>
          <cell r="AE352" t="str">
            <v>sharon.lewis@chubb.com</v>
          </cell>
          <cell r="AF352" t="str">
            <v>One Beaver Valley Road</v>
          </cell>
          <cell r="AG352" t="str">
            <v>One West</v>
          </cell>
          <cell r="AH352" t="str">
            <v>WILMINGTON</v>
          </cell>
          <cell r="AJ352" t="str">
            <v>DE</v>
          </cell>
          <cell r="AK352" t="str">
            <v>19803</v>
          </cell>
          <cell r="AM352" t="str">
            <v>Rose A.</v>
          </cell>
          <cell r="AN352" t="str">
            <v>Dalton</v>
          </cell>
          <cell r="AO352" t="str">
            <v>Manager</v>
          </cell>
          <cell r="AP352" t="str">
            <v>ACE USA</v>
          </cell>
          <cell r="AQ352">
            <v>3024766682</v>
          </cell>
          <cell r="AS352">
            <v>3024767263</v>
          </cell>
          <cell r="AT352" t="str">
            <v>rose.dalton@chubb.com</v>
          </cell>
          <cell r="AU352" t="str">
            <v>One Beaver Valley Road</v>
          </cell>
          <cell r="AV352" t="str">
            <v>One West</v>
          </cell>
          <cell r="AW352" t="str">
            <v>WILMINGTON</v>
          </cell>
          <cell r="AY352" t="str">
            <v>DE</v>
          </cell>
          <cell r="AZ352" t="str">
            <v>19803</v>
          </cell>
          <cell r="CN352">
            <v>1054</v>
          </cell>
          <cell r="CO352">
            <v>712</v>
          </cell>
          <cell r="CP352">
            <v>574</v>
          </cell>
          <cell r="CS352" t="str">
            <v>12/31/2019</v>
          </cell>
          <cell r="CT352">
            <v>12</v>
          </cell>
          <cell r="CW352">
            <v>43575</v>
          </cell>
          <cell r="CX352" t="str">
            <v>626</v>
          </cell>
        </row>
        <row r="353">
          <cell r="A353">
            <v>11455</v>
          </cell>
          <cell r="B353" t="str">
            <v>Independence American Insurance Company</v>
          </cell>
          <cell r="J353" t="str">
            <v>485 Madison Avenue</v>
          </cell>
          <cell r="K353" t="str">
            <v>14th Floor</v>
          </cell>
          <cell r="L353" t="str">
            <v>NEW YORK</v>
          </cell>
          <cell r="N353" t="str">
            <v>NY</v>
          </cell>
          <cell r="O353" t="str">
            <v>10022</v>
          </cell>
          <cell r="P353" t="str">
            <v>5872</v>
          </cell>
          <cell r="Q353">
            <v>2123554141</v>
          </cell>
          <cell r="R353">
            <v>2126447450</v>
          </cell>
          <cell r="S353" t="str">
            <v>David</v>
          </cell>
          <cell r="T353" t="str">
            <v>Kettig</v>
          </cell>
          <cell r="U353" t="str">
            <v>President</v>
          </cell>
          <cell r="V353" t="str">
            <v>dkettig@sslicny.com</v>
          </cell>
          <cell r="W353" t="str">
            <v>Gary Balzofiore</v>
          </cell>
          <cell r="X353" t="str">
            <v>Kuiwai</v>
          </cell>
          <cell r="Y353" t="str">
            <v>Sit</v>
          </cell>
          <cell r="Z353" t="str">
            <v>Accountant</v>
          </cell>
          <cell r="AA353" t="str">
            <v>Independence American Insurance Company</v>
          </cell>
          <cell r="AB353">
            <v>2123554141</v>
          </cell>
          <cell r="AC353">
            <v>3073</v>
          </cell>
          <cell r="AD353">
            <v>2126447450</v>
          </cell>
          <cell r="AE353" t="str">
            <v>ksit@sslicny.com</v>
          </cell>
          <cell r="AF353" t="str">
            <v>485 Madison Avenue</v>
          </cell>
          <cell r="AG353" t="str">
            <v>14th Floor</v>
          </cell>
          <cell r="AH353" t="str">
            <v>NEW YORK</v>
          </cell>
          <cell r="AJ353" t="str">
            <v>NY</v>
          </cell>
          <cell r="AK353" t="str">
            <v>10022</v>
          </cell>
          <cell r="AL353" t="str">
            <v>5872</v>
          </cell>
          <cell r="CN353">
            <v>1301</v>
          </cell>
          <cell r="CO353">
            <v>3094</v>
          </cell>
          <cell r="CS353" t="str">
            <v>12/31/2019</v>
          </cell>
          <cell r="CT353">
            <v>12</v>
          </cell>
          <cell r="CW353">
            <v>26581</v>
          </cell>
          <cell r="DD353" t="str">
            <v>David</v>
          </cell>
          <cell r="DE353" t="str">
            <v>Getz</v>
          </cell>
          <cell r="DF353" t="str">
            <v>Controller &amp; VP</v>
          </cell>
          <cell r="DG353" t="str">
            <v>dgetz@sslicny.com</v>
          </cell>
          <cell r="DH353">
            <v>2123554141</v>
          </cell>
        </row>
        <row r="354">
          <cell r="A354">
            <v>10134</v>
          </cell>
          <cell r="B354" t="str">
            <v xml:space="preserve">Independence Life &amp; Annuity Company </v>
          </cell>
          <cell r="J354" t="str">
            <v>One Sun Life Executive Park</v>
          </cell>
          <cell r="L354" t="str">
            <v>WELLESLEY HILLS</v>
          </cell>
          <cell r="N354" t="str">
            <v>MA</v>
          </cell>
          <cell r="O354" t="str">
            <v>02481</v>
          </cell>
          <cell r="Q354">
            <v>7814314926</v>
          </cell>
          <cell r="R354">
            <v>7814314965</v>
          </cell>
          <cell r="S354" t="str">
            <v>Alexander</v>
          </cell>
          <cell r="T354" t="str">
            <v>Bogdanov</v>
          </cell>
          <cell r="U354" t="str">
            <v>President</v>
          </cell>
          <cell r="V354" t="str">
            <v>state.filings@sunlife.com</v>
          </cell>
          <cell r="W354" t="str">
            <v>Neil Leonard Haynes</v>
          </cell>
          <cell r="X354" t="str">
            <v>Michelle</v>
          </cell>
          <cell r="Y354" t="str">
            <v>Carey</v>
          </cell>
          <cell r="Z354" t="str">
            <v>Accounting Senior Analyst</v>
          </cell>
          <cell r="AA354" t="str">
            <v xml:space="preserve">Independence Life &amp; Annuity Company </v>
          </cell>
          <cell r="AB354">
            <v>7814313267</v>
          </cell>
          <cell r="AC354">
            <v>3267</v>
          </cell>
          <cell r="AD354">
            <v>7814314965</v>
          </cell>
          <cell r="AE354" t="str">
            <v>state.filings@sunlife.com</v>
          </cell>
          <cell r="AF354" t="str">
            <v>One Sun Life Executive Park</v>
          </cell>
          <cell r="AG354" t="str">
            <v>SC 3318</v>
          </cell>
          <cell r="AH354" t="str">
            <v>WELLESLEY HILLS</v>
          </cell>
          <cell r="AJ354" t="str">
            <v>MA</v>
          </cell>
          <cell r="AK354" t="str">
            <v>02481</v>
          </cell>
          <cell r="AM354" t="str">
            <v>Conniffer</v>
          </cell>
          <cell r="AN354" t="str">
            <v>Campbell</v>
          </cell>
          <cell r="AO354" t="str">
            <v>Director, Regulatory and Compliance</v>
          </cell>
          <cell r="AP354" t="str">
            <v xml:space="preserve">Independence Life &amp; Annuity Company </v>
          </cell>
          <cell r="AQ354">
            <v>7814314926</v>
          </cell>
          <cell r="AS354">
            <v>7814314965</v>
          </cell>
          <cell r="AT354" t="str">
            <v>state.filings@sunlife.com</v>
          </cell>
          <cell r="AU354" t="str">
            <v>One Sun Life Executive Park</v>
          </cell>
          <cell r="AV354" t="str">
            <v>SC 3318</v>
          </cell>
          <cell r="AW354" t="str">
            <v>WELLESLEY HILLS</v>
          </cell>
          <cell r="AY354" t="str">
            <v>MA</v>
          </cell>
          <cell r="AZ354" t="str">
            <v>02481</v>
          </cell>
          <cell r="CF354" t="str">
            <v>www.sunlife.com/us</v>
          </cell>
          <cell r="CN354">
            <v>912</v>
          </cell>
          <cell r="CO354">
            <v>650</v>
          </cell>
          <cell r="CP354">
            <v>622</v>
          </cell>
          <cell r="CS354" t="str">
            <v>12/31/2019</v>
          </cell>
          <cell r="CT354">
            <v>12</v>
          </cell>
          <cell r="CW354">
            <v>64602</v>
          </cell>
          <cell r="CX354" t="str">
            <v>549</v>
          </cell>
          <cell r="DD354" t="str">
            <v>Connifer</v>
          </cell>
          <cell r="DE354" t="str">
            <v>Campbell</v>
          </cell>
          <cell r="DF354" t="str">
            <v>Director, Regulatory and Compliance</v>
          </cell>
          <cell r="DG354" t="str">
            <v>state.filings@sunlife.com</v>
          </cell>
          <cell r="DH354">
            <v>7814314926</v>
          </cell>
        </row>
        <row r="355">
          <cell r="A355">
            <v>10511</v>
          </cell>
          <cell r="B355" t="str">
            <v>Independent Order of Foresters (The)</v>
          </cell>
          <cell r="C355" t="str">
            <v>TORONTO</v>
          </cell>
          <cell r="D355" t="str">
            <v>789 Don Mills Road</v>
          </cell>
          <cell r="E355" t="str">
            <v/>
          </cell>
          <cell r="G355" t="str">
            <v>ON</v>
          </cell>
          <cell r="H355" t="str">
            <v/>
          </cell>
          <cell r="I355" t="str">
            <v/>
          </cell>
          <cell r="J355" t="str">
            <v>789 Don Mills Road</v>
          </cell>
          <cell r="K355" t="str">
            <v/>
          </cell>
          <cell r="L355" t="str">
            <v>TORONTO</v>
          </cell>
          <cell r="M355" t="str">
            <v/>
          </cell>
          <cell r="N355" t="str">
            <v>ON</v>
          </cell>
          <cell r="O355" t="str">
            <v/>
          </cell>
          <cell r="P355" t="str">
            <v/>
          </cell>
          <cell r="Q355">
            <v>4164672537</v>
          </cell>
          <cell r="S355" t="str">
            <v/>
          </cell>
          <cell r="T355" t="str">
            <v/>
          </cell>
          <cell r="U355" t="str">
            <v/>
          </cell>
          <cell r="V355" t="str">
            <v/>
          </cell>
          <cell r="W355" t="str">
            <v/>
          </cell>
          <cell r="CF355" t="str">
            <v/>
          </cell>
          <cell r="CN355">
            <v>2621</v>
          </cell>
          <cell r="CW355">
            <v>58068</v>
          </cell>
          <cell r="CX355" t="str">
            <v/>
          </cell>
          <cell r="CZ355" t="str">
            <v/>
          </cell>
          <cell r="DA355" t="str">
            <v/>
          </cell>
          <cell r="DB355" t="str">
            <v/>
          </cell>
          <cell r="DC355" t="str">
            <v>M3C 1T9</v>
          </cell>
        </row>
        <row r="356">
          <cell r="A356">
            <v>11456</v>
          </cell>
          <cell r="B356" t="str">
            <v>Individual Assurance Company, Life, Health &amp; Accident</v>
          </cell>
          <cell r="J356" t="str">
            <v>930 East Second Street</v>
          </cell>
          <cell r="K356" t="str">
            <v>Suite 100</v>
          </cell>
          <cell r="L356" t="str">
            <v>EDMOND</v>
          </cell>
          <cell r="M356" t="str">
            <v>OKLAHOMA</v>
          </cell>
          <cell r="N356" t="str">
            <v>OK</v>
          </cell>
          <cell r="O356" t="str">
            <v>73034</v>
          </cell>
          <cell r="Q356">
            <v>4052850838</v>
          </cell>
          <cell r="R356">
            <v>4052850836</v>
          </cell>
          <cell r="S356" t="str">
            <v>James L.</v>
          </cell>
          <cell r="T356" t="str">
            <v>Harlin</v>
          </cell>
          <cell r="U356" t="str">
            <v>Chairman, President &amp; CEO</v>
          </cell>
          <cell r="V356" t="str">
            <v>jharlin@iaclife.com</v>
          </cell>
          <cell r="W356" t="str">
            <v>Brent Gibson</v>
          </cell>
          <cell r="X356" t="str">
            <v>Suzanne</v>
          </cell>
          <cell r="Y356" t="str">
            <v>Elliott</v>
          </cell>
          <cell r="Z356" t="str">
            <v>Assistant Vice President</v>
          </cell>
          <cell r="AA356" t="str">
            <v>Individual Assurance Company, Life, Health &amp; Accident</v>
          </cell>
          <cell r="AB356">
            <v>4052850838</v>
          </cell>
          <cell r="AC356">
            <v>611</v>
          </cell>
          <cell r="AD356">
            <v>4052850836</v>
          </cell>
          <cell r="AE356" t="str">
            <v>selliott@iaclife.com</v>
          </cell>
          <cell r="AF356" t="str">
            <v>930 East Second Street</v>
          </cell>
          <cell r="AG356" t="str">
            <v>Suite 100</v>
          </cell>
          <cell r="AH356" t="str">
            <v>EDMOND</v>
          </cell>
          <cell r="AI356" t="str">
            <v>OKLAHOMA</v>
          </cell>
          <cell r="AJ356" t="str">
            <v>OK</v>
          </cell>
          <cell r="AK356" t="str">
            <v>73034</v>
          </cell>
          <cell r="CF356" t="str">
            <v>www.iaclife.com</v>
          </cell>
          <cell r="CN356">
            <v>1302</v>
          </cell>
          <cell r="CO356">
            <v>2080</v>
          </cell>
          <cell r="CS356" t="str">
            <v>12/31/2019</v>
          </cell>
          <cell r="CT356">
            <v>12</v>
          </cell>
          <cell r="CW356">
            <v>81779</v>
          </cell>
          <cell r="DD356" t="str">
            <v>James</v>
          </cell>
          <cell r="DE356" t="str">
            <v>Harlin</v>
          </cell>
          <cell r="DF356" t="str">
            <v>Chairman, President &amp; CEO</v>
          </cell>
          <cell r="DG356" t="str">
            <v>jharlin@iaclife.com</v>
          </cell>
          <cell r="DH356">
            <v>4052850838</v>
          </cell>
        </row>
        <row r="357">
          <cell r="A357">
            <v>10138</v>
          </cell>
          <cell r="B357" t="str">
            <v xml:space="preserve">Insurance Company of North America </v>
          </cell>
          <cell r="J357" t="str">
            <v>PO Box 1000</v>
          </cell>
          <cell r="K357" t="str">
            <v>436 Walnut Street</v>
          </cell>
          <cell r="L357" t="str">
            <v>PHILADELPHIA</v>
          </cell>
          <cell r="N357" t="str">
            <v>PA</v>
          </cell>
          <cell r="O357" t="str">
            <v>19106</v>
          </cell>
          <cell r="S357" t="str">
            <v>John</v>
          </cell>
          <cell r="T357" t="str">
            <v>Lupica</v>
          </cell>
          <cell r="U357" t="str">
            <v>President &amp; CEO</v>
          </cell>
          <cell r="V357" t="str">
            <v>john.lupica@chubb.com</v>
          </cell>
          <cell r="X357" t="str">
            <v>Sharon D.</v>
          </cell>
          <cell r="Y357" t="str">
            <v>Lewis</v>
          </cell>
          <cell r="Z357" t="str">
            <v>Sr. Financial Analyst</v>
          </cell>
          <cell r="AA357" t="str">
            <v>Chubb Insurance Company</v>
          </cell>
          <cell r="AB357">
            <v>3024766396</v>
          </cell>
          <cell r="AD357">
            <v>3024767263</v>
          </cell>
          <cell r="AE357" t="str">
            <v>sharon.lewis@chubb.com</v>
          </cell>
          <cell r="AF357" t="str">
            <v>One Beaver Valley Road</v>
          </cell>
          <cell r="AG357" t="str">
            <v>One West</v>
          </cell>
          <cell r="AH357" t="str">
            <v>WILMINGTON</v>
          </cell>
          <cell r="AJ357" t="str">
            <v>DE</v>
          </cell>
          <cell r="AK357" t="str">
            <v>19803</v>
          </cell>
          <cell r="AM357" t="str">
            <v>Rose A.</v>
          </cell>
          <cell r="AN357" t="str">
            <v>Dalton</v>
          </cell>
          <cell r="AO357" t="str">
            <v>Manager</v>
          </cell>
          <cell r="AP357" t="str">
            <v>ACE USA</v>
          </cell>
          <cell r="AQ357">
            <v>3024766682</v>
          </cell>
          <cell r="AS357">
            <v>3024767263</v>
          </cell>
          <cell r="AT357" t="str">
            <v>rose.dalton@chubb.com</v>
          </cell>
          <cell r="AU357" t="str">
            <v>One Beaver Valley Road</v>
          </cell>
          <cell r="AV357" t="str">
            <v>One West</v>
          </cell>
          <cell r="AW357" t="str">
            <v>WILMINGTON</v>
          </cell>
          <cell r="AY357" t="str">
            <v>DE</v>
          </cell>
          <cell r="AZ357" t="str">
            <v>19803</v>
          </cell>
          <cell r="CN357">
            <v>915</v>
          </cell>
          <cell r="CO357">
            <v>712</v>
          </cell>
          <cell r="CP357">
            <v>574</v>
          </cell>
          <cell r="CS357" t="str">
            <v>12/31/2019</v>
          </cell>
          <cell r="CT357">
            <v>12</v>
          </cell>
          <cell r="CW357">
            <v>22713</v>
          </cell>
          <cell r="CX357" t="str">
            <v>626</v>
          </cell>
        </row>
        <row r="358">
          <cell r="A358">
            <v>11458</v>
          </cell>
          <cell r="B358" t="str">
            <v>Insurance Company of the State of Pennsylvania (The)</v>
          </cell>
          <cell r="J358" t="str">
            <v>175 Water Street</v>
          </cell>
          <cell r="K358" t="str">
            <v>18th Floor</v>
          </cell>
          <cell r="L358" t="str">
            <v>NEW YORK</v>
          </cell>
          <cell r="N358" t="str">
            <v>NY</v>
          </cell>
          <cell r="O358" t="str">
            <v>10038</v>
          </cell>
          <cell r="Q358">
            <v>2124585040</v>
          </cell>
          <cell r="S358" t="str">
            <v>Alexander R.</v>
          </cell>
          <cell r="T358" t="str">
            <v>Baugh</v>
          </cell>
          <cell r="U358" t="str">
            <v>President and CEO</v>
          </cell>
          <cell r="X358" t="str">
            <v>Kathy</v>
          </cell>
          <cell r="Y358" t="str">
            <v>Ricard</v>
          </cell>
          <cell r="Z358" t="str">
            <v>Business Analyst II B</v>
          </cell>
          <cell r="AA358" t="str">
            <v>American International Group, Inc.</v>
          </cell>
          <cell r="AB358">
            <v>3027430138</v>
          </cell>
          <cell r="AE358" t="str">
            <v>kathy.ricard@aig.com</v>
          </cell>
          <cell r="AF358" t="str">
            <v>One Executive Park</v>
          </cell>
          <cell r="AG358" t="str">
            <v>1st Floor</v>
          </cell>
          <cell r="AH358" t="str">
            <v>BEDFORD</v>
          </cell>
          <cell r="AJ358" t="str">
            <v>NH</v>
          </cell>
          <cell r="AK358" t="str">
            <v>03110</v>
          </cell>
          <cell r="CF358" t="str">
            <v>www.aig.com</v>
          </cell>
          <cell r="CN358">
            <v>1304</v>
          </cell>
          <cell r="CO358">
            <v>1669</v>
          </cell>
          <cell r="CS358" t="str">
            <v>12/31/2019</v>
          </cell>
          <cell r="CT358">
            <v>12</v>
          </cell>
          <cell r="CW358">
            <v>19429</v>
          </cell>
          <cell r="CX358" t="str">
            <v>012</v>
          </cell>
          <cell r="DD358" t="str">
            <v>Cathy</v>
          </cell>
          <cell r="DE358" t="str">
            <v>Stevens</v>
          </cell>
          <cell r="DF358" t="str">
            <v>Manager, RRD</v>
          </cell>
          <cell r="DG358" t="str">
            <v>cathy.stevens@aig.com</v>
          </cell>
          <cell r="DH358">
            <v>6036457111</v>
          </cell>
        </row>
        <row r="359">
          <cell r="A359">
            <v>11460</v>
          </cell>
          <cell r="B359" t="str">
            <v>Integon National Insurance Company</v>
          </cell>
          <cell r="J359" t="str">
            <v>PO Box 3199</v>
          </cell>
          <cell r="L359" t="str">
            <v>WINSTON-SALEM</v>
          </cell>
          <cell r="M359" t="str">
            <v>FORSYTH</v>
          </cell>
          <cell r="N359" t="str">
            <v>NC</v>
          </cell>
          <cell r="O359" t="str">
            <v>27102</v>
          </cell>
          <cell r="P359" t="str">
            <v>3199</v>
          </cell>
          <cell r="Q359">
            <v>2123809494</v>
          </cell>
          <cell r="S359" t="str">
            <v>Barry</v>
          </cell>
          <cell r="T359" t="str">
            <v>Karfunkel</v>
          </cell>
          <cell r="U359" t="str">
            <v>CEO</v>
          </cell>
          <cell r="V359" t="str">
            <v>barry.karfunkel@ngic.com</v>
          </cell>
          <cell r="X359" t="str">
            <v>Beth</v>
          </cell>
          <cell r="Y359" t="str">
            <v>Schmitz</v>
          </cell>
          <cell r="Z359" t="str">
            <v>Manager, Acutary</v>
          </cell>
          <cell r="AA359" t="str">
            <v>National Health Insurance Company</v>
          </cell>
          <cell r="AB359">
            <v>4149992002</v>
          </cell>
          <cell r="AE359" t="str">
            <v>beth.schmitz@ngic.com</v>
          </cell>
          <cell r="AF359" t="str">
            <v>1515 North Rivercenter Drive</v>
          </cell>
          <cell r="AG359" t="str">
            <v>Suite 135</v>
          </cell>
          <cell r="AH359" t="str">
            <v>MILWAUKEE</v>
          </cell>
          <cell r="AI359" t="str">
            <v>MILWAUKEE</v>
          </cell>
          <cell r="AJ359" t="str">
            <v>WI</v>
          </cell>
          <cell r="AK359" t="str">
            <v>58212</v>
          </cell>
          <cell r="AM359" t="str">
            <v>Kristi</v>
          </cell>
          <cell r="AN359" t="str">
            <v>Milligan</v>
          </cell>
          <cell r="AO359" t="str">
            <v>Actuarial Assistant</v>
          </cell>
          <cell r="AP359" t="str">
            <v>National Health Insurance Company</v>
          </cell>
          <cell r="AQ359">
            <v>4149992013</v>
          </cell>
          <cell r="AT359" t="str">
            <v>kristi.milligan@ngic.com</v>
          </cell>
          <cell r="AU359" t="str">
            <v>1515 North Rivercenter Drive</v>
          </cell>
          <cell r="AV359" t="str">
            <v>Suite 135</v>
          </cell>
          <cell r="AW359" t="str">
            <v>MILWAUKEE</v>
          </cell>
          <cell r="AX359" t="str">
            <v>MILWAUKEE</v>
          </cell>
          <cell r="AY359" t="str">
            <v>WI</v>
          </cell>
          <cell r="AZ359" t="str">
            <v>58212</v>
          </cell>
          <cell r="CF359" t="str">
            <v>www.cmacinsurance.com</v>
          </cell>
          <cell r="CN359">
            <v>1306</v>
          </cell>
          <cell r="CO359">
            <v>2982</v>
          </cell>
          <cell r="CP359">
            <v>2981</v>
          </cell>
          <cell r="CS359" t="str">
            <v>12/31/2019</v>
          </cell>
          <cell r="CT359">
            <v>12</v>
          </cell>
          <cell r="CW359">
            <v>29742</v>
          </cell>
          <cell r="CX359" t="str">
            <v>2538</v>
          </cell>
          <cell r="DD359" t="str">
            <v>Brian</v>
          </cell>
          <cell r="DE359" t="str">
            <v>Murray</v>
          </cell>
          <cell r="DF359" t="str">
            <v>Director, Actuary</v>
          </cell>
          <cell r="DG359" t="str">
            <v>brian.murray@ngic.com</v>
          </cell>
          <cell r="DH359">
            <v>4149089818</v>
          </cell>
        </row>
        <row r="360">
          <cell r="A360">
            <v>11461</v>
          </cell>
          <cell r="B360" t="str">
            <v>Integrity Life Insurance Company</v>
          </cell>
          <cell r="J360" t="str">
            <v>400 Broadway</v>
          </cell>
          <cell r="L360" t="str">
            <v>CINCINNATI</v>
          </cell>
          <cell r="N360" t="str">
            <v>OH</v>
          </cell>
          <cell r="O360" t="str">
            <v>45202</v>
          </cell>
          <cell r="Q360">
            <v>5136292981</v>
          </cell>
          <cell r="S360" t="str">
            <v>Jill T.</v>
          </cell>
          <cell r="T360" t="str">
            <v>McGruder</v>
          </cell>
          <cell r="U360" t="str">
            <v>President &amp; CEO</v>
          </cell>
          <cell r="V360" t="str">
            <v>jill.mcgruder@wsfinancialgroup.com</v>
          </cell>
          <cell r="W360" t="str">
            <v>Bradley J. Hunkler</v>
          </cell>
          <cell r="X360" t="str">
            <v>Susan</v>
          </cell>
          <cell r="Y360" t="str">
            <v>Gunthorpe</v>
          </cell>
          <cell r="Z360" t="str">
            <v>Insurance Compliance Specialist</v>
          </cell>
          <cell r="AA360" t="str">
            <v>Integrity Life Insurance Company</v>
          </cell>
          <cell r="AB360">
            <v>5136291486</v>
          </cell>
          <cell r="AD360">
            <v>5133574161</v>
          </cell>
          <cell r="AE360" t="str">
            <v>susan.gunthorpe@wslife.com</v>
          </cell>
          <cell r="AF360" t="str">
            <v>400 Broadway</v>
          </cell>
          <cell r="AH360" t="str">
            <v>CINCINNATI</v>
          </cell>
          <cell r="AI360" t="str">
            <v>HAMILTON</v>
          </cell>
          <cell r="AJ360" t="str">
            <v>OH</v>
          </cell>
          <cell r="AK360" t="str">
            <v>45202</v>
          </cell>
          <cell r="CF360" t="str">
            <v>www.integritylife.com</v>
          </cell>
          <cell r="CN360">
            <v>1307</v>
          </cell>
          <cell r="CO360">
            <v>1864</v>
          </cell>
          <cell r="CS360" t="str">
            <v>12/31/2019</v>
          </cell>
          <cell r="CT360">
            <v>12</v>
          </cell>
          <cell r="CW360">
            <v>74780</v>
          </cell>
          <cell r="CX360" t="str">
            <v>0836</v>
          </cell>
          <cell r="DD360" t="str">
            <v>Shelly</v>
          </cell>
          <cell r="DE360" t="str">
            <v>Rice</v>
          </cell>
          <cell r="DF360" t="str">
            <v>AVP, Insurance Compliance</v>
          </cell>
          <cell r="DG360" t="str">
            <v>shelly.rice@wslife.com</v>
          </cell>
          <cell r="DH360">
            <v>5136291403</v>
          </cell>
        </row>
        <row r="361">
          <cell r="A361">
            <v>10520</v>
          </cell>
          <cell r="B361" t="str">
            <v>Investors Heritage Life Insurance Company</v>
          </cell>
          <cell r="C361" t="str">
            <v>FRANKFORT</v>
          </cell>
          <cell r="D361" t="str">
            <v>PO Box 717</v>
          </cell>
          <cell r="G361" t="str">
            <v>KY</v>
          </cell>
          <cell r="H361" t="str">
            <v>40602</v>
          </cell>
          <cell r="I361" t="str">
            <v>717</v>
          </cell>
          <cell r="J361" t="str">
            <v>PO Box 717</v>
          </cell>
          <cell r="L361" t="str">
            <v>FRANKFORT</v>
          </cell>
          <cell r="M361" t="str">
            <v>FRANKLIN</v>
          </cell>
          <cell r="N361" t="str">
            <v>KY</v>
          </cell>
          <cell r="O361" t="str">
            <v>40602</v>
          </cell>
          <cell r="P361" t="str">
            <v>717</v>
          </cell>
          <cell r="Q361">
            <v>5022091023</v>
          </cell>
          <cell r="R361">
            <v>5028757084</v>
          </cell>
          <cell r="S361" t="str">
            <v>Harvy Lee</v>
          </cell>
          <cell r="T361" t="str">
            <v>Waterfield II</v>
          </cell>
          <cell r="U361" t="str">
            <v>President/CEO</v>
          </cell>
          <cell r="V361" t="str">
            <v>hlwaterfield@ihlic.com</v>
          </cell>
          <cell r="W361" t="str">
            <v>Larry J. Johnson</v>
          </cell>
          <cell r="X361" t="str">
            <v>Tina L.</v>
          </cell>
          <cell r="Y361" t="str">
            <v>Burton</v>
          </cell>
          <cell r="Z361" t="str">
            <v>Tax Account Clerk</v>
          </cell>
          <cell r="AA361" t="str">
            <v>Investors Heritage Life Insurance Company</v>
          </cell>
          <cell r="AB361">
            <v>5022091034</v>
          </cell>
          <cell r="AC361">
            <v>1034</v>
          </cell>
          <cell r="AD361">
            <v>5028757084</v>
          </cell>
          <cell r="AE361" t="str">
            <v>tburton@ihlic.com</v>
          </cell>
          <cell r="AF361" t="str">
            <v>200 Capital Avenue</v>
          </cell>
          <cell r="AH361" t="str">
            <v>FRANKFORT</v>
          </cell>
          <cell r="AI361" t="str">
            <v>FRANKLIN</v>
          </cell>
          <cell r="AJ361" t="str">
            <v>KY</v>
          </cell>
          <cell r="AK361" t="str">
            <v>40601</v>
          </cell>
          <cell r="AM361" t="str">
            <v>Julie</v>
          </cell>
          <cell r="AN361" t="str">
            <v>Hunsinger</v>
          </cell>
          <cell r="AO361" t="str">
            <v>Chief Actuary</v>
          </cell>
          <cell r="AP361" t="str">
            <v>Investors Heritage Life Insurance Company</v>
          </cell>
          <cell r="AQ361">
            <v>5022091003</v>
          </cell>
          <cell r="AR361">
            <v>1003</v>
          </cell>
          <cell r="AS361">
            <v>5028757084</v>
          </cell>
          <cell r="AT361" t="str">
            <v>jhunsinger@ihlic.com</v>
          </cell>
          <cell r="AU361" t="str">
            <v>200 Capital Avenue</v>
          </cell>
          <cell r="AW361" t="str">
            <v>FRANKFORT</v>
          </cell>
          <cell r="AX361" t="str">
            <v>FRANKLIN</v>
          </cell>
          <cell r="AY361" t="str">
            <v>KY</v>
          </cell>
          <cell r="AZ361" t="str">
            <v>40601</v>
          </cell>
          <cell r="CF361" t="str">
            <v>www.ihlic.com</v>
          </cell>
          <cell r="CN361">
            <v>2229</v>
          </cell>
          <cell r="CO361">
            <v>2355</v>
          </cell>
          <cell r="CP361">
            <v>2356</v>
          </cell>
          <cell r="CS361" t="str">
            <v>12/31/2019</v>
          </cell>
          <cell r="CT361">
            <v>12</v>
          </cell>
          <cell r="CW361">
            <v>64904</v>
          </cell>
          <cell r="DD361" t="str">
            <v>Kenya</v>
          </cell>
          <cell r="DE361" t="str">
            <v>Eastman</v>
          </cell>
          <cell r="DF361" t="str">
            <v>Director of Credit Life Accounting</v>
          </cell>
          <cell r="DG361" t="str">
            <v>keastman@ihlic.com</v>
          </cell>
          <cell r="DH361">
            <v>5022091031</v>
          </cell>
        </row>
        <row r="362">
          <cell r="A362">
            <v>11462</v>
          </cell>
          <cell r="B362" t="str">
            <v>Investors Life Insurance Company of North America</v>
          </cell>
          <cell r="J362" t="str">
            <v>PO Box 410288</v>
          </cell>
          <cell r="L362" t="str">
            <v>KANSAS CITY</v>
          </cell>
          <cell r="M362" t="str">
            <v>JACKSON</v>
          </cell>
          <cell r="N362" t="str">
            <v>MO</v>
          </cell>
          <cell r="O362" t="str">
            <v>64141</v>
          </cell>
          <cell r="P362" t="str">
            <v>0288</v>
          </cell>
          <cell r="Q362">
            <v>8163912000</v>
          </cell>
          <cell r="R362">
            <v>8163912083</v>
          </cell>
          <cell r="S362" t="str">
            <v>Donald P.</v>
          </cell>
          <cell r="T362" t="str">
            <v>Oster</v>
          </cell>
          <cell r="U362" t="str">
            <v>Vice President</v>
          </cell>
          <cell r="V362" t="str">
            <v>don.oster@americo.com</v>
          </cell>
          <cell r="W362" t="str">
            <v>Dennis Walsh</v>
          </cell>
          <cell r="X362" t="str">
            <v>Breana</v>
          </cell>
          <cell r="Y362" t="str">
            <v>Pilcher</v>
          </cell>
          <cell r="Z362" t="str">
            <v>Senior Staff Accountant</v>
          </cell>
          <cell r="AA362" t="str">
            <v>Investors Life Insurance Company of North America</v>
          </cell>
          <cell r="AB362">
            <v>8163912000</v>
          </cell>
          <cell r="AC362">
            <v>2156</v>
          </cell>
          <cell r="AD362">
            <v>8163912083</v>
          </cell>
          <cell r="AE362" t="str">
            <v>breana.pilcher@americo.com</v>
          </cell>
          <cell r="AF362" t="str">
            <v>PO Box 410288</v>
          </cell>
          <cell r="AH362" t="str">
            <v>KANSAS CITY</v>
          </cell>
          <cell r="AI362" t="str">
            <v>JACKSON</v>
          </cell>
          <cell r="AJ362" t="str">
            <v>MO</v>
          </cell>
          <cell r="AK362" t="str">
            <v>64141</v>
          </cell>
          <cell r="AL362" t="str">
            <v>0288</v>
          </cell>
          <cell r="AM362" t="str">
            <v>Darren F.</v>
          </cell>
          <cell r="AN362" t="str">
            <v>Cook</v>
          </cell>
          <cell r="AO362" t="str">
            <v>Director of Financial Reporting</v>
          </cell>
          <cell r="AP362" t="str">
            <v>Investors Life Insurance Company of North America</v>
          </cell>
          <cell r="AQ362">
            <v>8163912000</v>
          </cell>
          <cell r="AR362">
            <v>2384</v>
          </cell>
          <cell r="AS362">
            <v>8163912083</v>
          </cell>
          <cell r="AT362" t="str">
            <v>darren.cook@americo.com</v>
          </cell>
          <cell r="AU362" t="str">
            <v>PO Box 410288</v>
          </cell>
          <cell r="AW362" t="str">
            <v>KANSAS CITY</v>
          </cell>
          <cell r="AX362" t="str">
            <v>JACKSON</v>
          </cell>
          <cell r="AY362" t="str">
            <v>MO</v>
          </cell>
          <cell r="AZ362" t="str">
            <v>64141</v>
          </cell>
          <cell r="BA362" t="str">
            <v>0288</v>
          </cell>
          <cell r="BB362" t="str">
            <v>Crystal</v>
          </cell>
          <cell r="BC362" t="str">
            <v>Mainard</v>
          </cell>
          <cell r="BD362" t="str">
            <v>Statutory Accounting Manager</v>
          </cell>
          <cell r="BE362" t="str">
            <v>Investors Life Insurance Company of North America</v>
          </cell>
          <cell r="BF362">
            <v>8163912000</v>
          </cell>
          <cell r="BG362">
            <v>2749</v>
          </cell>
          <cell r="BH362">
            <v>8163912083</v>
          </cell>
          <cell r="BI362" t="str">
            <v>crystal.mainard@americo.com</v>
          </cell>
          <cell r="BJ362" t="str">
            <v>PO Box 410288</v>
          </cell>
          <cell r="BL362" t="str">
            <v>KANSAS CITY</v>
          </cell>
          <cell r="BM362" t="str">
            <v>JACKSON</v>
          </cell>
          <cell r="BN362" t="str">
            <v>MO</v>
          </cell>
          <cell r="BO362" t="str">
            <v>64141</v>
          </cell>
          <cell r="BP362" t="str">
            <v>0288</v>
          </cell>
          <cell r="CF362" t="str">
            <v>www.americo.com</v>
          </cell>
          <cell r="CN362">
            <v>1308</v>
          </cell>
          <cell r="CO362">
            <v>1645</v>
          </cell>
          <cell r="CP362">
            <v>1646</v>
          </cell>
          <cell r="CQ362">
            <v>1647</v>
          </cell>
          <cell r="CS362" t="str">
            <v>12/31/2019</v>
          </cell>
          <cell r="CT362">
            <v>12</v>
          </cell>
          <cell r="CW362">
            <v>63487</v>
          </cell>
          <cell r="CX362" t="str">
            <v>0449</v>
          </cell>
          <cell r="DD362" t="str">
            <v>Crystal</v>
          </cell>
          <cell r="DE362" t="str">
            <v>Mainard</v>
          </cell>
          <cell r="DF362" t="str">
            <v>Statutory Accounting Manager</v>
          </cell>
          <cell r="DG362" t="str">
            <v>crystal.mainard@americo.com</v>
          </cell>
          <cell r="DH362">
            <v>8163912000</v>
          </cell>
        </row>
        <row r="363">
          <cell r="A363">
            <v>11463</v>
          </cell>
          <cell r="B363" t="str">
            <v>Iowa Mutual Insurance Company</v>
          </cell>
          <cell r="J363" t="str">
            <v>PO Box 290</v>
          </cell>
          <cell r="L363" t="str">
            <v>DE WITT</v>
          </cell>
          <cell r="M363" t="str">
            <v>CLINTON</v>
          </cell>
          <cell r="N363" t="str">
            <v>IA</v>
          </cell>
          <cell r="O363" t="str">
            <v>52742</v>
          </cell>
          <cell r="Q363">
            <v>6142258285</v>
          </cell>
          <cell r="R363">
            <v>6142258330</v>
          </cell>
          <cell r="S363" t="str">
            <v>David L.</v>
          </cell>
          <cell r="T363" t="str">
            <v>Kaufman</v>
          </cell>
          <cell r="U363" t="str">
            <v>CEO</v>
          </cell>
          <cell r="V363" t="str">
            <v>accounting@motoristsgroup.com</v>
          </cell>
          <cell r="W363" t="str">
            <v>Christopher Howat</v>
          </cell>
          <cell r="X363" t="str">
            <v>Jason</v>
          </cell>
          <cell r="Y363" t="str">
            <v>Hall</v>
          </cell>
          <cell r="Z363" t="str">
            <v>Sr. Property &amp; Casualty Accountant</v>
          </cell>
          <cell r="AA363" t="str">
            <v>The Motorists Insurance Group</v>
          </cell>
          <cell r="AB363">
            <v>6142251474</v>
          </cell>
          <cell r="AD363">
            <v>6142258330</v>
          </cell>
          <cell r="AE363" t="str">
            <v>jason.hall@motoristsgroup.com</v>
          </cell>
          <cell r="AF363" t="str">
            <v>471 East Broad Street</v>
          </cell>
          <cell r="AH363" t="str">
            <v>COLUMBUS</v>
          </cell>
          <cell r="AI363" t="str">
            <v>FRANKLIN</v>
          </cell>
          <cell r="AJ363" t="str">
            <v>OH</v>
          </cell>
          <cell r="AK363" t="str">
            <v>43215</v>
          </cell>
          <cell r="CF363" t="str">
            <v>www.iowamutual.com</v>
          </cell>
          <cell r="CN363">
            <v>1309</v>
          </cell>
          <cell r="CO363">
            <v>2860</v>
          </cell>
          <cell r="CS363" t="str">
            <v>12/31/2019</v>
          </cell>
          <cell r="CT363">
            <v>12</v>
          </cell>
          <cell r="CW363">
            <v>14338</v>
          </cell>
          <cell r="CX363" t="str">
            <v>0291</v>
          </cell>
          <cell r="DD363" t="str">
            <v>Nikki</v>
          </cell>
          <cell r="DE363" t="str">
            <v>Flemming</v>
          </cell>
          <cell r="DF363" t="str">
            <v>Financial Reporting Manager</v>
          </cell>
          <cell r="DG363" t="str">
            <v>nikki.flemming@motoristsgroup.com</v>
          </cell>
          <cell r="DH363">
            <v>6142256984</v>
          </cell>
        </row>
        <row r="364">
          <cell r="A364">
            <v>10592</v>
          </cell>
          <cell r="B364" t="str">
            <v>Ironshore Indemnity Inc.</v>
          </cell>
          <cell r="J364" t="str">
            <v>175 Berkeley Street</v>
          </cell>
          <cell r="L364" t="str">
            <v>BOSTON</v>
          </cell>
          <cell r="M364" t="str">
            <v>SUFFOLK</v>
          </cell>
          <cell r="N364" t="str">
            <v>MA</v>
          </cell>
          <cell r="O364" t="str">
            <v>02116</v>
          </cell>
          <cell r="Q364">
            <v>8572242766</v>
          </cell>
          <cell r="R364">
            <v>8572242712</v>
          </cell>
          <cell r="S364" t="str">
            <v>Ericka</v>
          </cell>
          <cell r="T364" t="str">
            <v>Solares</v>
          </cell>
          <cell r="U364" t="str">
            <v>Accounting Manager</v>
          </cell>
          <cell r="V364" t="str">
            <v>financialregulatoryreporting@libertymutual.com</v>
          </cell>
          <cell r="W364" t="str">
            <v>Christopher Pierce</v>
          </cell>
          <cell r="X364" t="str">
            <v>Jagjeet</v>
          </cell>
          <cell r="Y364" t="str">
            <v>Singh</v>
          </cell>
          <cell r="Z364" t="str">
            <v>Contractor, Regulatory</v>
          </cell>
          <cell r="AA364" t="str">
            <v>Liberty Mutual Insurance Co.</v>
          </cell>
          <cell r="AB364">
            <v>8572242766</v>
          </cell>
          <cell r="AD364">
            <v>8572242712</v>
          </cell>
          <cell r="AE364" t="str">
            <v>financialregulatoryreporting@libertymutual.com</v>
          </cell>
          <cell r="AF364" t="str">
            <v>175 Berkeley Street</v>
          </cell>
          <cell r="AH364" t="str">
            <v>BOSTON</v>
          </cell>
          <cell r="AI364" t="str">
            <v>SUFFOLK</v>
          </cell>
          <cell r="AJ364" t="str">
            <v>MA</v>
          </cell>
          <cell r="AK364" t="str">
            <v>02116</v>
          </cell>
          <cell r="CF364" t="str">
            <v>www.ironshore.com</v>
          </cell>
          <cell r="CN364">
            <v>1041</v>
          </cell>
          <cell r="CO364">
            <v>769</v>
          </cell>
          <cell r="CS364" t="str">
            <v>12/31/2019</v>
          </cell>
          <cell r="CT364">
            <v>12</v>
          </cell>
          <cell r="CW364">
            <v>23647</v>
          </cell>
          <cell r="CX364" t="str">
            <v>0111</v>
          </cell>
          <cell r="DD364" t="str">
            <v>Ericka</v>
          </cell>
          <cell r="DE364" t="str">
            <v>Solares</v>
          </cell>
          <cell r="DF364" t="str">
            <v>Controller</v>
          </cell>
          <cell r="DG364" t="str">
            <v>financialregulatoryreporting@libertymutual.com</v>
          </cell>
          <cell r="DH364">
            <v>8572242766</v>
          </cell>
        </row>
        <row r="365">
          <cell r="A365">
            <v>10139</v>
          </cell>
          <cell r="B365" t="str">
            <v>Itasca Medical Care</v>
          </cell>
          <cell r="J365" t="str">
            <v>1209 Second Avenue SE</v>
          </cell>
          <cell r="L365" t="str">
            <v>GRAND RAPIDS</v>
          </cell>
          <cell r="M365" t="str">
            <v>ITASCA</v>
          </cell>
          <cell r="N365" t="str">
            <v>MN</v>
          </cell>
          <cell r="O365" t="str">
            <v>55744</v>
          </cell>
          <cell r="P365" t="str">
            <v>3983</v>
          </cell>
          <cell r="Q365">
            <v>2183276789</v>
          </cell>
          <cell r="R365">
            <v>2183275545</v>
          </cell>
          <cell r="S365" t="str">
            <v>Sarah</v>
          </cell>
          <cell r="T365" t="str">
            <v>Duell</v>
          </cell>
          <cell r="U365" t="str">
            <v>Director/CEO</v>
          </cell>
          <cell r="V365" t="str">
            <v>sarah.duell@co.itasca.mn.us</v>
          </cell>
          <cell r="W365" t="str">
            <v>Sarah Duell</v>
          </cell>
          <cell r="X365" t="str">
            <v>Sarah</v>
          </cell>
          <cell r="Y365" t="str">
            <v>Duell</v>
          </cell>
          <cell r="Z365" t="str">
            <v>CEO</v>
          </cell>
          <cell r="AA365" t="str">
            <v>Itasca Medical Care</v>
          </cell>
          <cell r="AB365">
            <v>2183276789</v>
          </cell>
          <cell r="AD365">
            <v>2183275545</v>
          </cell>
          <cell r="AE365" t="str">
            <v>sarah.duell@co.itasca.mn.us</v>
          </cell>
          <cell r="AF365" t="str">
            <v>1209 Second Avenue SE</v>
          </cell>
          <cell r="AH365" t="str">
            <v>GRAND RAPIDS</v>
          </cell>
          <cell r="AI365" t="str">
            <v>ITASCA</v>
          </cell>
          <cell r="AJ365" t="str">
            <v>MN</v>
          </cell>
          <cell r="AM365" t="str">
            <v>Stacey</v>
          </cell>
          <cell r="AN365" t="str">
            <v>Lange</v>
          </cell>
          <cell r="AO365" t="str">
            <v>CFO</v>
          </cell>
          <cell r="AP365" t="str">
            <v>Itasca Medical Care</v>
          </cell>
          <cell r="AQ365">
            <v>2183275517</v>
          </cell>
          <cell r="AS365">
            <v>2183275547</v>
          </cell>
          <cell r="AT365" t="str">
            <v>stacey.lange@co.itasca.mn.us</v>
          </cell>
          <cell r="AU365" t="str">
            <v>1209 Second Avenue SE</v>
          </cell>
          <cell r="AW365" t="str">
            <v>GRAND RAPIDS</v>
          </cell>
          <cell r="AX365" t="str">
            <v>ITASCA</v>
          </cell>
          <cell r="AY365" t="str">
            <v>MN</v>
          </cell>
          <cell r="CF365" t="str">
            <v>www.imcare.org</v>
          </cell>
          <cell r="CN365">
            <v>916</v>
          </cell>
          <cell r="CO365">
            <v>746</v>
          </cell>
          <cell r="CP365">
            <v>2488</v>
          </cell>
          <cell r="CS365" t="str">
            <v>12/31/2019</v>
          </cell>
          <cell r="CT365">
            <v>12</v>
          </cell>
          <cell r="DD365" t="str">
            <v>Eric</v>
          </cell>
          <cell r="DE365" t="str">
            <v>Villeneuve</v>
          </cell>
          <cell r="DF365" t="str">
            <v>CEO</v>
          </cell>
          <cell r="DG365" t="str">
            <v>eric.villeneuve@co.itasca.mn.us</v>
          </cell>
          <cell r="DH365">
            <v>2183276117</v>
          </cell>
        </row>
        <row r="366">
          <cell r="A366">
            <v>10140</v>
          </cell>
          <cell r="B366" t="str">
            <v>Jackson National Life Insurance Company</v>
          </cell>
          <cell r="J366" t="str">
            <v>One Corporate Way</v>
          </cell>
          <cell r="L366" t="str">
            <v>LANSING</v>
          </cell>
          <cell r="M366" t="str">
            <v>INGHAM</v>
          </cell>
          <cell r="N366" t="str">
            <v>MI</v>
          </cell>
          <cell r="O366" t="str">
            <v>48951</v>
          </cell>
          <cell r="Q366">
            <v>5173815500</v>
          </cell>
          <cell r="R366">
            <v>5177065522</v>
          </cell>
          <cell r="S366" t="str">
            <v>Michael I.</v>
          </cell>
          <cell r="T366" t="str">
            <v>Falcon</v>
          </cell>
          <cell r="U366" t="str">
            <v>President</v>
          </cell>
          <cell r="V366" t="str">
            <v>statjnlic@jackson.com</v>
          </cell>
          <cell r="W366" t="str">
            <v>P. Chad Myers</v>
          </cell>
          <cell r="X366" t="str">
            <v>Jessica</v>
          </cell>
          <cell r="Y366" t="str">
            <v>Henry</v>
          </cell>
          <cell r="Z366" t="str">
            <v>Director, Financial Reporting</v>
          </cell>
          <cell r="AA366" t="str">
            <v>Jackson National Life Insurance Company</v>
          </cell>
          <cell r="AB366">
            <v>5173815500</v>
          </cell>
          <cell r="AD366">
            <v>5177065522</v>
          </cell>
          <cell r="AE366" t="str">
            <v>statjnlic@jackson.com</v>
          </cell>
          <cell r="AF366" t="str">
            <v>One Corporate Way</v>
          </cell>
          <cell r="AH366" t="str">
            <v>LANSING</v>
          </cell>
          <cell r="AI366" t="str">
            <v>INGHAM</v>
          </cell>
          <cell r="AJ366" t="str">
            <v>MI</v>
          </cell>
          <cell r="AK366" t="str">
            <v>48951</v>
          </cell>
          <cell r="CF366" t="str">
            <v>statjnlic@jackson.com</v>
          </cell>
          <cell r="CN366">
            <v>917</v>
          </cell>
          <cell r="CO366">
            <v>542</v>
          </cell>
          <cell r="CS366" t="str">
            <v>12/31/2019</v>
          </cell>
          <cell r="CT366">
            <v>12</v>
          </cell>
          <cell r="CW366">
            <v>65056</v>
          </cell>
          <cell r="CX366" t="str">
            <v>918</v>
          </cell>
          <cell r="DD366" t="str">
            <v>Robert</v>
          </cell>
          <cell r="DE366" t="str">
            <v>Hill</v>
          </cell>
          <cell r="DF366" t="str">
            <v>VP, Assistant Controller</v>
          </cell>
          <cell r="DG366" t="str">
            <v>statjnlic@jackson.com</v>
          </cell>
          <cell r="DH366">
            <v>5173815500</v>
          </cell>
        </row>
        <row r="367">
          <cell r="A367">
            <v>11464</v>
          </cell>
          <cell r="B367" t="str">
            <v>Jefferson Insurance Company</v>
          </cell>
          <cell r="J367" t="str">
            <v>9950 Mayland Drive</v>
          </cell>
          <cell r="L367" t="str">
            <v>RICHMOND</v>
          </cell>
          <cell r="M367" t="str">
            <v>HENRICO</v>
          </cell>
          <cell r="N367" t="str">
            <v>VA</v>
          </cell>
          <cell r="O367" t="str">
            <v>23233</v>
          </cell>
          <cell r="Q367">
            <v>8046737189</v>
          </cell>
          <cell r="R367">
            <v>8046731590</v>
          </cell>
          <cell r="S367" t="str">
            <v>Mike</v>
          </cell>
          <cell r="T367" t="str">
            <v>Nelson</v>
          </cell>
          <cell r="U367" t="str">
            <v>President</v>
          </cell>
          <cell r="V367" t="str">
            <v>mike.confer@allianzassistance.com</v>
          </cell>
          <cell r="W367" t="str">
            <v>Diane Babson</v>
          </cell>
          <cell r="X367" t="str">
            <v>Mike</v>
          </cell>
          <cell r="Y367" t="str">
            <v>Confer</v>
          </cell>
          <cell r="Z367" t="str">
            <v>Manager, Sales &amp; Insurance Accounting</v>
          </cell>
          <cell r="AA367" t="str">
            <v>Jefferson Insurance Company</v>
          </cell>
          <cell r="AB367">
            <v>8046737189</v>
          </cell>
          <cell r="AD367">
            <v>8046731590</v>
          </cell>
          <cell r="AE367" t="str">
            <v>mike.confer@allianzassistance.com</v>
          </cell>
          <cell r="AF367" t="str">
            <v>9950 Mayland Drive</v>
          </cell>
          <cell r="AH367" t="str">
            <v>RICHMOND</v>
          </cell>
          <cell r="AI367" t="str">
            <v>HENRICO</v>
          </cell>
          <cell r="AJ367" t="str">
            <v>VA</v>
          </cell>
          <cell r="AK367" t="str">
            <v>23233</v>
          </cell>
          <cell r="CN367">
            <v>1310</v>
          </cell>
          <cell r="CO367">
            <v>1699</v>
          </cell>
          <cell r="CS367" t="str">
            <v>12/31/2019</v>
          </cell>
          <cell r="CT367">
            <v>12</v>
          </cell>
          <cell r="CW367">
            <v>11630</v>
          </cell>
          <cell r="CX367" t="str">
            <v>0761</v>
          </cell>
          <cell r="DD367" t="str">
            <v>Alicia</v>
          </cell>
          <cell r="DE367" t="str">
            <v>Diehl</v>
          </cell>
          <cell r="DF367" t="str">
            <v>VP &amp; Controller</v>
          </cell>
          <cell r="DG367" t="str">
            <v>alicia.diehl@allianzassistance.com</v>
          </cell>
          <cell r="DH367">
            <v>8049658011</v>
          </cell>
        </row>
        <row r="368">
          <cell r="A368">
            <v>10141</v>
          </cell>
          <cell r="B368" t="str">
            <v xml:space="preserve">Jefferson National Life Insurance Company </v>
          </cell>
          <cell r="J368" t="str">
            <v>10350 Ormsby Park Place</v>
          </cell>
          <cell r="L368" t="str">
            <v>LOUISVILLE</v>
          </cell>
          <cell r="M368" t="str">
            <v>JEFFERSON</v>
          </cell>
          <cell r="N368" t="str">
            <v>KY</v>
          </cell>
          <cell r="O368" t="str">
            <v>40223</v>
          </cell>
          <cell r="Q368">
            <v>8666670561</v>
          </cell>
          <cell r="R368">
            <v>5025877628</v>
          </cell>
          <cell r="S368" t="str">
            <v>Craig Alan</v>
          </cell>
          <cell r="T368" t="str">
            <v>Hawley</v>
          </cell>
          <cell r="U368" t="str">
            <v>President</v>
          </cell>
          <cell r="V368" t="str">
            <v>chawley@jeffnat.com</v>
          </cell>
          <cell r="W368" t="str">
            <v>Joseph Fred Vap</v>
          </cell>
          <cell r="X368" t="str">
            <v>Sunserayer</v>
          </cell>
          <cell r="Y368" t="str">
            <v>Edwards</v>
          </cell>
          <cell r="Z368" t="str">
            <v>Specialist, Financial Reporting</v>
          </cell>
          <cell r="AA368" t="str">
            <v xml:space="preserve">Jefferson National Life Insurance Company </v>
          </cell>
          <cell r="AB368">
            <v>6142490117</v>
          </cell>
          <cell r="AD368">
            <v>8552132321</v>
          </cell>
          <cell r="AE368" t="str">
            <v>supprpt@nationwide.com</v>
          </cell>
          <cell r="AF368" t="str">
            <v>One Nationwide Boulevard</v>
          </cell>
          <cell r="AG368" t="str">
            <v>FSSC-RR</v>
          </cell>
          <cell r="AH368" t="str">
            <v>LOUISVILLE</v>
          </cell>
          <cell r="AI368" t="str">
            <v>JEFFERSON</v>
          </cell>
          <cell r="AJ368" t="str">
            <v>KY</v>
          </cell>
          <cell r="AK368" t="str">
            <v>40223</v>
          </cell>
          <cell r="AM368" t="str">
            <v>Gregory M.</v>
          </cell>
          <cell r="AN368" t="str">
            <v>Padgett</v>
          </cell>
          <cell r="AO368" t="str">
            <v>Manager Investments &amp; Financial Reporting</v>
          </cell>
          <cell r="AP368" t="str">
            <v>Jefferson National Life Insurance Company</v>
          </cell>
          <cell r="AQ368">
            <v>5022132971</v>
          </cell>
          <cell r="AS368">
            <v>5025877628</v>
          </cell>
          <cell r="AT368" t="str">
            <v>gpadgett@jeffnat.com</v>
          </cell>
          <cell r="AU368" t="str">
            <v>10350 Ormsby Park Place</v>
          </cell>
          <cell r="AW368" t="str">
            <v>LOUISVILLE</v>
          </cell>
          <cell r="AX368" t="str">
            <v>JEFFERSON</v>
          </cell>
          <cell r="AY368" t="str">
            <v>KY</v>
          </cell>
          <cell r="AZ368" t="str">
            <v>40223</v>
          </cell>
          <cell r="CN368">
            <v>918</v>
          </cell>
          <cell r="CO368">
            <v>1623</v>
          </cell>
          <cell r="CP368">
            <v>771</v>
          </cell>
          <cell r="CS368" t="str">
            <v>12/31/2019</v>
          </cell>
          <cell r="CT368">
            <v>12</v>
          </cell>
          <cell r="CW368">
            <v>64017</v>
          </cell>
          <cell r="DD368" t="str">
            <v>Bill</v>
          </cell>
          <cell r="DE368" t="str">
            <v>Borchers</v>
          </cell>
          <cell r="DF368" t="str">
            <v>Director, Financial Reporting</v>
          </cell>
          <cell r="DG368" t="str">
            <v>borchb1@nationwide.com</v>
          </cell>
          <cell r="DH368">
            <v>6142491506</v>
          </cell>
        </row>
        <row r="369">
          <cell r="A369">
            <v>10143</v>
          </cell>
          <cell r="B369" t="str">
            <v xml:space="preserve">John Alden Life Insurance Company </v>
          </cell>
          <cell r="J369" t="str">
            <v>500 Bielenberg Drive</v>
          </cell>
          <cell r="K369" t="str">
            <v/>
          </cell>
          <cell r="L369" t="str">
            <v>WOODBURY</v>
          </cell>
          <cell r="M369" t="str">
            <v>WASHINGTON</v>
          </cell>
          <cell r="N369" t="str">
            <v>MN</v>
          </cell>
          <cell r="O369" t="str">
            <v>55125</v>
          </cell>
          <cell r="Q369">
            <v>3156374232</v>
          </cell>
          <cell r="S369" t="str">
            <v>Paula</v>
          </cell>
          <cell r="T369" t="str">
            <v>SeGuin</v>
          </cell>
          <cell r="U369" t="str">
            <v>CEO</v>
          </cell>
          <cell r="V369" t="str">
            <v>paula.seguin@assurant.com</v>
          </cell>
          <cell r="W369" t="str">
            <v>Athanasios Bolovinos</v>
          </cell>
          <cell r="X369" t="str">
            <v>Kathie</v>
          </cell>
          <cell r="Y369" t="str">
            <v>Lallier</v>
          </cell>
          <cell r="Z369" t="str">
            <v>Accountant</v>
          </cell>
          <cell r="AA369" t="str">
            <v>Assurant, Inc.</v>
          </cell>
          <cell r="AB369">
            <v>6513614328</v>
          </cell>
          <cell r="AC369">
            <v>4328</v>
          </cell>
          <cell r="AD369">
            <v>6513614635</v>
          </cell>
          <cell r="AE369" t="str">
            <v>kathie.lallier@assurant.com</v>
          </cell>
          <cell r="AF369" t="str">
            <v>500 Beilenberg Drive</v>
          </cell>
          <cell r="AG369" t="str">
            <v>Suite 400</v>
          </cell>
          <cell r="AH369" t="str">
            <v>WOODBURY</v>
          </cell>
          <cell r="AI369" t="str">
            <v>WASHINGTON</v>
          </cell>
          <cell r="AJ369" t="str">
            <v>MN</v>
          </cell>
          <cell r="AK369" t="str">
            <v>55125</v>
          </cell>
          <cell r="CF369" t="str">
            <v>www.assurant.com</v>
          </cell>
          <cell r="CN369">
            <v>498</v>
          </cell>
          <cell r="CO369">
            <v>31</v>
          </cell>
          <cell r="CS369" t="str">
            <v>12/31/2019</v>
          </cell>
          <cell r="CT369">
            <v>12</v>
          </cell>
          <cell r="CW369">
            <v>65080</v>
          </cell>
          <cell r="CX369" t="str">
            <v>19</v>
          </cell>
          <cell r="DD369" t="str">
            <v>Nancy</v>
          </cell>
          <cell r="DE369" t="str">
            <v>Almonte</v>
          </cell>
          <cell r="DF369" t="str">
            <v>Supervisor</v>
          </cell>
          <cell r="DG369" t="str">
            <v>nancy.almonte@assurant.com</v>
          </cell>
          <cell r="DH369">
            <v>3052526955</v>
          </cell>
        </row>
        <row r="370">
          <cell r="A370">
            <v>11465</v>
          </cell>
          <cell r="B370" t="str">
            <v>John Hancock Life &amp; Health Insurance Company</v>
          </cell>
          <cell r="J370" t="str">
            <v>200 Berkeley Street</v>
          </cell>
          <cell r="L370" t="str">
            <v>BOSTON</v>
          </cell>
          <cell r="M370" t="str">
            <v>SUFFOLK</v>
          </cell>
          <cell r="N370" t="str">
            <v>MA</v>
          </cell>
          <cell r="O370" t="str">
            <v>02116</v>
          </cell>
          <cell r="Q370">
            <v>6176633000</v>
          </cell>
          <cell r="R370">
            <v>6176633534</v>
          </cell>
          <cell r="S370" t="str">
            <v>Marianne</v>
          </cell>
          <cell r="T370" t="str">
            <v>Harrison</v>
          </cell>
          <cell r="U370" t="str">
            <v>President</v>
          </cell>
          <cell r="V370" t="str">
            <v>jhstatutorycontact@jhancock.com</v>
          </cell>
          <cell r="W370" t="str">
            <v>Martin Sheerin</v>
          </cell>
          <cell r="X370" t="str">
            <v>Erika</v>
          </cell>
          <cell r="Y370" t="str">
            <v>Afzali</v>
          </cell>
          <cell r="Z370" t="str">
            <v>Sr. Accountant II</v>
          </cell>
          <cell r="AA370" t="str">
            <v>John Hancock Companies</v>
          </cell>
          <cell r="AB370">
            <v>6175721011</v>
          </cell>
          <cell r="AD370">
            <v>6176633534</v>
          </cell>
          <cell r="AE370" t="str">
            <v>jhstatutorycontact@jhancock.com</v>
          </cell>
          <cell r="AF370" t="str">
            <v>200 Berkeley Street</v>
          </cell>
          <cell r="AH370" t="str">
            <v>BOSTON</v>
          </cell>
          <cell r="AI370" t="str">
            <v>SUFFOLK</v>
          </cell>
          <cell r="AJ370" t="str">
            <v>MA</v>
          </cell>
          <cell r="AK370" t="str">
            <v>02116</v>
          </cell>
          <cell r="CF370" t="str">
            <v>www.jhancock.com</v>
          </cell>
          <cell r="CN370">
            <v>1311</v>
          </cell>
          <cell r="CO370">
            <v>1686</v>
          </cell>
          <cell r="CS370" t="str">
            <v>12/31/2019</v>
          </cell>
          <cell r="CT370">
            <v>12</v>
          </cell>
          <cell r="CW370">
            <v>93610</v>
          </cell>
          <cell r="DD370" t="str">
            <v>Courtney</v>
          </cell>
          <cell r="DE370" t="str">
            <v>McDonald</v>
          </cell>
          <cell r="DF370" t="str">
            <v>Director</v>
          </cell>
          <cell r="DG370" t="str">
            <v>jhstatutorycontact@jhancock.com</v>
          </cell>
          <cell r="DH370">
            <v>6176633000</v>
          </cell>
        </row>
        <row r="371">
          <cell r="A371">
            <v>10145</v>
          </cell>
          <cell r="B371" t="str">
            <v xml:space="preserve">John Hancock Life Insurance Company (U.S.A.) </v>
          </cell>
          <cell r="J371" t="str">
            <v>200 Berkeley Street</v>
          </cell>
          <cell r="L371" t="str">
            <v>BOSTON</v>
          </cell>
          <cell r="M371" t="str">
            <v>SUFFOLK</v>
          </cell>
          <cell r="N371" t="str">
            <v>MA</v>
          </cell>
          <cell r="O371" t="str">
            <v>02116</v>
          </cell>
          <cell r="P371" t="str">
            <v/>
          </cell>
          <cell r="Q371">
            <v>6176633000</v>
          </cell>
          <cell r="R371">
            <v>6176633534</v>
          </cell>
          <cell r="S371" t="str">
            <v>Marianne</v>
          </cell>
          <cell r="T371" t="str">
            <v>Harrison</v>
          </cell>
          <cell r="U371" t="str">
            <v>President</v>
          </cell>
          <cell r="V371" t="str">
            <v>jhstatutorycontact@jhancock.com</v>
          </cell>
          <cell r="W371" t="str">
            <v>Martin Sheerin</v>
          </cell>
          <cell r="X371" t="str">
            <v>Erika</v>
          </cell>
          <cell r="Y371" t="str">
            <v>Afzali</v>
          </cell>
          <cell r="Z371" t="str">
            <v>Sr. Accountant II</v>
          </cell>
          <cell r="AA371" t="str">
            <v>John Hancock Companies</v>
          </cell>
          <cell r="AB371">
            <v>6175721011</v>
          </cell>
          <cell r="AD371">
            <v>6176633534</v>
          </cell>
          <cell r="AE371" t="str">
            <v>jhstatutorycontact@jhancock.com</v>
          </cell>
          <cell r="AF371" t="str">
            <v>200 Berkeley Street</v>
          </cell>
          <cell r="AH371" t="str">
            <v>BOSTON</v>
          </cell>
          <cell r="AI371" t="str">
            <v>SUFFOLK</v>
          </cell>
          <cell r="AJ371" t="str">
            <v>MA</v>
          </cell>
          <cell r="AK371" t="str">
            <v>02116</v>
          </cell>
          <cell r="CF371" t="str">
            <v>www.jhancock.com</v>
          </cell>
          <cell r="CN371">
            <v>481</v>
          </cell>
          <cell r="CO371">
            <v>1686</v>
          </cell>
          <cell r="CS371" t="str">
            <v>12/31/2019</v>
          </cell>
          <cell r="CT371">
            <v>12</v>
          </cell>
          <cell r="CW371">
            <v>65838</v>
          </cell>
          <cell r="DD371" t="str">
            <v>Courtney</v>
          </cell>
          <cell r="DE371" t="str">
            <v>McDonald</v>
          </cell>
          <cell r="DF371" t="str">
            <v>Director</v>
          </cell>
          <cell r="DG371" t="str">
            <v>jhstatutorycontact@jhancock.com</v>
          </cell>
          <cell r="DH371">
            <v>6176633000</v>
          </cell>
        </row>
        <row r="372">
          <cell r="A372">
            <v>10147</v>
          </cell>
          <cell r="B372" t="str">
            <v xml:space="preserve">Kansas City Life Insurance Company </v>
          </cell>
          <cell r="J372" t="str">
            <v>PO Box 219139</v>
          </cell>
          <cell r="L372" t="str">
            <v>KANSAS CITY</v>
          </cell>
          <cell r="N372" t="str">
            <v>MO</v>
          </cell>
          <cell r="O372" t="str">
            <v>64121</v>
          </cell>
          <cell r="Q372">
            <v>8167537000</v>
          </cell>
          <cell r="S372" t="str">
            <v>R. Phil</v>
          </cell>
          <cell r="T372" t="str">
            <v>Bixby</v>
          </cell>
          <cell r="U372" t="str">
            <v>President and CEO</v>
          </cell>
          <cell r="V372" t="str">
            <v>pbixby@kclife.com</v>
          </cell>
          <cell r="W372" t="str">
            <v>Philip Alan Williams</v>
          </cell>
          <cell r="X372" t="str">
            <v>Lorie</v>
          </cell>
          <cell r="Y372" t="str">
            <v>Robinson</v>
          </cell>
          <cell r="Z372" t="str">
            <v>Actuarial Analyst</v>
          </cell>
          <cell r="AA372" t="str">
            <v>Kansas City Life Insurance Company</v>
          </cell>
          <cell r="AB372">
            <v>8167537299</v>
          </cell>
          <cell r="AC372">
            <v>8219</v>
          </cell>
          <cell r="AD372">
            <v>8165612415</v>
          </cell>
          <cell r="AE372" t="str">
            <v>actuarial_valuation@kclife.com</v>
          </cell>
          <cell r="AF372" t="str">
            <v>3520 Broadway</v>
          </cell>
          <cell r="AH372" t="str">
            <v>KANSAS CITY</v>
          </cell>
          <cell r="AJ372" t="str">
            <v>MO</v>
          </cell>
          <cell r="AK372" t="str">
            <v>64111</v>
          </cell>
          <cell r="CF372" t="str">
            <v>www.kclife.com</v>
          </cell>
          <cell r="CN372">
            <v>493</v>
          </cell>
          <cell r="CO372">
            <v>562</v>
          </cell>
          <cell r="CS372" t="str">
            <v>12/31/2019</v>
          </cell>
          <cell r="CT372">
            <v>12</v>
          </cell>
          <cell r="CW372">
            <v>65129</v>
          </cell>
          <cell r="CX372" t="str">
            <v>588</v>
          </cell>
          <cell r="DD372" t="str">
            <v>Karen L.</v>
          </cell>
          <cell r="DE372" t="str">
            <v>Dierker, FSA, MAAA</v>
          </cell>
          <cell r="DF372" t="str">
            <v>AVP &amp; Valuation Actuary</v>
          </cell>
          <cell r="DG372" t="str">
            <v>kdierker@kclife.com</v>
          </cell>
          <cell r="DH372">
            <v>8167537000</v>
          </cell>
        </row>
        <row r="373">
          <cell r="A373">
            <v>11747</v>
          </cell>
          <cell r="B373" t="str">
            <v>Key Risk Insurance Company</v>
          </cell>
          <cell r="J373" t="str">
            <v>PO Box 9190</v>
          </cell>
          <cell r="L373" t="str">
            <v>DES MOINES</v>
          </cell>
          <cell r="N373" t="str">
            <v>IA</v>
          </cell>
          <cell r="O373" t="str">
            <v>50306</v>
          </cell>
          <cell r="P373" t="str">
            <v>9190</v>
          </cell>
          <cell r="Q373">
            <v>5154733000</v>
          </cell>
          <cell r="R373">
            <v>5154733015</v>
          </cell>
          <cell r="S373" t="str">
            <v>Bertman</v>
          </cell>
          <cell r="T373" t="str">
            <v>Braud</v>
          </cell>
          <cell r="U373" t="str">
            <v>Assistant Treasurer</v>
          </cell>
          <cell r="W373" t="str">
            <v>Rebecca H. Karr</v>
          </cell>
          <cell r="X373" t="str">
            <v>Mark</v>
          </cell>
          <cell r="Y373" t="str">
            <v>Krismanits</v>
          </cell>
          <cell r="Z373" t="str">
            <v>Analyst</v>
          </cell>
          <cell r="AA373" t="str">
            <v>Berkley Financial and Statutory Services</v>
          </cell>
          <cell r="AB373">
            <v>5154733250</v>
          </cell>
          <cell r="AD373">
            <v>5154733015</v>
          </cell>
          <cell r="AE373" t="str">
            <v>mkrismanits@wrberkley.com</v>
          </cell>
          <cell r="AF373" t="str">
            <v>PO Box 9190</v>
          </cell>
          <cell r="AH373" t="str">
            <v>DES MOINES</v>
          </cell>
          <cell r="AJ373" t="str">
            <v>IA</v>
          </cell>
          <cell r="AK373" t="str">
            <v>50306</v>
          </cell>
          <cell r="AL373" t="str">
            <v>9190</v>
          </cell>
          <cell r="CF373" t="str">
            <v>www.keyrisk.com</v>
          </cell>
          <cell r="CN373">
            <v>2917</v>
          </cell>
          <cell r="CO373">
            <v>3212</v>
          </cell>
          <cell r="CS373" t="str">
            <v>12/31/2019</v>
          </cell>
          <cell r="CT373">
            <v>12</v>
          </cell>
          <cell r="CW373">
            <v>10885</v>
          </cell>
          <cell r="CX373" t="str">
            <v>0098</v>
          </cell>
          <cell r="DD373" t="str">
            <v>Dan</v>
          </cell>
          <cell r="DE373" t="str">
            <v>Tague</v>
          </cell>
          <cell r="DF373" t="str">
            <v>Director</v>
          </cell>
          <cell r="DG373" t="str">
            <v>dtague@wrberkley.com</v>
          </cell>
          <cell r="DH373">
            <v>5154733417</v>
          </cell>
        </row>
        <row r="374">
          <cell r="A374">
            <v>11469</v>
          </cell>
          <cell r="B374" t="str">
            <v>Knightbrook Insurance Company</v>
          </cell>
          <cell r="J374" t="str">
            <v>4751 Wilshire Boulevard</v>
          </cell>
          <cell r="K374" t="str">
            <v>Suite 111</v>
          </cell>
          <cell r="L374" t="str">
            <v>LOS ANGELES</v>
          </cell>
          <cell r="N374" t="str">
            <v>CA</v>
          </cell>
          <cell r="O374" t="str">
            <v>90010</v>
          </cell>
          <cell r="Q374">
            <v>3236924047</v>
          </cell>
          <cell r="R374">
            <v>3239545239</v>
          </cell>
          <cell r="S374" t="str">
            <v>Amit B.</v>
          </cell>
          <cell r="T374" t="str">
            <v>Shah</v>
          </cell>
          <cell r="U374" t="str">
            <v>President</v>
          </cell>
          <cell r="V374" t="str">
            <v>ashah@hankeygroup.com</v>
          </cell>
          <cell r="W374" t="str">
            <v>David Keum</v>
          </cell>
          <cell r="X374" t="str">
            <v>Al</v>
          </cell>
          <cell r="Y374" t="str">
            <v>Yamamoto</v>
          </cell>
          <cell r="Z374" t="str">
            <v>Accounting Manager</v>
          </cell>
          <cell r="AA374" t="str">
            <v>Kinghtbrook Insurance Company</v>
          </cell>
          <cell r="AB374">
            <v>3239737607</v>
          </cell>
          <cell r="AD374">
            <v>3233309248</v>
          </cell>
          <cell r="AE374" t="str">
            <v>ayamamoto@knightcompany.com</v>
          </cell>
          <cell r="AF374" t="str">
            <v>4751 Wilshire Boulevard</v>
          </cell>
          <cell r="AG374" t="str">
            <v>Suite 111</v>
          </cell>
          <cell r="AH374" t="str">
            <v>LOS ANGELES</v>
          </cell>
          <cell r="AJ374" t="str">
            <v>CA</v>
          </cell>
          <cell r="AK374" t="str">
            <v>90010</v>
          </cell>
          <cell r="CN374">
            <v>1314</v>
          </cell>
          <cell r="CO374">
            <v>1767</v>
          </cell>
          <cell r="CS374" t="str">
            <v>12/31/2019</v>
          </cell>
          <cell r="CT374">
            <v>12</v>
          </cell>
          <cell r="CW374">
            <v>13722</v>
          </cell>
          <cell r="DD374" t="str">
            <v>Jacqueline</v>
          </cell>
          <cell r="DE374" t="str">
            <v>Leung</v>
          </cell>
          <cell r="DF374" t="str">
            <v>Controller</v>
          </cell>
          <cell r="DG374" t="str">
            <v>jleung@knightcompany.com</v>
          </cell>
          <cell r="DH374">
            <v>3239003037</v>
          </cell>
        </row>
        <row r="375">
          <cell r="A375">
            <v>10148</v>
          </cell>
          <cell r="B375" t="str">
            <v>Knights of Columbus</v>
          </cell>
          <cell r="J375" t="str">
            <v>3300 Mutual of Omaha Plaza</v>
          </cell>
          <cell r="L375" t="str">
            <v>OMAHA</v>
          </cell>
          <cell r="M375" t="str">
            <v>DOUGLAS</v>
          </cell>
          <cell r="N375" t="str">
            <v>NE</v>
          </cell>
          <cell r="O375" t="str">
            <v>68175</v>
          </cell>
          <cell r="Q375">
            <v>4023517600</v>
          </cell>
          <cell r="R375">
            <v>4023515298</v>
          </cell>
          <cell r="S375" t="str">
            <v>James</v>
          </cell>
          <cell r="T375" t="str">
            <v>Blackledge</v>
          </cell>
          <cell r="U375" t="str">
            <v>Chairman of the Board and CEO</v>
          </cell>
          <cell r="V375" t="str">
            <v>james.blackledge@mutualofomaha.com</v>
          </cell>
          <cell r="W375" t="str">
            <v>Dave Diamond</v>
          </cell>
          <cell r="X375" t="str">
            <v>Rick</v>
          </cell>
          <cell r="Y375" t="str">
            <v>Mapes</v>
          </cell>
          <cell r="Z375" t="str">
            <v>Sr. Regulatory Issues Analyst</v>
          </cell>
          <cell r="AA375" t="str">
            <v>Mutual of Omaha</v>
          </cell>
          <cell r="AB375">
            <v>4023512642</v>
          </cell>
          <cell r="AD375">
            <v>4023515298</v>
          </cell>
          <cell r="AE375" t="str">
            <v>rick.mapes@mutualofomaha.com</v>
          </cell>
          <cell r="AF375" t="str">
            <v>3300 Mutual of Omaha Plaza</v>
          </cell>
          <cell r="AH375" t="str">
            <v>OMAHA</v>
          </cell>
          <cell r="AI375" t="str">
            <v>DOUGLAS</v>
          </cell>
          <cell r="AJ375" t="str">
            <v>NE</v>
          </cell>
          <cell r="AK375" t="str">
            <v>68175</v>
          </cell>
          <cell r="CF375" t="str">
            <v>www.mutualofomaha.com</v>
          </cell>
          <cell r="CN375">
            <v>920</v>
          </cell>
          <cell r="CO375">
            <v>673</v>
          </cell>
          <cell r="CS375" t="str">
            <v>12/31/2019</v>
          </cell>
          <cell r="CT375">
            <v>12</v>
          </cell>
          <cell r="CW375">
            <v>58033</v>
          </cell>
          <cell r="CX375" t="str">
            <v/>
          </cell>
          <cell r="DD375" t="str">
            <v>Pam</v>
          </cell>
          <cell r="DE375" t="str">
            <v>Bishop</v>
          </cell>
          <cell r="DF375" t="str">
            <v>Manager Market Conduct</v>
          </cell>
          <cell r="DG375" t="str">
            <v>pam.bishop@mutualofomaha.com</v>
          </cell>
          <cell r="DH375">
            <v>4023512643</v>
          </cell>
        </row>
        <row r="376">
          <cell r="A376">
            <v>10487</v>
          </cell>
          <cell r="B376" t="str">
            <v>KSKJ Life, American Slovenian Catholic Union</v>
          </cell>
          <cell r="C376" t="str">
            <v>JOLIET</v>
          </cell>
          <cell r="D376" t="str">
            <v>2439 Glenwood Avenue</v>
          </cell>
          <cell r="E376" t="str">
            <v/>
          </cell>
          <cell r="G376" t="str">
            <v>IL</v>
          </cell>
          <cell r="H376" t="str">
            <v>60435</v>
          </cell>
          <cell r="I376" t="str">
            <v/>
          </cell>
          <cell r="J376" t="str">
            <v>2439 Glenwood Avenue</v>
          </cell>
          <cell r="K376" t="str">
            <v/>
          </cell>
          <cell r="L376" t="str">
            <v>JOLIET</v>
          </cell>
          <cell r="M376" t="str">
            <v/>
          </cell>
          <cell r="N376" t="str">
            <v>IL</v>
          </cell>
          <cell r="O376" t="str">
            <v>60435</v>
          </cell>
          <cell r="P376" t="str">
            <v/>
          </cell>
          <cell r="Q376">
            <v>8008435755</v>
          </cell>
          <cell r="S376" t="str">
            <v/>
          </cell>
          <cell r="T376" t="str">
            <v/>
          </cell>
          <cell r="U376" t="str">
            <v/>
          </cell>
          <cell r="V376" t="str">
            <v/>
          </cell>
          <cell r="W376" t="str">
            <v/>
          </cell>
          <cell r="CF376" t="str">
            <v/>
          </cell>
          <cell r="CN376">
            <v>2597</v>
          </cell>
          <cell r="CW376">
            <v>56227</v>
          </cell>
          <cell r="CX376" t="str">
            <v/>
          </cell>
          <cell r="CZ376" t="str">
            <v/>
          </cell>
          <cell r="DA376" t="str">
            <v/>
          </cell>
          <cell r="DB376" t="str">
            <v/>
          </cell>
          <cell r="DC376" t="str">
            <v/>
          </cell>
        </row>
        <row r="377">
          <cell r="A377">
            <v>10149</v>
          </cell>
          <cell r="B377" t="str">
            <v>Lafayette Life Insurance Company</v>
          </cell>
          <cell r="J377" t="str">
            <v>400 Broadway</v>
          </cell>
          <cell r="L377" t="str">
            <v>CINCINNATI</v>
          </cell>
          <cell r="M377" t="str">
            <v>HAMILTON</v>
          </cell>
          <cell r="N377" t="str">
            <v>OH</v>
          </cell>
          <cell r="O377" t="str">
            <v>45202</v>
          </cell>
          <cell r="Q377">
            <v>5133624977</v>
          </cell>
          <cell r="S377" t="str">
            <v>Bryan C.</v>
          </cell>
          <cell r="T377" t="str">
            <v>Dunn</v>
          </cell>
          <cell r="U377" t="str">
            <v>President &amp; CEO</v>
          </cell>
          <cell r="V377" t="str">
            <v>bryan.dunn@lafayettelife.com</v>
          </cell>
          <cell r="W377" t="str">
            <v>Bradley J. Hunkler</v>
          </cell>
          <cell r="X377" t="str">
            <v>Susan</v>
          </cell>
          <cell r="Y377" t="str">
            <v>Gunthorpe</v>
          </cell>
          <cell r="Z377" t="str">
            <v>Insurance Compliance Specialist</v>
          </cell>
          <cell r="AA377" t="str">
            <v>Lafayette Life Insurance Company</v>
          </cell>
          <cell r="AB377">
            <v>5136291486</v>
          </cell>
          <cell r="AD377">
            <v>5133574161</v>
          </cell>
          <cell r="AE377" t="str">
            <v>susan.gunthorpe@wslife.com</v>
          </cell>
          <cell r="AF377" t="str">
            <v>400 Broadway</v>
          </cell>
          <cell r="AH377" t="str">
            <v>CINCINNATI</v>
          </cell>
          <cell r="AI377" t="str">
            <v>HAMILTON</v>
          </cell>
          <cell r="AJ377" t="str">
            <v>OH</v>
          </cell>
          <cell r="AK377" t="str">
            <v>45202</v>
          </cell>
          <cell r="CF377" t="str">
            <v>www.lafayettelife.com</v>
          </cell>
          <cell r="CN377">
            <v>921</v>
          </cell>
          <cell r="CO377">
            <v>1598</v>
          </cell>
          <cell r="CS377" t="str">
            <v>12/31/2019</v>
          </cell>
          <cell r="CT377">
            <v>12</v>
          </cell>
          <cell r="CW377">
            <v>65242</v>
          </cell>
          <cell r="CX377" t="str">
            <v>0836</v>
          </cell>
          <cell r="DD377" t="str">
            <v>Shelly</v>
          </cell>
          <cell r="DE377" t="str">
            <v>Rice</v>
          </cell>
          <cell r="DF377" t="str">
            <v>AVP, Insurance Compliance</v>
          </cell>
          <cell r="DG377" t="str">
            <v>shelly.rice@wslife.com</v>
          </cell>
          <cell r="DH377">
            <v>5136291403</v>
          </cell>
        </row>
        <row r="378">
          <cell r="A378">
            <v>11573</v>
          </cell>
          <cell r="B378" t="str">
            <v>Lamorak Insurance Company</v>
          </cell>
          <cell r="J378" t="str">
            <v>1880 JFK Boulevard</v>
          </cell>
          <cell r="K378" t="str">
            <v>Suite 801</v>
          </cell>
          <cell r="L378" t="str">
            <v>PHILADELPHIA</v>
          </cell>
          <cell r="M378" t="str">
            <v>PHILADELPHIA</v>
          </cell>
          <cell r="N378" t="str">
            <v>PA</v>
          </cell>
          <cell r="O378" t="str">
            <v>19103</v>
          </cell>
          <cell r="Q378">
            <v>2672380733</v>
          </cell>
          <cell r="R378">
            <v>2156651888</v>
          </cell>
          <cell r="S378" t="str">
            <v>J. Marcus</v>
          </cell>
          <cell r="T378" t="str">
            <v>Doran</v>
          </cell>
          <cell r="U378" t="str">
            <v>COO</v>
          </cell>
          <cell r="V378" t="str">
            <v>mdoran@armourrisk.com</v>
          </cell>
          <cell r="W378" t="str">
            <v>Brian Schleider</v>
          </cell>
          <cell r="X378" t="str">
            <v>Terri R.</v>
          </cell>
          <cell r="Y378" t="str">
            <v>Weaver</v>
          </cell>
          <cell r="Z378" t="str">
            <v>Compliance Specialist &amp; Assistant Secretary</v>
          </cell>
          <cell r="AA378" t="str">
            <v>Lamorak Insurance Company</v>
          </cell>
          <cell r="AB378">
            <v>2672380725</v>
          </cell>
          <cell r="AD378">
            <v>2156651888</v>
          </cell>
          <cell r="AE378" t="str">
            <v>tweaver@armourrisk.com</v>
          </cell>
          <cell r="AF378" t="str">
            <v>1880 JFK Boulevard</v>
          </cell>
          <cell r="AG378" t="str">
            <v>Suite 801</v>
          </cell>
          <cell r="AH378" t="str">
            <v>PHILADELPHIA</v>
          </cell>
          <cell r="AI378" t="str">
            <v>PHILADELPHIA</v>
          </cell>
          <cell r="AJ378" t="str">
            <v>PA</v>
          </cell>
          <cell r="AK378" t="str">
            <v>19103</v>
          </cell>
          <cell r="CN378">
            <v>2836</v>
          </cell>
          <cell r="CO378">
            <v>1931</v>
          </cell>
          <cell r="CS378" t="str">
            <v>12/31/2019</v>
          </cell>
          <cell r="CT378">
            <v>12</v>
          </cell>
          <cell r="CW378">
            <v>20621</v>
          </cell>
          <cell r="DD378" t="str">
            <v>J. Marcus</v>
          </cell>
          <cell r="DE378" t="str">
            <v>Doran</v>
          </cell>
          <cell r="DF378" t="str">
            <v>COO</v>
          </cell>
          <cell r="DG378" t="str">
            <v>mdoran@armourrisk.com</v>
          </cell>
          <cell r="DH378">
            <v>2672380733</v>
          </cell>
        </row>
        <row r="379">
          <cell r="A379">
            <v>11470</v>
          </cell>
          <cell r="B379" t="str">
            <v>Lancer Insurance Company</v>
          </cell>
          <cell r="J379" t="str">
            <v>PO Box 9004</v>
          </cell>
          <cell r="L379" t="str">
            <v>LONG BEACH</v>
          </cell>
          <cell r="N379" t="str">
            <v>NY</v>
          </cell>
          <cell r="O379" t="str">
            <v>11561</v>
          </cell>
          <cell r="P379" t="str">
            <v>9004</v>
          </cell>
          <cell r="Q379">
            <v>5164314441</v>
          </cell>
          <cell r="R379">
            <v>5168895900</v>
          </cell>
          <cell r="S379" t="str">
            <v>Alistair T.</v>
          </cell>
          <cell r="T379" t="str">
            <v>Lind</v>
          </cell>
          <cell r="U379" t="str">
            <v>CFO</v>
          </cell>
          <cell r="V379" t="str">
            <v>alind@lancerinsurance.com</v>
          </cell>
          <cell r="W379" t="str">
            <v>Alistair T. Lind</v>
          </cell>
          <cell r="X379" t="str">
            <v>Felice</v>
          </cell>
          <cell r="Y379" t="str">
            <v>Savino</v>
          </cell>
          <cell r="Z379" t="str">
            <v>Treasury Manager</v>
          </cell>
          <cell r="AA379" t="str">
            <v>Lancer Insurance Company</v>
          </cell>
          <cell r="AB379">
            <v>5164314441</v>
          </cell>
          <cell r="AC379">
            <v>3246</v>
          </cell>
          <cell r="AD379">
            <v>5168895900</v>
          </cell>
          <cell r="AE379" t="str">
            <v>fsavino@lancerinsurance.com</v>
          </cell>
          <cell r="AF379" t="str">
            <v>370 West Park Avenue</v>
          </cell>
          <cell r="AH379" t="str">
            <v>LONG BEACH</v>
          </cell>
          <cell r="AJ379" t="str">
            <v>NY</v>
          </cell>
          <cell r="AK379" t="str">
            <v>11561</v>
          </cell>
          <cell r="CF379" t="str">
            <v>www.lancerinsurance.com</v>
          </cell>
          <cell r="CN379">
            <v>1315</v>
          </cell>
          <cell r="CO379">
            <v>1707</v>
          </cell>
          <cell r="CS379" t="str">
            <v>12/31/2019</v>
          </cell>
          <cell r="CT379">
            <v>12</v>
          </cell>
          <cell r="CW379">
            <v>26077</v>
          </cell>
          <cell r="DD379" t="str">
            <v>Edward</v>
          </cell>
          <cell r="DE379" t="str">
            <v>Temkin</v>
          </cell>
          <cell r="DF379" t="str">
            <v>Vice President</v>
          </cell>
          <cell r="DG379" t="str">
            <v>etemkin@lancerinsurance.com</v>
          </cell>
          <cell r="DH379">
            <v>5164314441</v>
          </cell>
        </row>
        <row r="380">
          <cell r="A380">
            <v>10519</v>
          </cell>
          <cell r="B380" t="str">
            <v>Lasso Healthcare Insurance Company</v>
          </cell>
          <cell r="C380" t="str">
            <v/>
          </cell>
          <cell r="D380" t="str">
            <v/>
          </cell>
          <cell r="E380" t="str">
            <v/>
          </cell>
          <cell r="G380" t="str">
            <v/>
          </cell>
          <cell r="H380" t="str">
            <v/>
          </cell>
          <cell r="I380" t="str">
            <v/>
          </cell>
          <cell r="J380" t="str">
            <v>2600 Commerce Drive</v>
          </cell>
          <cell r="K380" t="str">
            <v/>
          </cell>
          <cell r="L380" t="str">
            <v>HARRISBURG</v>
          </cell>
          <cell r="N380" t="str">
            <v>PA</v>
          </cell>
          <cell r="O380" t="str">
            <v>17110</v>
          </cell>
          <cell r="P380" t="str">
            <v/>
          </cell>
          <cell r="Q380">
            <v>7175403720</v>
          </cell>
          <cell r="S380" t="str">
            <v/>
          </cell>
          <cell r="T380" t="str">
            <v/>
          </cell>
          <cell r="U380" t="str">
            <v/>
          </cell>
          <cell r="V380" t="str">
            <v/>
          </cell>
          <cell r="W380" t="str">
            <v/>
          </cell>
          <cell r="CF380" t="str">
            <v/>
          </cell>
          <cell r="CN380">
            <v>2585</v>
          </cell>
          <cell r="CS380" t="str">
            <v>12/31/2019</v>
          </cell>
          <cell r="CT380">
            <v>9</v>
          </cell>
          <cell r="CW380">
            <v>76503</v>
          </cell>
          <cell r="CX380" t="str">
            <v/>
          </cell>
          <cell r="CZ380" t="str">
            <v/>
          </cell>
          <cell r="DA380" t="str">
            <v/>
          </cell>
          <cell r="DB380" t="str">
            <v/>
          </cell>
          <cell r="DC380" t="str">
            <v/>
          </cell>
        </row>
        <row r="381">
          <cell r="A381">
            <v>11472</v>
          </cell>
          <cell r="B381" t="str">
            <v>Liberty Insurance Corporation</v>
          </cell>
          <cell r="J381" t="str">
            <v>175 Berkeley Street</v>
          </cell>
          <cell r="L381" t="str">
            <v>BOSTON</v>
          </cell>
          <cell r="M381" t="str">
            <v>SUFFOLK</v>
          </cell>
          <cell r="N381" t="str">
            <v>MA</v>
          </cell>
          <cell r="O381" t="str">
            <v>02116</v>
          </cell>
          <cell r="Q381">
            <v>8572242766</v>
          </cell>
          <cell r="R381">
            <v>8572242712</v>
          </cell>
          <cell r="S381" t="str">
            <v>Ericka</v>
          </cell>
          <cell r="T381" t="str">
            <v>Solares</v>
          </cell>
          <cell r="U381" t="str">
            <v>Accounting Manager</v>
          </cell>
          <cell r="V381" t="str">
            <v>financialregulatoryreporting@libertymutual.com</v>
          </cell>
          <cell r="W381" t="str">
            <v>Christopher Pierce</v>
          </cell>
          <cell r="X381" t="str">
            <v>Jagjeet</v>
          </cell>
          <cell r="Y381" t="str">
            <v>Singh</v>
          </cell>
          <cell r="Z381" t="str">
            <v>Contractor, Regulatory</v>
          </cell>
          <cell r="AA381" t="str">
            <v>Liberty Mutual Agency Corporation</v>
          </cell>
          <cell r="AB381">
            <v>8572242766</v>
          </cell>
          <cell r="AD381">
            <v>8572242712</v>
          </cell>
          <cell r="AE381" t="str">
            <v>financialregulatoryreporting@libertymutual.com</v>
          </cell>
          <cell r="AF381" t="str">
            <v>175 Berkeley Street</v>
          </cell>
          <cell r="AH381" t="str">
            <v>BOSTON</v>
          </cell>
          <cell r="AI381" t="str">
            <v>SUFFOLK</v>
          </cell>
          <cell r="AJ381" t="str">
            <v>MA</v>
          </cell>
          <cell r="AK381" t="str">
            <v>02116</v>
          </cell>
          <cell r="CF381" t="str">
            <v>www.libertymutual.com</v>
          </cell>
          <cell r="CN381">
            <v>1317</v>
          </cell>
          <cell r="CO381">
            <v>1641</v>
          </cell>
          <cell r="CS381" t="str">
            <v>12/31/2019</v>
          </cell>
          <cell r="CT381">
            <v>12</v>
          </cell>
          <cell r="CW381">
            <v>42404</v>
          </cell>
          <cell r="DD381" t="str">
            <v>Ericka</v>
          </cell>
          <cell r="DE381" t="str">
            <v>Solares</v>
          </cell>
          <cell r="DF381" t="str">
            <v>Accounting Manager</v>
          </cell>
          <cell r="DG381" t="str">
            <v>financialregulatoryreporting@libertymutual.com</v>
          </cell>
          <cell r="DH381">
            <v>8572242766</v>
          </cell>
        </row>
        <row r="382">
          <cell r="A382">
            <v>10399</v>
          </cell>
          <cell r="B382" t="str">
            <v>Liberty Insurance Underwriters Inc.</v>
          </cell>
          <cell r="J382" t="str">
            <v>175 Berkeley Street</v>
          </cell>
          <cell r="L382" t="str">
            <v>BOSTON</v>
          </cell>
          <cell r="M382" t="str">
            <v>SUFFOLK</v>
          </cell>
          <cell r="N382" t="str">
            <v>MA</v>
          </cell>
          <cell r="O382" t="str">
            <v>02116</v>
          </cell>
          <cell r="Q382">
            <v>8572242766</v>
          </cell>
          <cell r="R382">
            <v>8572242712</v>
          </cell>
          <cell r="S382" t="str">
            <v>Ericka</v>
          </cell>
          <cell r="T382" t="str">
            <v>Solares</v>
          </cell>
          <cell r="U382" t="str">
            <v>Accounting Manager</v>
          </cell>
          <cell r="V382" t="str">
            <v>financialregulatoryreporting@libertymutual.com</v>
          </cell>
          <cell r="W382" t="str">
            <v>Chritopher Pierce</v>
          </cell>
          <cell r="X382" t="str">
            <v>Jagjeet</v>
          </cell>
          <cell r="Y382" t="str">
            <v>Singh</v>
          </cell>
          <cell r="Z382" t="str">
            <v>Contractor, Regulatory</v>
          </cell>
          <cell r="AA382" t="str">
            <v>Liberty Mutual Group</v>
          </cell>
          <cell r="AB382">
            <v>8572242766</v>
          </cell>
          <cell r="AD382">
            <v>8572242712</v>
          </cell>
          <cell r="AE382" t="str">
            <v>financialregulatoryreporting@libertymutual.com</v>
          </cell>
          <cell r="AF382" t="str">
            <v>175 Berkeley Street</v>
          </cell>
          <cell r="AH382" t="str">
            <v>BOSTON</v>
          </cell>
          <cell r="AI382" t="str">
            <v>SUFFOLK</v>
          </cell>
          <cell r="AJ382" t="str">
            <v>MA</v>
          </cell>
          <cell r="AK382" t="str">
            <v>02116</v>
          </cell>
          <cell r="CF382" t="str">
            <v>www.libertymutual.com</v>
          </cell>
          <cell r="CN382">
            <v>158</v>
          </cell>
          <cell r="CO382">
            <v>154</v>
          </cell>
          <cell r="CS382" t="str">
            <v>12/31/2019</v>
          </cell>
          <cell r="CT382">
            <v>12</v>
          </cell>
          <cell r="CW382">
            <v>19917</v>
          </cell>
          <cell r="DD382" t="str">
            <v>Ericka</v>
          </cell>
          <cell r="DE382" t="str">
            <v>Sorlares</v>
          </cell>
          <cell r="DF382" t="str">
            <v>Accounting Manager</v>
          </cell>
          <cell r="DG382" t="str">
            <v>financialregulatoryreporting@libertymutual.com</v>
          </cell>
          <cell r="DH382">
            <v>8572242766</v>
          </cell>
        </row>
        <row r="383">
          <cell r="A383">
            <v>11473</v>
          </cell>
          <cell r="B383" t="str">
            <v>Liberty Mutual Fire Insurance Company</v>
          </cell>
          <cell r="J383" t="str">
            <v>175 Berkeley Street</v>
          </cell>
          <cell r="L383" t="str">
            <v>BOSTON</v>
          </cell>
          <cell r="N383" t="str">
            <v>MA</v>
          </cell>
          <cell r="O383" t="str">
            <v>02116</v>
          </cell>
          <cell r="Q383">
            <v>8572242766</v>
          </cell>
          <cell r="R383">
            <v>8572242712</v>
          </cell>
          <cell r="S383" t="str">
            <v>Ericka</v>
          </cell>
          <cell r="T383" t="str">
            <v>Solares</v>
          </cell>
          <cell r="U383" t="str">
            <v>Accounting Manager</v>
          </cell>
          <cell r="V383" t="str">
            <v>financialregulatoryreporting@libertymutual.com</v>
          </cell>
          <cell r="W383" t="str">
            <v>Christopher Pierce</v>
          </cell>
          <cell r="X383" t="str">
            <v>Jagjeet</v>
          </cell>
          <cell r="Y383" t="str">
            <v>Singh</v>
          </cell>
          <cell r="Z383" t="str">
            <v>Contractor, Regulatory</v>
          </cell>
          <cell r="AA383" t="str">
            <v>Liberty Mutual Agency Corporation</v>
          </cell>
          <cell r="AB383">
            <v>8572242766</v>
          </cell>
          <cell r="AD383">
            <v>8572242712</v>
          </cell>
          <cell r="AE383" t="str">
            <v>financialregulatoryreporting@libertymutual.com</v>
          </cell>
          <cell r="AF383" t="str">
            <v>175 Berkeley Street</v>
          </cell>
          <cell r="AH383" t="str">
            <v>BOSTON</v>
          </cell>
          <cell r="AI383" t="str">
            <v>SUFFOLK</v>
          </cell>
          <cell r="AJ383" t="str">
            <v>MA</v>
          </cell>
          <cell r="AK383" t="str">
            <v>02116</v>
          </cell>
          <cell r="CF383" t="str">
            <v>www.libertymutual.com</v>
          </cell>
          <cell r="CN383">
            <v>1318</v>
          </cell>
          <cell r="CO383">
            <v>1641</v>
          </cell>
          <cell r="CS383" t="str">
            <v>12/31/2019</v>
          </cell>
          <cell r="CT383">
            <v>12</v>
          </cell>
          <cell r="CW383">
            <v>23035</v>
          </cell>
          <cell r="DD383" t="str">
            <v>Ericka</v>
          </cell>
          <cell r="DE383" t="str">
            <v>Solares</v>
          </cell>
          <cell r="DF383" t="str">
            <v>Accounting Manager</v>
          </cell>
          <cell r="DG383" t="str">
            <v>financialregulatoryreporting@libertymutual.com</v>
          </cell>
          <cell r="DH383">
            <v>8572242766</v>
          </cell>
        </row>
        <row r="384">
          <cell r="A384">
            <v>11474</v>
          </cell>
          <cell r="B384" t="str">
            <v>Liberty Mutual Insurance Company</v>
          </cell>
          <cell r="J384" t="str">
            <v>175 Berkeley Street</v>
          </cell>
          <cell r="L384" t="str">
            <v>BOSTON</v>
          </cell>
          <cell r="M384" t="str">
            <v>SUFFOLK</v>
          </cell>
          <cell r="N384" t="str">
            <v>MA</v>
          </cell>
          <cell r="O384" t="str">
            <v>02116</v>
          </cell>
          <cell r="Q384">
            <v>8572242766</v>
          </cell>
          <cell r="R384">
            <v>8572242712</v>
          </cell>
          <cell r="S384" t="str">
            <v>Ericka</v>
          </cell>
          <cell r="T384" t="str">
            <v>Solares</v>
          </cell>
          <cell r="U384" t="str">
            <v>Accounting Manager</v>
          </cell>
          <cell r="V384" t="str">
            <v>financialregulatoryreporting@libertymutual.com</v>
          </cell>
          <cell r="W384" t="str">
            <v>Christopher Pierce</v>
          </cell>
          <cell r="X384" t="str">
            <v>Jagjeet</v>
          </cell>
          <cell r="Y384" t="str">
            <v>Singh</v>
          </cell>
          <cell r="Z384" t="str">
            <v>Contractor, Regulatory</v>
          </cell>
          <cell r="AA384" t="str">
            <v>Liberty Mutual Agency Corporation</v>
          </cell>
          <cell r="AB384">
            <v>8572242766</v>
          </cell>
          <cell r="AD384">
            <v>8572242712</v>
          </cell>
          <cell r="AE384" t="str">
            <v>financialregulatoryreporting@libertymutual.com</v>
          </cell>
          <cell r="AF384" t="str">
            <v>175 Berkeley Street</v>
          </cell>
          <cell r="AH384" t="str">
            <v>BOSTON</v>
          </cell>
          <cell r="AI384" t="str">
            <v>SUFFOLK</v>
          </cell>
          <cell r="AJ384" t="str">
            <v>MA</v>
          </cell>
          <cell r="AK384" t="str">
            <v>02116</v>
          </cell>
          <cell r="CF384" t="str">
            <v>www.libertymutual.com</v>
          </cell>
          <cell r="CN384">
            <v>1319</v>
          </cell>
          <cell r="CO384">
            <v>1641</v>
          </cell>
          <cell r="CS384" t="str">
            <v>12/31/2019</v>
          </cell>
          <cell r="CT384">
            <v>12</v>
          </cell>
          <cell r="CW384">
            <v>23043</v>
          </cell>
          <cell r="DD384" t="str">
            <v>Ericka</v>
          </cell>
          <cell r="DE384" t="str">
            <v>Solares</v>
          </cell>
          <cell r="DF384" t="str">
            <v>Accounting Manager</v>
          </cell>
          <cell r="DG384" t="str">
            <v>financialregulatoryreporting@libertymutual.com</v>
          </cell>
          <cell r="DH384">
            <v>8572242766</v>
          </cell>
        </row>
        <row r="385">
          <cell r="A385">
            <v>11475</v>
          </cell>
          <cell r="B385" t="str">
            <v>Liberty National Life Insurance Company</v>
          </cell>
          <cell r="J385" t="str">
            <v>3700 South Stonebridge Drive</v>
          </cell>
          <cell r="L385" t="str">
            <v>MCKINNEY</v>
          </cell>
          <cell r="N385" t="str">
            <v>TX</v>
          </cell>
          <cell r="O385" t="str">
            <v>75070</v>
          </cell>
          <cell r="S385" t="str">
            <v>Robert Brian</v>
          </cell>
          <cell r="T385" t="str">
            <v>Mitchell</v>
          </cell>
          <cell r="U385" t="str">
            <v>President</v>
          </cell>
          <cell r="V385" t="str">
            <v>bmitchell@torchmarkcorp.com</v>
          </cell>
          <cell r="W385" t="str">
            <v>Shane Henrie</v>
          </cell>
          <cell r="X385" t="str">
            <v>Jan</v>
          </cell>
          <cell r="Y385" t="str">
            <v>Robinson</v>
          </cell>
          <cell r="Z385" t="str">
            <v>Rate Compliance Analyst</v>
          </cell>
          <cell r="AA385" t="str">
            <v>Liberty National Life Insurance Company</v>
          </cell>
          <cell r="AB385">
            <v>9725693670</v>
          </cell>
          <cell r="AD385">
            <v>9725693679</v>
          </cell>
          <cell r="AE385" t="str">
            <v>jrobinson@torchmarkcorp.com</v>
          </cell>
          <cell r="AF385" t="str">
            <v>3700 South Stonebridge Drive</v>
          </cell>
          <cell r="AH385" t="str">
            <v>MCKINNEY</v>
          </cell>
          <cell r="AJ385" t="str">
            <v>TX</v>
          </cell>
          <cell r="AK385" t="str">
            <v>75070</v>
          </cell>
          <cell r="CF385" t="str">
            <v>www.libertynational.com</v>
          </cell>
          <cell r="CN385">
            <v>1320</v>
          </cell>
          <cell r="CO385">
            <v>1620</v>
          </cell>
          <cell r="CS385" t="str">
            <v>12/31/2019</v>
          </cell>
          <cell r="CT385">
            <v>12</v>
          </cell>
          <cell r="CW385">
            <v>65331</v>
          </cell>
          <cell r="CX385" t="str">
            <v>290</v>
          </cell>
          <cell r="DD385" t="str">
            <v>Debbie</v>
          </cell>
          <cell r="DE385" t="str">
            <v>Gattenby</v>
          </cell>
          <cell r="DF385" t="str">
            <v>Assistant Vice President</v>
          </cell>
          <cell r="DG385" t="str">
            <v>djgattenby@torchmarkcorp.com</v>
          </cell>
          <cell r="DH385">
            <v>9725693704</v>
          </cell>
        </row>
        <row r="386">
          <cell r="A386">
            <v>11476</v>
          </cell>
          <cell r="B386" t="str">
            <v>Liberty Personal Insurance Company</v>
          </cell>
          <cell r="J386" t="str">
            <v>175 Berkeley Street</v>
          </cell>
          <cell r="L386" t="str">
            <v>BOSTON</v>
          </cell>
          <cell r="N386" t="str">
            <v>MA</v>
          </cell>
          <cell r="O386" t="str">
            <v>02116</v>
          </cell>
          <cell r="Q386">
            <v>8572242766</v>
          </cell>
          <cell r="R386">
            <v>8572242712</v>
          </cell>
          <cell r="S386" t="str">
            <v>Ericka</v>
          </cell>
          <cell r="T386" t="str">
            <v>Solares</v>
          </cell>
          <cell r="U386" t="str">
            <v>Accounting Manager</v>
          </cell>
          <cell r="V386" t="str">
            <v>financialregulatoryreporting@libertymutual.com</v>
          </cell>
          <cell r="W386" t="str">
            <v>Christopher Pierce</v>
          </cell>
          <cell r="X386" t="str">
            <v>Jagjeet</v>
          </cell>
          <cell r="Y386" t="str">
            <v>Singh</v>
          </cell>
          <cell r="Z386" t="str">
            <v>Contractor, Regulatory</v>
          </cell>
          <cell r="AA386" t="str">
            <v>Liberty Mutual Agency Corporation</v>
          </cell>
          <cell r="AB386">
            <v>8572242766</v>
          </cell>
          <cell r="AD386">
            <v>8572242712</v>
          </cell>
          <cell r="AE386" t="str">
            <v>financialregulatoryreporting@libertymutual.com</v>
          </cell>
          <cell r="AF386" t="str">
            <v>175 Berkeley Street</v>
          </cell>
          <cell r="AH386" t="str">
            <v>BOSTON</v>
          </cell>
          <cell r="AI386" t="str">
            <v>SUFFOLK</v>
          </cell>
          <cell r="AJ386" t="str">
            <v>MA</v>
          </cell>
          <cell r="AK386" t="str">
            <v>02116</v>
          </cell>
          <cell r="CF386" t="str">
            <v>www.libertymutual.com</v>
          </cell>
          <cell r="CN386">
            <v>1321</v>
          </cell>
          <cell r="CO386">
            <v>1641</v>
          </cell>
          <cell r="CS386" t="str">
            <v>12/31/2019</v>
          </cell>
          <cell r="CT386">
            <v>12</v>
          </cell>
          <cell r="CW386">
            <v>11746</v>
          </cell>
          <cell r="DD386" t="str">
            <v>Ericka</v>
          </cell>
          <cell r="DE386" t="str">
            <v>Solares</v>
          </cell>
          <cell r="DF386" t="str">
            <v>Accounting Manager</v>
          </cell>
          <cell r="DG386" t="str">
            <v>financialregulatoryreporting@libertymutual.com</v>
          </cell>
          <cell r="DH386">
            <v>8572242766</v>
          </cell>
        </row>
        <row r="387">
          <cell r="A387">
            <v>10152</v>
          </cell>
          <cell r="B387" t="str">
            <v>Life Insurance Company of North America</v>
          </cell>
          <cell r="J387" t="str">
            <v xml:space="preserve">1601 Chestnut Street </v>
          </cell>
          <cell r="K387" t="str">
            <v>2 Liberty Place</v>
          </cell>
          <cell r="L387" t="str">
            <v>PHILADELPHIA</v>
          </cell>
          <cell r="N387" t="str">
            <v>PA</v>
          </cell>
          <cell r="O387" t="str">
            <v>19192</v>
          </cell>
          <cell r="P387" t="str">
            <v>2362</v>
          </cell>
          <cell r="Q387">
            <v>2157611000</v>
          </cell>
          <cell r="R387">
            <v>2157615004</v>
          </cell>
          <cell r="S387" t="str">
            <v>Matthew</v>
          </cell>
          <cell r="T387" t="str">
            <v>Manders</v>
          </cell>
          <cell r="U387" t="str">
            <v>President</v>
          </cell>
          <cell r="W387" t="str">
            <v>William Smith</v>
          </cell>
          <cell r="X387" t="str">
            <v>Pam</v>
          </cell>
          <cell r="Y387" t="str">
            <v>Lombardi-Heistand</v>
          </cell>
          <cell r="Z387" t="str">
            <v>Compliance Manager</v>
          </cell>
          <cell r="AA387" t="str">
            <v>Great West Life</v>
          </cell>
          <cell r="AB387">
            <v>8609022713</v>
          </cell>
          <cell r="AD387">
            <v>8602566780</v>
          </cell>
          <cell r="AE387" t="str">
            <v>pamela.lombardi-heistand@cigna.com</v>
          </cell>
          <cell r="AF387" t="str">
            <v>8525 Orchard Road East</v>
          </cell>
          <cell r="AH387" t="str">
            <v>GREENWOOD VILLAGE</v>
          </cell>
          <cell r="AJ387" t="str">
            <v>CO</v>
          </cell>
          <cell r="AK387" t="str">
            <v>80111</v>
          </cell>
          <cell r="CN387">
            <v>923</v>
          </cell>
          <cell r="CO387">
            <v>765</v>
          </cell>
          <cell r="CS387" t="str">
            <v>12/31/2019</v>
          </cell>
          <cell r="CT387">
            <v>12</v>
          </cell>
          <cell r="CW387">
            <v>65498</v>
          </cell>
          <cell r="CX387" t="str">
            <v>901</v>
          </cell>
        </row>
        <row r="388">
          <cell r="A388">
            <v>11477</v>
          </cell>
          <cell r="B388" t="str">
            <v>Life Insurance Company of the Southwest</v>
          </cell>
          <cell r="J388" t="str">
            <v>One National Life Drive</v>
          </cell>
          <cell r="L388" t="str">
            <v>MONTPELIER</v>
          </cell>
          <cell r="M388" t="str">
            <v>WASHINGTON</v>
          </cell>
          <cell r="N388" t="str">
            <v>VT</v>
          </cell>
          <cell r="O388" t="str">
            <v>05604</v>
          </cell>
          <cell r="Q388">
            <v>8022293333</v>
          </cell>
          <cell r="R388">
            <v>8022297282</v>
          </cell>
          <cell r="S388" t="str">
            <v>Mehran</v>
          </cell>
          <cell r="T388" t="str">
            <v>Assadi</v>
          </cell>
          <cell r="U388" t="str">
            <v>President &amp; CEO</v>
          </cell>
          <cell r="V388" t="str">
            <v>statereporting@nationallife.com</v>
          </cell>
          <cell r="W388" t="str">
            <v>Sarah VanBeck</v>
          </cell>
          <cell r="X388" t="str">
            <v>Janice</v>
          </cell>
          <cell r="Y388" t="str">
            <v>Ellis</v>
          </cell>
          <cell r="Z388" t="str">
            <v>Senior Accountant</v>
          </cell>
          <cell r="AA388" t="str">
            <v>Life Insurance Company of the Southwest</v>
          </cell>
          <cell r="AB388">
            <v>8022293036</v>
          </cell>
          <cell r="AD388">
            <v>8022297282</v>
          </cell>
          <cell r="AE388" t="str">
            <v>jellis@nationallife.com</v>
          </cell>
          <cell r="AF388" t="str">
            <v>One National Life Drive</v>
          </cell>
          <cell r="AH388" t="str">
            <v>MONTPELIER</v>
          </cell>
          <cell r="AI388" t="str">
            <v>WASHINGTON</v>
          </cell>
          <cell r="AJ388" t="str">
            <v>VT</v>
          </cell>
          <cell r="AK388" t="str">
            <v>05604</v>
          </cell>
          <cell r="CF388" t="str">
            <v>www.lifeofsouthwest.com</v>
          </cell>
          <cell r="CN388">
            <v>1322</v>
          </cell>
          <cell r="CO388">
            <v>1592</v>
          </cell>
          <cell r="CS388" t="str">
            <v>12/31/2019</v>
          </cell>
          <cell r="CT388">
            <v>12</v>
          </cell>
          <cell r="CW388">
            <v>65528</v>
          </cell>
          <cell r="CX388" t="str">
            <v>0634</v>
          </cell>
          <cell r="DD388" t="str">
            <v>Jaime</v>
          </cell>
          <cell r="DE388" t="str">
            <v>Steinhart</v>
          </cell>
          <cell r="DF388" t="str">
            <v>Director of Financial Reporting</v>
          </cell>
          <cell r="DG388" t="str">
            <v>jsteinhart@nationallife.com</v>
          </cell>
          <cell r="DH388">
            <v>8022293770</v>
          </cell>
        </row>
        <row r="389">
          <cell r="A389">
            <v>11478</v>
          </cell>
          <cell r="B389" t="str">
            <v>Life of the South Insurance Company</v>
          </cell>
          <cell r="J389" t="str">
            <v>10151 Deerwood Park Boulevard</v>
          </cell>
          <cell r="K389" t="str">
            <v>Building 100, Suite 330</v>
          </cell>
          <cell r="L389" t="str">
            <v>JACKSONVILLE</v>
          </cell>
          <cell r="M389" t="str">
            <v>DUVAL</v>
          </cell>
          <cell r="N389" t="str">
            <v>FL</v>
          </cell>
          <cell r="O389" t="str">
            <v>32256</v>
          </cell>
          <cell r="Q389">
            <v>9043509660</v>
          </cell>
          <cell r="R389">
            <v>9044382252</v>
          </cell>
          <cell r="S389" t="str">
            <v>Kimberlee</v>
          </cell>
          <cell r="T389" t="str">
            <v>Prescott</v>
          </cell>
          <cell r="U389" t="str">
            <v>Accounting Manager</v>
          </cell>
          <cell r="V389" t="str">
            <v>fcannualstatement@fortegra.com</v>
          </cell>
          <cell r="X389" t="str">
            <v>Sherri</v>
          </cell>
          <cell r="Y389" t="str">
            <v>Stancil</v>
          </cell>
          <cell r="Z389" t="str">
            <v>Senior Accountant</v>
          </cell>
          <cell r="AA389" t="str">
            <v>Life of the South Insurance Company</v>
          </cell>
          <cell r="AB389">
            <v>9044071081</v>
          </cell>
          <cell r="AE389" t="str">
            <v>sstancil@fortegra.com</v>
          </cell>
          <cell r="AF389" t="str">
            <v>10151 Deerwood Park Boulevard</v>
          </cell>
          <cell r="AG389" t="str">
            <v>Building 100, Suite 330</v>
          </cell>
          <cell r="AH389" t="str">
            <v>JACKSONVILLE</v>
          </cell>
          <cell r="AI389" t="str">
            <v>DUVAL</v>
          </cell>
          <cell r="AJ389" t="str">
            <v>FL</v>
          </cell>
          <cell r="AK389" t="str">
            <v>32256</v>
          </cell>
          <cell r="CF389" t="str">
            <v>www.fortegra.com</v>
          </cell>
          <cell r="CN389">
            <v>1323</v>
          </cell>
          <cell r="CO389">
            <v>1694</v>
          </cell>
          <cell r="CS389" t="str">
            <v>12/31/2019</v>
          </cell>
          <cell r="CT389">
            <v>12</v>
          </cell>
          <cell r="CW389">
            <v>97691</v>
          </cell>
          <cell r="CX389" t="str">
            <v>4718</v>
          </cell>
          <cell r="DD389" t="str">
            <v>Kimberlee</v>
          </cell>
          <cell r="DE389" t="str">
            <v>Prescott</v>
          </cell>
          <cell r="DF389" t="str">
            <v>Accounting Manager</v>
          </cell>
          <cell r="DG389" t="str">
            <v>kprescott@fortegra.com</v>
          </cell>
          <cell r="DH389">
            <v>9044071097</v>
          </cell>
        </row>
        <row r="390">
          <cell r="A390">
            <v>10055</v>
          </cell>
          <cell r="B390" t="str">
            <v>LifeSecure Insurance Company</v>
          </cell>
          <cell r="J390" t="str">
            <v>10559 Citation Drive</v>
          </cell>
          <cell r="K390" t="str">
            <v>Suite 300</v>
          </cell>
          <cell r="L390" t="str">
            <v>BRIGHTON</v>
          </cell>
          <cell r="M390" t="str">
            <v>LIVINGSTON</v>
          </cell>
          <cell r="N390" t="str">
            <v>MI</v>
          </cell>
          <cell r="O390" t="str">
            <v>48116</v>
          </cell>
          <cell r="Q390">
            <v>8102207700</v>
          </cell>
          <cell r="R390">
            <v>8102207707</v>
          </cell>
          <cell r="S390" t="str">
            <v>Kevin</v>
          </cell>
          <cell r="T390" t="str">
            <v>Stutler</v>
          </cell>
          <cell r="U390" t="str">
            <v>President &amp; CEO</v>
          </cell>
          <cell r="W390" t="str">
            <v>Mike Troup</v>
          </cell>
          <cell r="X390" t="str">
            <v>Mary Joe</v>
          </cell>
          <cell r="Y390" t="str">
            <v>Teribery</v>
          </cell>
          <cell r="Z390" t="str">
            <v>Cash Application Specialist</v>
          </cell>
          <cell r="AA390" t="str">
            <v>LifeSecure Insurance Company</v>
          </cell>
          <cell r="AB390">
            <v>8102204603</v>
          </cell>
          <cell r="AD390">
            <v>8102207707</v>
          </cell>
          <cell r="AE390" t="str">
            <v>mteribery@yourlifesecure.com</v>
          </cell>
          <cell r="AF390" t="str">
            <v>10559 Citation Drive</v>
          </cell>
          <cell r="AG390" t="str">
            <v>Suite 300</v>
          </cell>
          <cell r="AH390" t="str">
            <v>BRIGHTON</v>
          </cell>
          <cell r="AI390" t="str">
            <v>LIVINGSTON</v>
          </cell>
          <cell r="AJ390" t="str">
            <v>MI</v>
          </cell>
          <cell r="AK390" t="str">
            <v>48116</v>
          </cell>
          <cell r="CF390" t="str">
            <v>www.yourlifesecure.com</v>
          </cell>
          <cell r="CN390">
            <v>858</v>
          </cell>
          <cell r="CO390">
            <v>651</v>
          </cell>
          <cell r="CS390" t="str">
            <v>12/31/2019</v>
          </cell>
          <cell r="CT390">
            <v>12</v>
          </cell>
          <cell r="CW390">
            <v>77720</v>
          </cell>
          <cell r="CX390" t="str">
            <v>0572</v>
          </cell>
          <cell r="DD390" t="str">
            <v>Brenda</v>
          </cell>
          <cell r="DE390" t="str">
            <v>Moran</v>
          </cell>
          <cell r="DF390" t="str">
            <v>Accounting Manager</v>
          </cell>
          <cell r="DG390" t="str">
            <v>bmoran@bmoranlifesecure.com</v>
          </cell>
          <cell r="DH390">
            <v>8102204630</v>
          </cell>
        </row>
        <row r="391">
          <cell r="A391">
            <v>10532</v>
          </cell>
          <cell r="B391" t="str">
            <v>LifeShield National Insurance Co.</v>
          </cell>
          <cell r="J391" t="str">
            <v>5701 North Shartel Avenue</v>
          </cell>
          <cell r="K391" t="str">
            <v>1st Floor</v>
          </cell>
          <cell r="L391" t="str">
            <v>OKLAHOMA CITY</v>
          </cell>
          <cell r="M391" t="str">
            <v>OKLAHOMA</v>
          </cell>
          <cell r="N391" t="str">
            <v>OK</v>
          </cell>
          <cell r="O391" t="str">
            <v>73118</v>
          </cell>
          <cell r="Q391">
            <v>4052362640</v>
          </cell>
          <cell r="R391">
            <v>4057677217</v>
          </cell>
          <cell r="S391" t="str">
            <v>David W.</v>
          </cell>
          <cell r="T391" t="str">
            <v>Brooks</v>
          </cell>
          <cell r="U391" t="str">
            <v>President</v>
          </cell>
          <cell r="V391" t="str">
            <v>david.brooks@midfirst.com</v>
          </cell>
          <cell r="W391" t="str">
            <v>Tim Tackett</v>
          </cell>
          <cell r="X391" t="str">
            <v>Heather</v>
          </cell>
          <cell r="Y391" t="str">
            <v>Reeves</v>
          </cell>
          <cell r="Z391" t="str">
            <v>AVP, Director of Compliance</v>
          </cell>
          <cell r="AA391" t="str">
            <v>LifeShield National Insurance Co.</v>
          </cell>
          <cell r="AB391">
            <v>4057677201</v>
          </cell>
          <cell r="AD391">
            <v>4057677217</v>
          </cell>
          <cell r="AE391" t="str">
            <v>heather.reeves@midfirst.com</v>
          </cell>
          <cell r="AF391" t="str">
            <v>5701 North Shartel Avenue</v>
          </cell>
          <cell r="AG391" t="str">
            <v>1st Floor</v>
          </cell>
          <cell r="AH391" t="str">
            <v>OKLAHOMA CITY</v>
          </cell>
          <cell r="AI391" t="str">
            <v>OKLAHOMA</v>
          </cell>
          <cell r="AJ391" t="str">
            <v>OK</v>
          </cell>
          <cell r="AK391" t="str">
            <v>73118</v>
          </cell>
          <cell r="CF391" t="str">
            <v>www.lifeshieldnational.com</v>
          </cell>
          <cell r="CN391">
            <v>1936</v>
          </cell>
          <cell r="CO391">
            <v>2849</v>
          </cell>
          <cell r="CS391" t="str">
            <v>12/31/2019</v>
          </cell>
          <cell r="CT391">
            <v>12</v>
          </cell>
          <cell r="CW391">
            <v>99724</v>
          </cell>
          <cell r="DD391" t="str">
            <v>Gary</v>
          </cell>
          <cell r="DE391" t="str">
            <v>Peterson</v>
          </cell>
          <cell r="DF391" t="str">
            <v>President</v>
          </cell>
          <cell r="DG391" t="str">
            <v>gary.peterson@midfirst.com</v>
          </cell>
          <cell r="DH391">
            <v>4052362640</v>
          </cell>
        </row>
        <row r="392">
          <cell r="A392">
            <v>10154</v>
          </cell>
          <cell r="B392" t="str">
            <v xml:space="preserve">Lincoln Benefit Life Company </v>
          </cell>
          <cell r="J392" t="str">
            <v>5600 North River Road</v>
          </cell>
          <cell r="K392" t="str">
            <v>Suite 300</v>
          </cell>
          <cell r="L392" t="str">
            <v>ROSEMONT</v>
          </cell>
          <cell r="M392" t="str">
            <v>COOK</v>
          </cell>
          <cell r="N392" t="str">
            <v>IL</v>
          </cell>
          <cell r="O392" t="str">
            <v>60018</v>
          </cell>
          <cell r="Q392">
            <v>8475276707</v>
          </cell>
          <cell r="S392" t="str">
            <v>W. Weldon</v>
          </cell>
          <cell r="T392" t="str">
            <v>Wilson</v>
          </cell>
          <cell r="U392" t="str">
            <v>CEO</v>
          </cell>
          <cell r="V392" t="str">
            <v>adam.branstetter@lbl.com</v>
          </cell>
          <cell r="W392" t="str">
            <v>Forozan Nasery</v>
          </cell>
          <cell r="X392" t="str">
            <v>Adam</v>
          </cell>
          <cell r="Y392" t="str">
            <v>Brandstetter</v>
          </cell>
          <cell r="Z392" t="str">
            <v>Compliance Specialist</v>
          </cell>
          <cell r="AA392" t="str">
            <v>Lincoln Benefit Life Company</v>
          </cell>
          <cell r="AB392">
            <v>8475276707</v>
          </cell>
          <cell r="AE392" t="str">
            <v>adam.brandstetter@lbl.com</v>
          </cell>
          <cell r="AF392" t="str">
            <v>5600 North River Road</v>
          </cell>
          <cell r="AG392" t="str">
            <v>Suite 300</v>
          </cell>
          <cell r="AH392" t="str">
            <v>ROSEMONT</v>
          </cell>
          <cell r="AI392" t="str">
            <v>COOK</v>
          </cell>
          <cell r="AJ392" t="str">
            <v>IL</v>
          </cell>
          <cell r="AK392" t="str">
            <v>60018</v>
          </cell>
          <cell r="CF392" t="str">
            <v>www.lbl.com</v>
          </cell>
          <cell r="CN392">
            <v>999</v>
          </cell>
          <cell r="CO392">
            <v>1533</v>
          </cell>
          <cell r="CS392" t="str">
            <v>12/31/2019</v>
          </cell>
          <cell r="CT392">
            <v>12</v>
          </cell>
          <cell r="CW392">
            <v>65595</v>
          </cell>
          <cell r="CX392" t="str">
            <v>4815</v>
          </cell>
          <cell r="DD392" t="str">
            <v>Cheryl</v>
          </cell>
          <cell r="DE392" t="str">
            <v>Rogers</v>
          </cell>
          <cell r="DF392" t="str">
            <v>AVP, Financial Reporting</v>
          </cell>
          <cell r="DG392" t="str">
            <v>cheryl.rogers@lbl.com</v>
          </cell>
        </row>
        <row r="393">
          <cell r="A393">
            <v>11480</v>
          </cell>
          <cell r="B393" t="str">
            <v>Lincoln Heritage Life Insurance Company</v>
          </cell>
          <cell r="J393" t="str">
            <v>4343 Camelback Road East</v>
          </cell>
          <cell r="L393" t="str">
            <v>PHOENIX</v>
          </cell>
          <cell r="M393" t="str">
            <v>MARICOPA</v>
          </cell>
          <cell r="N393" t="str">
            <v>AZ</v>
          </cell>
          <cell r="O393" t="str">
            <v>85018</v>
          </cell>
          <cell r="Q393">
            <v>6029571650</v>
          </cell>
          <cell r="R393">
            <v>6022242212</v>
          </cell>
          <cell r="S393" t="str">
            <v>Shirley</v>
          </cell>
          <cell r="T393" t="str">
            <v>Grossman</v>
          </cell>
          <cell r="U393" t="str">
            <v>Administrator</v>
          </cell>
          <cell r="V393" t="str">
            <v>shirley.grossman@londen-insurance.com</v>
          </cell>
          <cell r="W393" t="str">
            <v>Matt Londen</v>
          </cell>
          <cell r="X393" t="str">
            <v>Sally</v>
          </cell>
          <cell r="Y393" t="str">
            <v>Roudebush</v>
          </cell>
          <cell r="Z393" t="str">
            <v>Manager/Compliance Dept</v>
          </cell>
          <cell r="AA393" t="str">
            <v>Lincoln Heritage Life Insurance Company</v>
          </cell>
          <cell r="AB393">
            <v>6029571650</v>
          </cell>
          <cell r="AD393">
            <v>6022242212</v>
          </cell>
          <cell r="AE393" t="str">
            <v>sally.roudebush@londen-insurance.com</v>
          </cell>
          <cell r="AF393" t="str">
            <v>4343 Camelback Road East</v>
          </cell>
          <cell r="AH393" t="str">
            <v>PHOENIX</v>
          </cell>
          <cell r="AI393" t="str">
            <v>MARICOPA</v>
          </cell>
          <cell r="AJ393" t="str">
            <v>AZ</v>
          </cell>
          <cell r="AK393" t="str">
            <v>85018</v>
          </cell>
          <cell r="AM393" t="str">
            <v>Shirley</v>
          </cell>
          <cell r="AN393" t="str">
            <v>Grossman</v>
          </cell>
          <cell r="AO393" t="str">
            <v>Vice President</v>
          </cell>
          <cell r="AP393" t="str">
            <v>Lincoln Heritage Life Insurance Company</v>
          </cell>
          <cell r="AQ393">
            <v>6029571650</v>
          </cell>
          <cell r="AS393">
            <v>6028088845</v>
          </cell>
          <cell r="AT393" t="str">
            <v>shirley.grossman@londen-insurance.com</v>
          </cell>
          <cell r="AU393" t="str">
            <v>same as facility</v>
          </cell>
          <cell r="CF393" t="str">
            <v>www.lhlic.com</v>
          </cell>
          <cell r="CN393">
            <v>1325</v>
          </cell>
          <cell r="CO393">
            <v>1587</v>
          </cell>
          <cell r="CP393">
            <v>1588</v>
          </cell>
          <cell r="CS393" t="str">
            <v>12/31/2019</v>
          </cell>
          <cell r="CT393">
            <v>12</v>
          </cell>
          <cell r="CW393">
            <v>65927</v>
          </cell>
          <cell r="DD393" t="str">
            <v>Shirley</v>
          </cell>
          <cell r="DE393" t="str">
            <v>Grossman</v>
          </cell>
          <cell r="DF393" t="str">
            <v>Vice President</v>
          </cell>
          <cell r="DG393" t="str">
            <v>shirley.grossman@londen-insurance.com</v>
          </cell>
          <cell r="DH393">
            <v>6029571650</v>
          </cell>
        </row>
        <row r="394">
          <cell r="A394">
            <v>11481</v>
          </cell>
          <cell r="B394" t="str">
            <v>Lincoln Life &amp; Annuity Company of New York</v>
          </cell>
          <cell r="J394" t="str">
            <v>100 North Greene Street</v>
          </cell>
          <cell r="L394" t="str">
            <v>GREENSBORO</v>
          </cell>
          <cell r="N394" t="str">
            <v>NC</v>
          </cell>
          <cell r="O394" t="str">
            <v>27401</v>
          </cell>
          <cell r="Q394">
            <v>4845831479</v>
          </cell>
          <cell r="R394">
            <v>4845838069</v>
          </cell>
          <cell r="S394" t="str">
            <v>Dennis R.</v>
          </cell>
          <cell r="T394" t="str">
            <v>Glass</v>
          </cell>
          <cell r="U394" t="str">
            <v>CEO</v>
          </cell>
          <cell r="V394" t="str">
            <v>dennis.glass@lfg.com</v>
          </cell>
          <cell r="W394" t="str">
            <v>Randal J. Freitag</v>
          </cell>
          <cell r="X394" t="str">
            <v>Mickie</v>
          </cell>
          <cell r="Y394" t="str">
            <v>Rieschl</v>
          </cell>
          <cell r="Z394" t="str">
            <v>Director, Financial Reporting &amp; Analysis</v>
          </cell>
          <cell r="AA394" t="str">
            <v>Lincoln Financial Group</v>
          </cell>
          <cell r="AB394">
            <v>4023616841</v>
          </cell>
          <cell r="AD394">
            <v>4023612568</v>
          </cell>
          <cell r="AE394" t="str">
            <v>mickie.rieschl@lfg.com</v>
          </cell>
          <cell r="AF394" t="str">
            <v>8801 Indian Hills Drive</v>
          </cell>
          <cell r="AH394" t="str">
            <v xml:space="preserve">OMAHA </v>
          </cell>
          <cell r="AJ394" t="str">
            <v>NE</v>
          </cell>
          <cell r="AK394" t="str">
            <v>68114</v>
          </cell>
          <cell r="AL394" t="str">
            <v>4066</v>
          </cell>
          <cell r="CF394" t="str">
            <v>www.lfg.com</v>
          </cell>
          <cell r="CN394">
            <v>1326</v>
          </cell>
          <cell r="CO394">
            <v>716</v>
          </cell>
          <cell r="CS394" t="str">
            <v>12/31/2019</v>
          </cell>
          <cell r="CT394">
            <v>12</v>
          </cell>
          <cell r="CW394">
            <v>62057</v>
          </cell>
          <cell r="CX394" t="str">
            <v>20</v>
          </cell>
        </row>
        <row r="395">
          <cell r="A395">
            <v>10150</v>
          </cell>
          <cell r="B395" t="str">
            <v xml:space="preserve">Lincoln Life Assurance Company of Boston </v>
          </cell>
          <cell r="J395" t="str">
            <v>175 Berkeley Street</v>
          </cell>
          <cell r="L395" t="str">
            <v>BOSTON</v>
          </cell>
          <cell r="M395" t="str">
            <v>SUFFOLK</v>
          </cell>
          <cell r="N395" t="str">
            <v>MA</v>
          </cell>
          <cell r="O395" t="str">
            <v>02116</v>
          </cell>
          <cell r="Q395">
            <v>6173579500</v>
          </cell>
          <cell r="S395" t="str">
            <v>Dick</v>
          </cell>
          <cell r="T395" t="str">
            <v>Mucci</v>
          </cell>
          <cell r="U395" t="str">
            <v>President</v>
          </cell>
          <cell r="W395" t="str">
            <v>Roger Martin</v>
          </cell>
          <cell r="X395" t="str">
            <v>Marc J.</v>
          </cell>
          <cell r="Y395" t="str">
            <v>Cairns</v>
          </cell>
          <cell r="Z395" t="str">
            <v>Compliance Consultant</v>
          </cell>
          <cell r="AA395" t="str">
            <v xml:space="preserve">Lincoln Life Assurance Company of Boston </v>
          </cell>
          <cell r="AB395">
            <v>8572241790</v>
          </cell>
          <cell r="AE395" t="str">
            <v>gpregcompliance@lfg.com</v>
          </cell>
          <cell r="AF395" t="str">
            <v>175 Berkeley Street</v>
          </cell>
          <cell r="AH395" t="str">
            <v>BOSTON</v>
          </cell>
          <cell r="AI395" t="str">
            <v>SUFFOLK</v>
          </cell>
          <cell r="AJ395" t="str">
            <v>MA</v>
          </cell>
          <cell r="AK395" t="str">
            <v>02116</v>
          </cell>
          <cell r="CF395" t="str">
            <v>www.lfg.com</v>
          </cell>
          <cell r="CN395">
            <v>922</v>
          </cell>
          <cell r="CO395">
            <v>704</v>
          </cell>
          <cell r="CS395" t="str">
            <v>12/31/2019</v>
          </cell>
          <cell r="CT395">
            <v>12</v>
          </cell>
          <cell r="CW395">
            <v>65315</v>
          </cell>
          <cell r="CX395" t="str">
            <v>111</v>
          </cell>
          <cell r="DD395" t="str">
            <v>Brandy</v>
          </cell>
          <cell r="DE395" t="str">
            <v>Smith</v>
          </cell>
          <cell r="DF395" t="str">
            <v>Director, Compliance</v>
          </cell>
          <cell r="DG395" t="str">
            <v>brandy.smith@lfg.com</v>
          </cell>
          <cell r="DH395">
            <v>4845836220</v>
          </cell>
        </row>
        <row r="396">
          <cell r="A396">
            <v>10142</v>
          </cell>
          <cell r="B396" t="str">
            <v>Lincoln National Life Insurance Company</v>
          </cell>
          <cell r="J396" t="str">
            <v>100 North Greene Street</v>
          </cell>
          <cell r="L396" t="str">
            <v>GREENSBORO</v>
          </cell>
          <cell r="N396" t="str">
            <v>NC</v>
          </cell>
          <cell r="O396" t="str">
            <v>27401</v>
          </cell>
          <cell r="Q396">
            <v>4845831479</v>
          </cell>
          <cell r="R396">
            <v>4845838069</v>
          </cell>
          <cell r="S396" t="str">
            <v>Dennis R.</v>
          </cell>
          <cell r="T396" t="str">
            <v>Glass</v>
          </cell>
          <cell r="U396" t="str">
            <v>CEO</v>
          </cell>
          <cell r="V396" t="str">
            <v>dennis.glass@lfg.com</v>
          </cell>
          <cell r="W396" t="str">
            <v>Randal J. Freitag</v>
          </cell>
          <cell r="X396" t="str">
            <v>Mickie</v>
          </cell>
          <cell r="Y396" t="str">
            <v>Rieschl</v>
          </cell>
          <cell r="Z396" t="str">
            <v>Director, Financial Reporting &amp; Analysis</v>
          </cell>
          <cell r="AA396" t="str">
            <v>Lincoln Financial Group</v>
          </cell>
          <cell r="AB396">
            <v>4023616841</v>
          </cell>
          <cell r="AD396">
            <v>4023612568</v>
          </cell>
          <cell r="AE396" t="str">
            <v>mickie.rieschl@lfg.com</v>
          </cell>
          <cell r="AF396" t="str">
            <v>8801 Indian Hills Drive</v>
          </cell>
          <cell r="AH396" t="str">
            <v xml:space="preserve">OMAHA </v>
          </cell>
          <cell r="AJ396" t="str">
            <v>NE</v>
          </cell>
          <cell r="AK396" t="str">
            <v>68114</v>
          </cell>
          <cell r="AL396" t="str">
            <v>4066</v>
          </cell>
          <cell r="CF396" t="str">
            <v>www.lfg.com</v>
          </cell>
          <cell r="CN396">
            <v>919</v>
          </cell>
          <cell r="CO396">
            <v>716</v>
          </cell>
          <cell r="CS396" t="str">
            <v>12/31/2019</v>
          </cell>
          <cell r="CT396">
            <v>12</v>
          </cell>
          <cell r="CW396">
            <v>65676</v>
          </cell>
          <cell r="CX396" t="str">
            <v>20</v>
          </cell>
        </row>
        <row r="397">
          <cell r="A397">
            <v>11483</v>
          </cell>
          <cell r="B397" t="str">
            <v>LM General Insurance Company</v>
          </cell>
          <cell r="J397" t="str">
            <v>175 Berkeley Street</v>
          </cell>
          <cell r="L397" t="str">
            <v>BOSTON</v>
          </cell>
          <cell r="N397" t="str">
            <v>MA</v>
          </cell>
          <cell r="O397" t="str">
            <v>02116</v>
          </cell>
          <cell r="Q397">
            <v>8572242766</v>
          </cell>
          <cell r="R397">
            <v>8572242712</v>
          </cell>
          <cell r="S397" t="str">
            <v>Ericka</v>
          </cell>
          <cell r="T397" t="str">
            <v>Solares</v>
          </cell>
          <cell r="U397" t="str">
            <v>Accounting Manager</v>
          </cell>
          <cell r="V397" t="str">
            <v>financialregulatoryreporting@libertymutual.com</v>
          </cell>
          <cell r="W397" t="str">
            <v>Christopher Pierce</v>
          </cell>
          <cell r="X397" t="str">
            <v>Jagjeet</v>
          </cell>
          <cell r="Y397" t="str">
            <v>Singh</v>
          </cell>
          <cell r="Z397" t="str">
            <v>Contractor, Regulatory</v>
          </cell>
          <cell r="AA397" t="str">
            <v>Liberty Mutual Agency Corporation</v>
          </cell>
          <cell r="AB397">
            <v>8572242766</v>
          </cell>
          <cell r="AD397">
            <v>8572242712</v>
          </cell>
          <cell r="AE397" t="str">
            <v>financialregulatoryreporting@libertymutual.com</v>
          </cell>
          <cell r="AF397" t="str">
            <v>175 Berkeley Street</v>
          </cell>
          <cell r="AH397" t="str">
            <v>BOSTON</v>
          </cell>
          <cell r="AI397" t="str">
            <v>SUFFOLK</v>
          </cell>
          <cell r="AJ397" t="str">
            <v>MA</v>
          </cell>
          <cell r="AK397" t="str">
            <v>02116</v>
          </cell>
          <cell r="CF397" t="str">
            <v>www.libertymutual.com</v>
          </cell>
          <cell r="CN397">
            <v>1328</v>
          </cell>
          <cell r="CO397">
            <v>1641</v>
          </cell>
          <cell r="CS397" t="str">
            <v>12/31/2019</v>
          </cell>
          <cell r="CT397">
            <v>12</v>
          </cell>
          <cell r="CW397">
            <v>36447</v>
          </cell>
          <cell r="DD397" t="str">
            <v>Ericka</v>
          </cell>
          <cell r="DE397" t="str">
            <v>Solares</v>
          </cell>
          <cell r="DF397" t="str">
            <v>Accounting Manager</v>
          </cell>
          <cell r="DG397" t="str">
            <v>financialregulatoryreporting@libertymutual.com</v>
          </cell>
          <cell r="DH397">
            <v>8572242766</v>
          </cell>
        </row>
        <row r="398">
          <cell r="A398">
            <v>11484</v>
          </cell>
          <cell r="B398" t="str">
            <v>LM Insurance Corporation</v>
          </cell>
          <cell r="J398" t="str">
            <v>175 Berkeley Street</v>
          </cell>
          <cell r="L398" t="str">
            <v>BOSTON</v>
          </cell>
          <cell r="N398" t="str">
            <v>MA</v>
          </cell>
          <cell r="O398" t="str">
            <v>02116</v>
          </cell>
          <cell r="Q398">
            <v>8572242766</v>
          </cell>
          <cell r="R398">
            <v>8572242712</v>
          </cell>
          <cell r="S398" t="str">
            <v>Ericka</v>
          </cell>
          <cell r="T398" t="str">
            <v>Solares</v>
          </cell>
          <cell r="U398" t="str">
            <v>Accounting Manager</v>
          </cell>
          <cell r="V398" t="str">
            <v>financialregulatoryreporting@libertymutual.com</v>
          </cell>
          <cell r="W398" t="str">
            <v>Christopher Pierce</v>
          </cell>
          <cell r="X398" t="str">
            <v>Jagjeet</v>
          </cell>
          <cell r="Y398" t="str">
            <v>Singh</v>
          </cell>
          <cell r="Z398" t="str">
            <v>Contractor, Regulatory</v>
          </cell>
          <cell r="AA398" t="str">
            <v>Liberty Mutual Agency Corporation</v>
          </cell>
          <cell r="AB398">
            <v>8572242766</v>
          </cell>
          <cell r="AD398">
            <v>8572242712</v>
          </cell>
          <cell r="AE398" t="str">
            <v>financialregulatoryreporting@libertymutual.com</v>
          </cell>
          <cell r="AF398" t="str">
            <v>175 Berkeley Street</v>
          </cell>
          <cell r="AH398" t="str">
            <v>BOSTON</v>
          </cell>
          <cell r="AI398" t="str">
            <v>SUFFOLK</v>
          </cell>
          <cell r="AJ398" t="str">
            <v>MA</v>
          </cell>
          <cell r="AK398" t="str">
            <v>02116</v>
          </cell>
          <cell r="CF398" t="str">
            <v>www.libertymutual.com</v>
          </cell>
          <cell r="CN398">
            <v>1329</v>
          </cell>
          <cell r="CO398">
            <v>1641</v>
          </cell>
          <cell r="CS398" t="str">
            <v>12/31/2019</v>
          </cell>
          <cell r="CT398">
            <v>12</v>
          </cell>
          <cell r="CW398">
            <v>33600</v>
          </cell>
          <cell r="DD398" t="str">
            <v>Ericka</v>
          </cell>
          <cell r="DE398" t="str">
            <v>Solares</v>
          </cell>
          <cell r="DF398" t="str">
            <v>Accounting Manager</v>
          </cell>
          <cell r="DG398" t="str">
            <v>financialregulatoryreporting@libertymutual.com</v>
          </cell>
          <cell r="DH398">
            <v>8572242766</v>
          </cell>
        </row>
        <row r="399">
          <cell r="A399">
            <v>11485</v>
          </cell>
          <cell r="B399" t="str">
            <v>LM Property And Casualty Insurance Company</v>
          </cell>
          <cell r="J399" t="str">
            <v>175 Berkeley Street</v>
          </cell>
          <cell r="L399" t="str">
            <v>BOSTON</v>
          </cell>
          <cell r="N399" t="str">
            <v>MA</v>
          </cell>
          <cell r="O399" t="str">
            <v>02116</v>
          </cell>
          <cell r="Q399">
            <v>8572242766</v>
          </cell>
          <cell r="R399">
            <v>8572242712</v>
          </cell>
          <cell r="S399" t="str">
            <v>Ericka</v>
          </cell>
          <cell r="T399" t="str">
            <v>Solares</v>
          </cell>
          <cell r="U399" t="str">
            <v>Accounting Manager</v>
          </cell>
          <cell r="V399" t="str">
            <v>financialregulatoryreporting@libertymutual.com</v>
          </cell>
          <cell r="W399" t="str">
            <v>Christopher Pierce</v>
          </cell>
          <cell r="X399" t="str">
            <v>Jagjeet</v>
          </cell>
          <cell r="Y399" t="str">
            <v>Singh</v>
          </cell>
          <cell r="Z399" t="str">
            <v>Contractor, Regulatory</v>
          </cell>
          <cell r="AA399" t="str">
            <v>Liberty Mutual Agency Corporation</v>
          </cell>
          <cell r="AB399">
            <v>8572242766</v>
          </cell>
          <cell r="AD399">
            <v>8572242712</v>
          </cell>
          <cell r="AE399" t="str">
            <v>financialregulatoryreporting@libertymutual.com</v>
          </cell>
          <cell r="AF399" t="str">
            <v>175 Berkeley Street</v>
          </cell>
          <cell r="AH399" t="str">
            <v>BOSTON</v>
          </cell>
          <cell r="AI399" t="str">
            <v>SUFFOLK</v>
          </cell>
          <cell r="AJ399" t="str">
            <v>MA</v>
          </cell>
          <cell r="AK399" t="str">
            <v>02116</v>
          </cell>
          <cell r="CF399" t="str">
            <v>www.libertymutual.com</v>
          </cell>
          <cell r="CN399">
            <v>1330</v>
          </cell>
          <cell r="CO399">
            <v>1641</v>
          </cell>
          <cell r="CS399" t="str">
            <v>12/31/2019</v>
          </cell>
          <cell r="CT399">
            <v>12</v>
          </cell>
          <cell r="CW399">
            <v>32352</v>
          </cell>
          <cell r="DD399" t="str">
            <v>Ericka</v>
          </cell>
          <cell r="DE399" t="str">
            <v>Solares</v>
          </cell>
          <cell r="DF399" t="str">
            <v>Accounting Manager</v>
          </cell>
          <cell r="DG399" t="str">
            <v>financialregulatoryreporting@libertymutual.com</v>
          </cell>
          <cell r="DH399">
            <v>8572242766</v>
          </cell>
        </row>
        <row r="400">
          <cell r="A400">
            <v>11486</v>
          </cell>
          <cell r="B400" t="str">
            <v>London Life Insurance Company</v>
          </cell>
          <cell r="J400" t="str">
            <v>1787 Sentry Parkway West</v>
          </cell>
          <cell r="K400" t="str">
            <v>Building 16</v>
          </cell>
          <cell r="L400" t="str">
            <v>BLUE BELL</v>
          </cell>
          <cell r="N400" t="str">
            <v>PA</v>
          </cell>
          <cell r="O400" t="str">
            <v>19422</v>
          </cell>
          <cell r="Q400">
            <v>2155424317</v>
          </cell>
          <cell r="R400">
            <v>2155421295</v>
          </cell>
          <cell r="S400" t="str">
            <v>Shawn</v>
          </cell>
          <cell r="T400" t="str">
            <v>Meckes</v>
          </cell>
          <cell r="U400" t="str">
            <v>Director, Financial Accounting</v>
          </cell>
          <cell r="V400" t="str">
            <v>shawn.meckes@lrgus.com</v>
          </cell>
          <cell r="X400" t="str">
            <v>Shawn</v>
          </cell>
          <cell r="Y400" t="str">
            <v>Meckes</v>
          </cell>
          <cell r="Z400" t="str">
            <v>Director, Financial Accounting</v>
          </cell>
          <cell r="AA400" t="str">
            <v>London Life Reinsurance Company</v>
          </cell>
          <cell r="AB400">
            <v>2155424317</v>
          </cell>
          <cell r="AD400">
            <v>2155421295</v>
          </cell>
          <cell r="AE400" t="str">
            <v>shawn.meckes@lrgus.com</v>
          </cell>
          <cell r="AF400" t="str">
            <v>same as facility</v>
          </cell>
          <cell r="CN400">
            <v>1331</v>
          </cell>
          <cell r="CO400">
            <v>1770</v>
          </cell>
          <cell r="CS400" t="str">
            <v>12/31/2019</v>
          </cell>
          <cell r="CT400">
            <v>12</v>
          </cell>
          <cell r="CW400">
            <v>83550</v>
          </cell>
          <cell r="DD400" t="str">
            <v>Ray</v>
          </cell>
          <cell r="DE400" t="str">
            <v>Hazel</v>
          </cell>
          <cell r="DF400" t="str">
            <v>Branch Representative</v>
          </cell>
          <cell r="DG400" t="str">
            <v>ray.hazel@lrgus.com</v>
          </cell>
          <cell r="DH400">
            <v>2155424313</v>
          </cell>
        </row>
        <row r="401">
          <cell r="A401">
            <v>11487</v>
          </cell>
          <cell r="B401" t="str">
            <v>London Life Reinsurance Company</v>
          </cell>
          <cell r="J401" t="str">
            <v>PO Box 1120</v>
          </cell>
          <cell r="L401" t="str">
            <v>BLUE BELL</v>
          </cell>
          <cell r="M401" t="str">
            <v>MONTGOMERY</v>
          </cell>
          <cell r="N401" t="str">
            <v>PA</v>
          </cell>
          <cell r="O401" t="str">
            <v>19422</v>
          </cell>
          <cell r="P401" t="str">
            <v>0319</v>
          </cell>
          <cell r="Q401">
            <v>2155427200</v>
          </cell>
          <cell r="R401">
            <v>2155421295</v>
          </cell>
          <cell r="S401" t="str">
            <v>Michael</v>
          </cell>
          <cell r="T401" t="str">
            <v>Mulcahy</v>
          </cell>
          <cell r="U401" t="str">
            <v>President</v>
          </cell>
          <cell r="V401" t="str">
            <v>llrc.compliance@lrgus.com</v>
          </cell>
          <cell r="W401" t="str">
            <v>Raymond J. Hazel</v>
          </cell>
          <cell r="X401" t="str">
            <v>Lloyd</v>
          </cell>
          <cell r="Y401" t="str">
            <v>Bromley</v>
          </cell>
          <cell r="Z401" t="str">
            <v>Compliance Manager</v>
          </cell>
          <cell r="AA401" t="str">
            <v>London Life Reinsurance Company</v>
          </cell>
          <cell r="AB401">
            <v>2155427200</v>
          </cell>
          <cell r="AC401">
            <v>241</v>
          </cell>
          <cell r="AD401">
            <v>2155421295</v>
          </cell>
          <cell r="AE401" t="str">
            <v>llrc.compliance@lrgus.com</v>
          </cell>
          <cell r="AF401" t="str">
            <v>PO Box 1120</v>
          </cell>
          <cell r="AH401" t="str">
            <v>BLUE BELL</v>
          </cell>
          <cell r="AI401" t="str">
            <v>MONTGOMERY</v>
          </cell>
          <cell r="AJ401" t="str">
            <v>PA</v>
          </cell>
          <cell r="AK401" t="str">
            <v>19422</v>
          </cell>
          <cell r="AL401" t="str">
            <v>0319</v>
          </cell>
          <cell r="CN401">
            <v>1332</v>
          </cell>
          <cell r="CO401">
            <v>1771</v>
          </cell>
          <cell r="CS401" t="str">
            <v>12/31/2019</v>
          </cell>
          <cell r="CT401">
            <v>12</v>
          </cell>
          <cell r="CW401">
            <v>76694</v>
          </cell>
          <cell r="CX401" t="str">
            <v>0769</v>
          </cell>
          <cell r="DD401" t="str">
            <v>Raymond J.</v>
          </cell>
          <cell r="DE401" t="str">
            <v>Hazel</v>
          </cell>
          <cell r="DF401" t="str">
            <v>Sr. VP Finance and CFO</v>
          </cell>
          <cell r="DG401" t="str">
            <v>llrc.compliance@lrgus.com</v>
          </cell>
          <cell r="DH401">
            <v>2155427200</v>
          </cell>
        </row>
        <row r="402">
          <cell r="A402">
            <v>11488</v>
          </cell>
          <cell r="B402" t="str">
            <v>Longevity Insurance Company</v>
          </cell>
          <cell r="J402" t="str">
            <v>600 Dresher Road</v>
          </cell>
          <cell r="L402" t="str">
            <v>HORSHAM</v>
          </cell>
          <cell r="M402" t="str">
            <v>MONTGOMERY</v>
          </cell>
          <cell r="N402" t="str">
            <v>PA</v>
          </cell>
          <cell r="O402" t="str">
            <v>19044</v>
          </cell>
          <cell r="Q402">
            <v>2159568000</v>
          </cell>
          <cell r="R402">
            <v>2159568145</v>
          </cell>
          <cell r="S402" t="str">
            <v>David M.</v>
          </cell>
          <cell r="T402" t="str">
            <v>O'Malley</v>
          </cell>
          <cell r="U402" t="str">
            <v>Chairman and President</v>
          </cell>
          <cell r="V402" t="str">
            <v>longevityfilings@penmutual.com</v>
          </cell>
          <cell r="W402" t="str">
            <v>Susan T. Deakins</v>
          </cell>
          <cell r="X402" t="str">
            <v>Brian</v>
          </cell>
          <cell r="Y402" t="str">
            <v>Yildirim</v>
          </cell>
          <cell r="Z402" t="str">
            <v>Accounting Analyst</v>
          </cell>
          <cell r="AA402" t="str">
            <v>Penn Mutual Life Insurance Co.</v>
          </cell>
          <cell r="AB402">
            <v>2159568000</v>
          </cell>
          <cell r="AC402">
            <v>7566</v>
          </cell>
          <cell r="AD402">
            <v>2159568145</v>
          </cell>
          <cell r="AE402" t="str">
            <v>yildirim.brian@pennmutual.com</v>
          </cell>
          <cell r="AF402" t="str">
            <v>600 Dresher Road</v>
          </cell>
          <cell r="AH402" t="str">
            <v>HORSHAM</v>
          </cell>
          <cell r="AI402" t="str">
            <v>MONTGOMERY</v>
          </cell>
          <cell r="AJ402" t="str">
            <v>PA</v>
          </cell>
          <cell r="AK402" t="str">
            <v>19044</v>
          </cell>
          <cell r="CN402">
            <v>1333</v>
          </cell>
          <cell r="CO402">
            <v>3089</v>
          </cell>
          <cell r="CS402" t="str">
            <v>12/31/2019</v>
          </cell>
          <cell r="CT402">
            <v>12</v>
          </cell>
          <cell r="CW402">
            <v>68446</v>
          </cell>
          <cell r="DD402" t="str">
            <v>John</v>
          </cell>
          <cell r="DE402" t="str">
            <v>Heiple</v>
          </cell>
          <cell r="DF402" t="str">
            <v>Accounting Manager</v>
          </cell>
          <cell r="DG402" t="str">
            <v>heiple.john@pennmutual.com</v>
          </cell>
          <cell r="DH402">
            <v>2159568835</v>
          </cell>
        </row>
        <row r="403">
          <cell r="A403">
            <v>11489</v>
          </cell>
          <cell r="B403" t="str">
            <v>Loyal American Life Insurance Company</v>
          </cell>
          <cell r="J403" t="str">
            <v>11200 Lakeline Boulevard</v>
          </cell>
          <cell r="K403" t="str">
            <v>Suite 100</v>
          </cell>
          <cell r="L403" t="str">
            <v>AUSTIN</v>
          </cell>
          <cell r="M403" t="str">
            <v>WILLIAMSON</v>
          </cell>
          <cell r="N403" t="str">
            <v>TX</v>
          </cell>
          <cell r="O403" t="str">
            <v>78717</v>
          </cell>
          <cell r="Q403">
            <v>6152342973</v>
          </cell>
          <cell r="R403">
            <v>5124671399</v>
          </cell>
          <cell r="S403" t="str">
            <v>Steve</v>
          </cell>
          <cell r="T403" t="str">
            <v>Jones</v>
          </cell>
          <cell r="U403" t="str">
            <v>General Manager</v>
          </cell>
          <cell r="V403" t="str">
            <v>stephen.jones@cigna.com</v>
          </cell>
          <cell r="W403" t="str">
            <v>Gregory Czar</v>
          </cell>
          <cell r="X403" t="str">
            <v>Blake</v>
          </cell>
          <cell r="Y403" t="str">
            <v>Coleman</v>
          </cell>
          <cell r="Z403" t="str">
            <v>Actuarial Analyst</v>
          </cell>
          <cell r="AA403" t="str">
            <v>Loyal American Life Insurance Company</v>
          </cell>
          <cell r="AB403">
            <v>5128074826</v>
          </cell>
          <cell r="AD403">
            <v>5124671399</v>
          </cell>
          <cell r="AE403" t="str">
            <v>blake.coleman@cigna.com</v>
          </cell>
          <cell r="AF403" t="str">
            <v>PO Box 26580</v>
          </cell>
          <cell r="AH403" t="str">
            <v>AUSTIN</v>
          </cell>
          <cell r="AI403" t="str">
            <v>WILLIAMSON</v>
          </cell>
          <cell r="AJ403" t="str">
            <v>TX</v>
          </cell>
          <cell r="AK403" t="str">
            <v>78755</v>
          </cell>
          <cell r="CF403" t="str">
            <v>www.cigna.com</v>
          </cell>
          <cell r="CN403">
            <v>1334</v>
          </cell>
          <cell r="CO403">
            <v>2979</v>
          </cell>
          <cell r="CS403" t="str">
            <v>12/31/2019</v>
          </cell>
          <cell r="CT403">
            <v>12</v>
          </cell>
          <cell r="CW403">
            <v>65722</v>
          </cell>
          <cell r="DD403" t="str">
            <v>Susan</v>
          </cell>
          <cell r="DE403" t="str">
            <v>Buck</v>
          </cell>
          <cell r="DF403" t="str">
            <v>Actuarial Director</v>
          </cell>
          <cell r="DG403" t="str">
            <v>susan.buck@cigna.com</v>
          </cell>
          <cell r="DH403">
            <v>5125311537</v>
          </cell>
        </row>
        <row r="404">
          <cell r="A404">
            <v>11073</v>
          </cell>
          <cell r="B404" t="str">
            <v>Loyal Christian Benefit Association</v>
          </cell>
          <cell r="J404" t="str">
            <v>PO Box 13005</v>
          </cell>
          <cell r="L404" t="str">
            <v>ERIE</v>
          </cell>
          <cell r="M404" t="str">
            <v>ERIE</v>
          </cell>
          <cell r="N404" t="str">
            <v>PA</v>
          </cell>
          <cell r="O404" t="str">
            <v>16514</v>
          </cell>
          <cell r="P404" t="str">
            <v>1305</v>
          </cell>
          <cell r="Q404">
            <v>8144534331</v>
          </cell>
          <cell r="R404">
            <v>8883160471</v>
          </cell>
          <cell r="S404" t="str">
            <v>Douglas M</v>
          </cell>
          <cell r="T404" t="str">
            <v>Tuttle</v>
          </cell>
          <cell r="U404" t="str">
            <v>President &amp; CEO</v>
          </cell>
          <cell r="V404" t="str">
            <v>tuttled@lcbalife.org</v>
          </cell>
          <cell r="W404" t="str">
            <v>Ross W Aresco</v>
          </cell>
          <cell r="X404" t="str">
            <v>Courtney</v>
          </cell>
          <cell r="Y404" t="str">
            <v>Hagmaier</v>
          </cell>
          <cell r="Z404" t="str">
            <v>Controller</v>
          </cell>
          <cell r="AA404" t="str">
            <v>Loyal Christian Benefit Association</v>
          </cell>
          <cell r="AB404">
            <v>8144534331</v>
          </cell>
          <cell r="AC404">
            <v>295</v>
          </cell>
          <cell r="AD404">
            <v>8883165688</v>
          </cell>
          <cell r="AE404" t="str">
            <v>hagmaierc@lcbalife.org</v>
          </cell>
          <cell r="AF404" t="str">
            <v>PO Box 13005</v>
          </cell>
          <cell r="AH404" t="str">
            <v>ERIE</v>
          </cell>
          <cell r="AI404" t="str">
            <v>ERIE</v>
          </cell>
          <cell r="AJ404" t="str">
            <v>PA</v>
          </cell>
          <cell r="AK404" t="str">
            <v>16514</v>
          </cell>
          <cell r="AL404" t="str">
            <v>1305</v>
          </cell>
          <cell r="CF404" t="str">
            <v>www.lcbalife.org</v>
          </cell>
          <cell r="CN404">
            <v>810</v>
          </cell>
          <cell r="CO404">
            <v>768</v>
          </cell>
          <cell r="CS404" t="str">
            <v>12/31/2019</v>
          </cell>
          <cell r="CT404">
            <v>12</v>
          </cell>
          <cell r="CW404">
            <v>56758</v>
          </cell>
          <cell r="DD404" t="str">
            <v>Ross</v>
          </cell>
          <cell r="DE404" t="str">
            <v>Aresco</v>
          </cell>
          <cell r="DF404" t="str">
            <v>VP-Finance/Treasurer</v>
          </cell>
          <cell r="DG404" t="str">
            <v>arescor@lcbalife.org</v>
          </cell>
          <cell r="DH404">
            <v>8144534331</v>
          </cell>
        </row>
        <row r="405">
          <cell r="A405">
            <v>11345</v>
          </cell>
          <cell r="B405" t="str">
            <v>Lumico Life Insurance Company</v>
          </cell>
          <cell r="J405" t="str">
            <v>175 King Street</v>
          </cell>
          <cell r="L405" t="str">
            <v>ARMONK</v>
          </cell>
          <cell r="M405" t="str">
            <v>WESTCHESTER</v>
          </cell>
          <cell r="N405" t="str">
            <v>NY</v>
          </cell>
          <cell r="O405" t="str">
            <v>10504</v>
          </cell>
          <cell r="Q405">
            <v>9148288079</v>
          </cell>
          <cell r="R405">
            <v>9148285908</v>
          </cell>
          <cell r="S405" t="str">
            <v>Elissa</v>
          </cell>
          <cell r="T405" t="str">
            <v>Kenny</v>
          </cell>
          <cell r="U405" t="str">
            <v>Secretary</v>
          </cell>
          <cell r="V405" t="str">
            <v>elissa_kenny@swissre.com</v>
          </cell>
          <cell r="W405" t="str">
            <v>Lisa Boy</v>
          </cell>
          <cell r="X405" t="str">
            <v>Bess</v>
          </cell>
          <cell r="Y405" t="str">
            <v>Scotti</v>
          </cell>
          <cell r="Z405" t="str">
            <v>Controller, Compliance</v>
          </cell>
          <cell r="AA405" t="str">
            <v>Lumico Life Insurance Company</v>
          </cell>
          <cell r="AB405">
            <v>9148288680</v>
          </cell>
          <cell r="AE405" t="str">
            <v>bess_scotti@iptiq.com</v>
          </cell>
          <cell r="AF405" t="str">
            <v>175 King Street</v>
          </cell>
          <cell r="AH405" t="str">
            <v>ARMONK</v>
          </cell>
          <cell r="AI405" t="str">
            <v>WESTCHESTER</v>
          </cell>
          <cell r="AJ405" t="str">
            <v>NY</v>
          </cell>
          <cell r="AK405" t="str">
            <v>10504</v>
          </cell>
          <cell r="CF405" t="str">
            <v>www.swissre.com</v>
          </cell>
          <cell r="CN405">
            <v>1196</v>
          </cell>
          <cell r="CO405">
            <v>1704</v>
          </cell>
          <cell r="CS405" t="str">
            <v>12/31/2019</v>
          </cell>
          <cell r="CT405">
            <v>12</v>
          </cell>
          <cell r="CW405">
            <v>73504</v>
          </cell>
          <cell r="DD405" t="str">
            <v>Lisa</v>
          </cell>
          <cell r="DE405" t="str">
            <v>Boy</v>
          </cell>
          <cell r="DF405" t="str">
            <v>CFO</v>
          </cell>
          <cell r="DG405" t="str">
            <v>lisa_boy@iptiq.com</v>
          </cell>
          <cell r="DH405">
            <v>9148288365</v>
          </cell>
        </row>
        <row r="406">
          <cell r="A406">
            <v>11492</v>
          </cell>
          <cell r="B406" t="str">
            <v>Lyndon Southern Insurance Company</v>
          </cell>
          <cell r="J406" t="str">
            <v>10151 Deerwood Park Boulevard</v>
          </cell>
          <cell r="K406" t="str">
            <v>Building 100</v>
          </cell>
          <cell r="L406" t="str">
            <v>JACKSONVILLE</v>
          </cell>
          <cell r="M406" t="str">
            <v>DUVAL</v>
          </cell>
          <cell r="N406" t="str">
            <v>FL</v>
          </cell>
          <cell r="O406" t="str">
            <v>32256</v>
          </cell>
          <cell r="Q406">
            <v>9043509660</v>
          </cell>
          <cell r="R406">
            <v>9044382252</v>
          </cell>
          <cell r="S406" t="str">
            <v>Michael</v>
          </cell>
          <cell r="T406" t="str">
            <v>Vrban</v>
          </cell>
          <cell r="U406" t="str">
            <v>Treasurer</v>
          </cell>
          <cell r="V406" t="str">
            <v>fcannualstatement@fortegra.com</v>
          </cell>
          <cell r="X406" t="str">
            <v>Lily</v>
          </cell>
          <cell r="Y406" t="str">
            <v>Aponte</v>
          </cell>
          <cell r="Z406" t="str">
            <v>Senior Accountant</v>
          </cell>
          <cell r="AA406" t="str">
            <v>Lyndon Southern Insurance Company</v>
          </cell>
          <cell r="AB406">
            <v>9043572112</v>
          </cell>
          <cell r="AC406">
            <v>767</v>
          </cell>
          <cell r="AE406" t="str">
            <v>fcannualstatement@fortegra.com</v>
          </cell>
          <cell r="AF406" t="str">
            <v>10151 Deerwood Park Boulevard</v>
          </cell>
          <cell r="AG406" t="str">
            <v>Building 100</v>
          </cell>
          <cell r="AH406" t="str">
            <v>JACKSONVILLE</v>
          </cell>
          <cell r="AI406" t="str">
            <v>DUVAL</v>
          </cell>
          <cell r="AJ406" t="str">
            <v>FL</v>
          </cell>
          <cell r="AK406" t="str">
            <v>32256</v>
          </cell>
          <cell r="CF406" t="str">
            <v>www.fortegra.com</v>
          </cell>
          <cell r="CN406">
            <v>1337</v>
          </cell>
          <cell r="CO406">
            <v>1678</v>
          </cell>
          <cell r="CS406" t="str">
            <v>12/31/2019</v>
          </cell>
          <cell r="CT406">
            <v>12</v>
          </cell>
          <cell r="CW406">
            <v>10051</v>
          </cell>
          <cell r="CX406" t="str">
            <v>0017</v>
          </cell>
          <cell r="DD406" t="str">
            <v>Kimberlee</v>
          </cell>
          <cell r="DE406" t="str">
            <v>Prescott</v>
          </cell>
          <cell r="DF406" t="str">
            <v>Accounting Manager</v>
          </cell>
          <cell r="DG406" t="str">
            <v>fcannualstatement@fortegra.com</v>
          </cell>
          <cell r="DH406">
            <v>9043509660</v>
          </cell>
        </row>
        <row r="407">
          <cell r="A407">
            <v>10156</v>
          </cell>
          <cell r="B407" t="str">
            <v>Madison National Life Insurance Company, Inc.</v>
          </cell>
          <cell r="J407" t="str">
            <v>PO Box 5008</v>
          </cell>
          <cell r="L407" t="str">
            <v>MADISON</v>
          </cell>
          <cell r="N407" t="str">
            <v>WI</v>
          </cell>
          <cell r="O407" t="str">
            <v>53705</v>
          </cell>
          <cell r="Q407">
            <v>8003569601</v>
          </cell>
          <cell r="R407">
            <v>6088302704</v>
          </cell>
          <cell r="S407" t="str">
            <v>Diane L.</v>
          </cell>
          <cell r="T407" t="str">
            <v>Schauer</v>
          </cell>
          <cell r="U407" t="str">
            <v>Treasurer, CFO</v>
          </cell>
          <cell r="V407" t="str">
            <v>dls@madisonlife.com</v>
          </cell>
          <cell r="W407" t="str">
            <v>Diane L. Schauer</v>
          </cell>
          <cell r="X407" t="str">
            <v>Cheryl</v>
          </cell>
          <cell r="Y407" t="str">
            <v>Richards</v>
          </cell>
          <cell r="Z407" t="str">
            <v>Compliance Specialist</v>
          </cell>
          <cell r="AA407" t="str">
            <v>Madison National Life Insurance Company, Inc.</v>
          </cell>
          <cell r="AB407">
            <v>6088302063</v>
          </cell>
          <cell r="AD407">
            <v>6088302704</v>
          </cell>
          <cell r="AE407" t="str">
            <v>car@madisonlife.com</v>
          </cell>
          <cell r="AF407" t="str">
            <v>PO Box 5008</v>
          </cell>
          <cell r="AH407" t="str">
            <v>MADISON</v>
          </cell>
          <cell r="AJ407" t="str">
            <v>WI</v>
          </cell>
          <cell r="AK407" t="str">
            <v>53705</v>
          </cell>
          <cell r="AM407" t="str">
            <v>Anita L.</v>
          </cell>
          <cell r="AN407" t="str">
            <v>Dulmes</v>
          </cell>
          <cell r="AO407" t="str">
            <v>Compliance Director</v>
          </cell>
          <cell r="AP407" t="str">
            <v>Madison National Life Insurance Company</v>
          </cell>
          <cell r="AQ407">
            <v>6088302060</v>
          </cell>
          <cell r="AS407">
            <v>6088302704</v>
          </cell>
          <cell r="AT407" t="str">
            <v>ald@madisonlife.com</v>
          </cell>
          <cell r="AU407" t="str">
            <v>PO Box 5008</v>
          </cell>
          <cell r="AW407" t="str">
            <v>MADISON</v>
          </cell>
          <cell r="AY407" t="str">
            <v>WI</v>
          </cell>
          <cell r="AZ407" t="str">
            <v>53705</v>
          </cell>
          <cell r="CF407" t="str">
            <v>www.madisonlife.com</v>
          </cell>
          <cell r="CN407">
            <v>925</v>
          </cell>
          <cell r="CO407">
            <v>723</v>
          </cell>
          <cell r="CP407">
            <v>585</v>
          </cell>
          <cell r="CS407" t="str">
            <v>12/31/2019</v>
          </cell>
          <cell r="CT407">
            <v>12</v>
          </cell>
          <cell r="CW407">
            <v>65781</v>
          </cell>
          <cell r="DD407" t="str">
            <v>Anita L.</v>
          </cell>
          <cell r="DE407" t="str">
            <v>Dulmes</v>
          </cell>
          <cell r="DF407" t="str">
            <v>Compliance Director</v>
          </cell>
          <cell r="DG407" t="str">
            <v>ald@madisonlife.com</v>
          </cell>
          <cell r="DH407">
            <v>6088302060</v>
          </cell>
        </row>
        <row r="408">
          <cell r="A408">
            <v>11493</v>
          </cell>
          <cell r="B408" t="str">
            <v>Maiden Reinsurance North America, Inc.</v>
          </cell>
          <cell r="J408" t="str">
            <v>6000 Midatlantic Drive</v>
          </cell>
          <cell r="K408" t="str">
            <v>Suite 200</v>
          </cell>
          <cell r="L408" t="str">
            <v>MOUNT LAUREL</v>
          </cell>
          <cell r="N408" t="str">
            <v>NJ</v>
          </cell>
          <cell r="O408" t="str">
            <v>08054</v>
          </cell>
          <cell r="Q408">
            <v>8563592400</v>
          </cell>
          <cell r="R408">
            <v>8563599727</v>
          </cell>
          <cell r="S408" t="str">
            <v>Susan</v>
          </cell>
          <cell r="T408" t="str">
            <v>Heenan</v>
          </cell>
          <cell r="U408" t="str">
            <v>Regulatory Compliance Manager</v>
          </cell>
          <cell r="V408" t="str">
            <v>regcomp@maidenre.com</v>
          </cell>
          <cell r="X408" t="str">
            <v>Susan</v>
          </cell>
          <cell r="Y408" t="str">
            <v>Heenan</v>
          </cell>
          <cell r="Z408" t="str">
            <v>Regulatory Compliance Manager</v>
          </cell>
          <cell r="AA408" t="str">
            <v>Maiden Reinsurance North America, Inc.</v>
          </cell>
          <cell r="AB408">
            <v>8563592462</v>
          </cell>
          <cell r="AD408">
            <v>8563599727</v>
          </cell>
          <cell r="AE408" t="str">
            <v>regcomp@maidenre.com</v>
          </cell>
          <cell r="AF408" t="str">
            <v>6000 Midatlantic Drive</v>
          </cell>
          <cell r="AG408" t="str">
            <v>Suite 200</v>
          </cell>
          <cell r="AH408" t="str">
            <v>MOUNT LAUREL</v>
          </cell>
          <cell r="AJ408" t="str">
            <v>NJ</v>
          </cell>
          <cell r="AK408" t="str">
            <v>08054</v>
          </cell>
          <cell r="CN408">
            <v>1338</v>
          </cell>
          <cell r="CO408">
            <v>1865</v>
          </cell>
          <cell r="CS408" t="str">
            <v>12/31/2019</v>
          </cell>
          <cell r="CT408">
            <v>12</v>
          </cell>
          <cell r="CW408">
            <v>11054</v>
          </cell>
          <cell r="DD408" t="str">
            <v>Cheryl</v>
          </cell>
          <cell r="DE408" t="str">
            <v>Brunette</v>
          </cell>
          <cell r="DF408" t="str">
            <v>Assistant Secretary</v>
          </cell>
          <cell r="DG408" t="str">
            <v>cbrunette@maidenre.com</v>
          </cell>
          <cell r="DH408">
            <v>8563592523</v>
          </cell>
        </row>
        <row r="409">
          <cell r="A409">
            <v>10046</v>
          </cell>
          <cell r="B409" t="str">
            <v>ManhattanLife Assurance Company of America</v>
          </cell>
          <cell r="J409" t="str">
            <v>10777 Northwest Freeway</v>
          </cell>
          <cell r="K409" t="str">
            <v>Suite 800</v>
          </cell>
          <cell r="L409" t="str">
            <v xml:space="preserve">HOUSTON </v>
          </cell>
          <cell r="N409" t="str">
            <v>TX</v>
          </cell>
          <cell r="O409" t="str">
            <v>77092</v>
          </cell>
          <cell r="Q409">
            <v>7135290045</v>
          </cell>
          <cell r="R409">
            <v>7138216503</v>
          </cell>
          <cell r="S409" t="str">
            <v xml:space="preserve">Daniel </v>
          </cell>
          <cell r="T409" t="str">
            <v>George</v>
          </cell>
          <cell r="U409" t="str">
            <v>President</v>
          </cell>
          <cell r="V409" t="str">
            <v>dangeorge@manhattanlife.com</v>
          </cell>
          <cell r="W409" t="str">
            <v>Kent Lamb</v>
          </cell>
          <cell r="X409" t="str">
            <v>Genetha</v>
          </cell>
          <cell r="Y409" t="str">
            <v>Roberson</v>
          </cell>
          <cell r="Z409" t="str">
            <v>Compliance Analyst</v>
          </cell>
          <cell r="AA409" t="str">
            <v>ManhattanLife Assurance Company of America</v>
          </cell>
          <cell r="AB409">
            <v>7138216435</v>
          </cell>
          <cell r="AD409">
            <v>7138216503</v>
          </cell>
          <cell r="AE409" t="str">
            <v>genetharoberson@manhattanlife.com</v>
          </cell>
          <cell r="AF409" t="str">
            <v>10777 Northwest Freeway</v>
          </cell>
          <cell r="AG409" t="str">
            <v>Suite 800</v>
          </cell>
          <cell r="AH409" t="str">
            <v xml:space="preserve">HOUSTON </v>
          </cell>
          <cell r="AJ409" t="str">
            <v>TX</v>
          </cell>
          <cell r="AK409" t="str">
            <v>77092</v>
          </cell>
          <cell r="AM409" t="str">
            <v>Robert</v>
          </cell>
          <cell r="AN409" t="str">
            <v>Coleman</v>
          </cell>
          <cell r="AO409" t="str">
            <v>Compliance Manager</v>
          </cell>
          <cell r="AP409" t="str">
            <v>ManhattanLife Assurance Company of America</v>
          </cell>
          <cell r="AQ409">
            <v>7138216482</v>
          </cell>
          <cell r="AS409">
            <v>7138216503</v>
          </cell>
          <cell r="AT409" t="str">
            <v>robertcoleman@manhattanlife.com</v>
          </cell>
          <cell r="AU409" t="str">
            <v>10777 Northwest Freeway</v>
          </cell>
          <cell r="AV409" t="str">
            <v>Suite 800</v>
          </cell>
          <cell r="AW409" t="str">
            <v>HOUSTON</v>
          </cell>
          <cell r="AY409" t="str">
            <v>TX</v>
          </cell>
          <cell r="AZ409" t="str">
            <v>77092</v>
          </cell>
          <cell r="CF409" t="str">
            <v>www.manhattanlife.com</v>
          </cell>
          <cell r="CN409">
            <v>851</v>
          </cell>
          <cell r="CO409">
            <v>725</v>
          </cell>
          <cell r="CP409">
            <v>564</v>
          </cell>
          <cell r="CS409" t="str">
            <v>12/31/2019</v>
          </cell>
          <cell r="CT409">
            <v>12</v>
          </cell>
          <cell r="CW409">
            <v>61883</v>
          </cell>
          <cell r="CX409" t="str">
            <v>1117</v>
          </cell>
          <cell r="DD409" t="str">
            <v>Robert</v>
          </cell>
          <cell r="DE409" t="str">
            <v>Coleman</v>
          </cell>
          <cell r="DF409" t="str">
            <v>Manager</v>
          </cell>
          <cell r="DG409" t="str">
            <v>robertcoleman@manhattanlife.com</v>
          </cell>
          <cell r="DH409">
            <v>7138216482</v>
          </cell>
        </row>
        <row r="410">
          <cell r="A410">
            <v>10157</v>
          </cell>
          <cell r="B410" t="str">
            <v xml:space="preserve">Manhattan Life Insurance Company </v>
          </cell>
          <cell r="J410" t="str">
            <v>10777 Northwest Freeway</v>
          </cell>
          <cell r="K410" t="str">
            <v>Suite 800</v>
          </cell>
          <cell r="L410" t="str">
            <v xml:space="preserve">HOUSTON </v>
          </cell>
          <cell r="N410" t="str">
            <v>TX</v>
          </cell>
          <cell r="O410" t="str">
            <v>77092</v>
          </cell>
          <cell r="Q410">
            <v>7135290045</v>
          </cell>
          <cell r="R410">
            <v>7138216503</v>
          </cell>
          <cell r="S410" t="str">
            <v>Daniel</v>
          </cell>
          <cell r="T410" t="str">
            <v>George</v>
          </cell>
          <cell r="U410" t="str">
            <v>President</v>
          </cell>
          <cell r="V410" t="str">
            <v>dangeorge@manhattanlife.com</v>
          </cell>
          <cell r="W410" t="str">
            <v>Kent Lamb</v>
          </cell>
          <cell r="X410" t="str">
            <v>Genetha</v>
          </cell>
          <cell r="Y410" t="str">
            <v>Roberson</v>
          </cell>
          <cell r="Z410" t="str">
            <v>Compliance Analyst</v>
          </cell>
          <cell r="AA410" t="str">
            <v>ManhattanLife Assurance Company of America</v>
          </cell>
          <cell r="AB410">
            <v>7138216435</v>
          </cell>
          <cell r="AD410">
            <v>7138216503</v>
          </cell>
          <cell r="AE410" t="str">
            <v>genetharoberson@manhattanlife.com</v>
          </cell>
          <cell r="AF410" t="str">
            <v>10777 Northwest Freeway</v>
          </cell>
          <cell r="AG410" t="str">
            <v>Suite 800</v>
          </cell>
          <cell r="AH410" t="str">
            <v xml:space="preserve">HOUSTON </v>
          </cell>
          <cell r="AJ410" t="str">
            <v>TX</v>
          </cell>
          <cell r="AK410" t="str">
            <v>77092</v>
          </cell>
          <cell r="AM410" t="str">
            <v>Robert</v>
          </cell>
          <cell r="AN410" t="str">
            <v>Coleman</v>
          </cell>
          <cell r="AO410" t="str">
            <v>Compliance Manager</v>
          </cell>
          <cell r="AP410" t="str">
            <v>ManhattanLife Assurance Company of America</v>
          </cell>
          <cell r="AQ410">
            <v>7138216482</v>
          </cell>
          <cell r="AS410">
            <v>7138216503</v>
          </cell>
          <cell r="AT410" t="str">
            <v>robertcoleman@manhattanlife.com</v>
          </cell>
          <cell r="AU410" t="str">
            <v>10777 Northwest Freeway</v>
          </cell>
          <cell r="AV410" t="str">
            <v>Suite 800</v>
          </cell>
          <cell r="AW410" t="str">
            <v>HOUSTON</v>
          </cell>
          <cell r="AY410" t="str">
            <v>TX</v>
          </cell>
          <cell r="AZ410" t="str">
            <v>77092</v>
          </cell>
          <cell r="CF410" t="str">
            <v>www.manhattanlife.com</v>
          </cell>
          <cell r="CN410">
            <v>926</v>
          </cell>
          <cell r="CO410">
            <v>725</v>
          </cell>
          <cell r="CP410">
            <v>564</v>
          </cell>
          <cell r="CS410" t="str">
            <v>12/31/2019</v>
          </cell>
          <cell r="CT410">
            <v>12</v>
          </cell>
          <cell r="CW410">
            <v>65870</v>
          </cell>
          <cell r="CX410" t="str">
            <v>1117</v>
          </cell>
          <cell r="DD410" t="str">
            <v>Robert</v>
          </cell>
          <cell r="DE410" t="str">
            <v>Coleman</v>
          </cell>
          <cell r="DF410" t="str">
            <v>Manager</v>
          </cell>
          <cell r="DG410" t="str">
            <v>robertcoleman@manhattanlife.com</v>
          </cell>
          <cell r="DH410">
            <v>7138216482</v>
          </cell>
        </row>
        <row r="411">
          <cell r="A411">
            <v>11494</v>
          </cell>
          <cell r="B411" t="str">
            <v>Mapfre Insurance Company</v>
          </cell>
          <cell r="J411" t="str">
            <v>211 Main Street</v>
          </cell>
          <cell r="L411" t="str">
            <v>WEBSTER</v>
          </cell>
          <cell r="M411" t="str">
            <v>WORCESTER</v>
          </cell>
          <cell r="N411" t="str">
            <v>MA</v>
          </cell>
          <cell r="O411" t="str">
            <v>01570</v>
          </cell>
          <cell r="Q411">
            <v>5089494872</v>
          </cell>
          <cell r="R411">
            <v>5086716872</v>
          </cell>
          <cell r="S411" t="str">
            <v>Alfredo</v>
          </cell>
          <cell r="T411" t="str">
            <v>Castelo</v>
          </cell>
          <cell r="U411" t="str">
            <v>President and Chief Executive Officer</v>
          </cell>
          <cell r="V411" t="str">
            <v>cfloyd@mapfreusa.com</v>
          </cell>
          <cell r="W411" t="str">
            <v>Francois Facon</v>
          </cell>
          <cell r="X411" t="str">
            <v>Caroline</v>
          </cell>
          <cell r="Y411" t="str">
            <v>Floyd</v>
          </cell>
          <cell r="Z411" t="str">
            <v>Regulatory Specialist Sr.</v>
          </cell>
          <cell r="AA411" t="str">
            <v>MAPFRE Insurance Company</v>
          </cell>
          <cell r="AB411">
            <v>5089494872</v>
          </cell>
          <cell r="AD411">
            <v>5086716872</v>
          </cell>
          <cell r="AE411" t="str">
            <v>cfloyd@mapfreusa.com</v>
          </cell>
          <cell r="AF411" t="str">
            <v>211 Main Street</v>
          </cell>
          <cell r="AH411" t="str">
            <v>WEBSTER</v>
          </cell>
          <cell r="AI411" t="str">
            <v>WORCESTER</v>
          </cell>
          <cell r="AJ411" t="str">
            <v>MA</v>
          </cell>
          <cell r="AK411" t="str">
            <v>01570</v>
          </cell>
          <cell r="CF411" t="str">
            <v>www.mapfreinsurance.com</v>
          </cell>
          <cell r="CN411">
            <v>1339</v>
          </cell>
          <cell r="CO411">
            <v>2856</v>
          </cell>
          <cell r="CS411" t="str">
            <v>12/31/2019</v>
          </cell>
          <cell r="CT411">
            <v>12</v>
          </cell>
          <cell r="CW411">
            <v>23876</v>
          </cell>
          <cell r="DD411" t="str">
            <v>Christopher</v>
          </cell>
          <cell r="DE411" t="str">
            <v>Matherly</v>
          </cell>
          <cell r="DF411" t="str">
            <v>Chief Compliance Officer</v>
          </cell>
          <cell r="DG411" t="str">
            <v>cmatherly@mapfreusa.com</v>
          </cell>
          <cell r="DH411">
            <v>5089494103</v>
          </cell>
        </row>
        <row r="412">
          <cell r="A412">
            <v>11495</v>
          </cell>
          <cell r="B412" t="str">
            <v>Markel Insurance Company</v>
          </cell>
          <cell r="J412" t="str">
            <v>4521 Highwoods Parkway</v>
          </cell>
          <cell r="L412" t="str">
            <v>GLEN ALLEN</v>
          </cell>
          <cell r="N412" t="str">
            <v>VA</v>
          </cell>
          <cell r="O412" t="str">
            <v>23060</v>
          </cell>
          <cell r="Q412">
            <v>8004311270</v>
          </cell>
          <cell r="X412" t="str">
            <v>Stan W.</v>
          </cell>
          <cell r="Y412" t="str">
            <v>Davis</v>
          </cell>
          <cell r="Z412" t="str">
            <v>Accountant</v>
          </cell>
          <cell r="AA412" t="str">
            <v>Markel American Insurance Company</v>
          </cell>
          <cell r="AB412">
            <v>8045277721</v>
          </cell>
          <cell r="AD412">
            <v>8045277905</v>
          </cell>
          <cell r="AE412" t="str">
            <v>stdavis@markelcorp.com</v>
          </cell>
          <cell r="AF412" t="str">
            <v>4600 Cox Road</v>
          </cell>
          <cell r="AH412" t="str">
            <v>GLEN ALLEN</v>
          </cell>
          <cell r="AJ412" t="str">
            <v>VA</v>
          </cell>
          <cell r="AK412" t="str">
            <v>23060</v>
          </cell>
          <cell r="AM412" t="str">
            <v>Carol</v>
          </cell>
          <cell r="AN412" t="str">
            <v>Dupuy</v>
          </cell>
          <cell r="AO412" t="str">
            <v>Regulatory Compliance Manager, Accident &amp; Health</v>
          </cell>
          <cell r="AP412" t="str">
            <v>Markel American Insurance Company</v>
          </cell>
          <cell r="AQ412">
            <v>8045277574</v>
          </cell>
          <cell r="AS412">
            <v>8075277915</v>
          </cell>
          <cell r="AT412" t="str">
            <v>cdepuy@markelcorp.com</v>
          </cell>
          <cell r="AU412" t="str">
            <v>4600 Cox Road</v>
          </cell>
          <cell r="AW412" t="str">
            <v>GLEN ALLEN</v>
          </cell>
          <cell r="AY412" t="str">
            <v>VA</v>
          </cell>
          <cell r="AZ412" t="str">
            <v>23060</v>
          </cell>
          <cell r="CN412">
            <v>1340</v>
          </cell>
          <cell r="CO412">
            <v>1663</v>
          </cell>
          <cell r="CP412">
            <v>1664</v>
          </cell>
          <cell r="CS412" t="str">
            <v>12/31/2019</v>
          </cell>
          <cell r="CT412">
            <v>12</v>
          </cell>
          <cell r="CW412">
            <v>38970</v>
          </cell>
          <cell r="DD412" t="str">
            <v>Cristy</v>
          </cell>
          <cell r="DE412" t="str">
            <v>Crawley</v>
          </cell>
          <cell r="DF412" t="str">
            <v>Supervisor Statutory Reporting</v>
          </cell>
          <cell r="DG412" t="str">
            <v>ccrawley@markelcorp.com</v>
          </cell>
          <cell r="DH412">
            <v>8045277712</v>
          </cell>
        </row>
        <row r="413">
          <cell r="A413">
            <v>10158</v>
          </cell>
          <cell r="B413" t="str">
            <v xml:space="preserve">Massachusetts Mutual Life Insurance Company </v>
          </cell>
          <cell r="J413" t="str">
            <v>1295 State Street</v>
          </cell>
          <cell r="L413" t="str">
            <v xml:space="preserve">SPRINGFIELD </v>
          </cell>
          <cell r="M413" t="str">
            <v>HAMPDEN</v>
          </cell>
          <cell r="N413" t="str">
            <v>MA</v>
          </cell>
          <cell r="O413" t="str">
            <v>01111</v>
          </cell>
          <cell r="Q413">
            <v>4137441606</v>
          </cell>
          <cell r="R413">
            <v>4132262606</v>
          </cell>
          <cell r="S413" t="str">
            <v>Roger</v>
          </cell>
          <cell r="T413" t="str">
            <v>Crandall</v>
          </cell>
          <cell r="U413" t="str">
            <v>Chairman, President &amp; CEO</v>
          </cell>
          <cell r="V413" t="str">
            <v>rcrandall@massmutual.com</v>
          </cell>
          <cell r="W413" t="str">
            <v>Elizabeth Ward</v>
          </cell>
          <cell r="X413" t="str">
            <v>Gail</v>
          </cell>
          <cell r="Y413" t="str">
            <v>Garvey</v>
          </cell>
          <cell r="Z413" t="str">
            <v>Head of HR Risk &amp; Compliance</v>
          </cell>
          <cell r="AA413" t="str">
            <v>Massachusetts Mutual Group</v>
          </cell>
          <cell r="AB413">
            <v>4137446718</v>
          </cell>
          <cell r="AE413" t="str">
            <v>ggarvey@massmutual.com</v>
          </cell>
          <cell r="AF413" t="str">
            <v>1295 State Street</v>
          </cell>
          <cell r="AH413" t="str">
            <v>SPRINGFIELD</v>
          </cell>
          <cell r="AI413" t="str">
            <v>HAMPDEN</v>
          </cell>
          <cell r="AJ413" t="str">
            <v>MA</v>
          </cell>
          <cell r="AK413" t="str">
            <v>01111</v>
          </cell>
          <cell r="AM413" t="str">
            <v>Regulatory</v>
          </cell>
          <cell r="AN413" t="str">
            <v>Reporting</v>
          </cell>
          <cell r="AO413" t="str">
            <v>Team</v>
          </cell>
          <cell r="AP413" t="str">
            <v>Massachusetts Mutual Group</v>
          </cell>
          <cell r="AT413" t="str">
            <v>regulatoryannualstatefiling2@massmutual.com</v>
          </cell>
          <cell r="AU413" t="str">
            <v>1295 State Street</v>
          </cell>
          <cell r="AW413" t="str">
            <v xml:space="preserve">SPRINGFIELD </v>
          </cell>
          <cell r="AX413" t="str">
            <v>HAMPDEN</v>
          </cell>
          <cell r="AY413" t="str">
            <v>MA</v>
          </cell>
          <cell r="AZ413" t="str">
            <v>01111</v>
          </cell>
          <cell r="CF413" t="str">
            <v>www.massmutual.com</v>
          </cell>
          <cell r="CN413">
            <v>927</v>
          </cell>
          <cell r="CO413">
            <v>611</v>
          </cell>
          <cell r="CP413">
            <v>638</v>
          </cell>
          <cell r="CS413" t="str">
            <v>12/31/2019</v>
          </cell>
          <cell r="CT413">
            <v>12</v>
          </cell>
          <cell r="CW413">
            <v>65935</v>
          </cell>
          <cell r="CX413" t="str">
            <v>435</v>
          </cell>
          <cell r="DD413" t="str">
            <v>Judy</v>
          </cell>
          <cell r="DE413" t="str">
            <v>Breault</v>
          </cell>
          <cell r="DF413" t="str">
            <v>Head of HR Employee Services &amp; Technology</v>
          </cell>
          <cell r="DG413" t="str">
            <v>jbreault@massmutual.com</v>
          </cell>
          <cell r="DH413">
            <v>4134777370</v>
          </cell>
        </row>
        <row r="414">
          <cell r="A414">
            <v>11497</v>
          </cell>
          <cell r="B414" t="str">
            <v>Medamerica Insurance Company</v>
          </cell>
          <cell r="J414" t="str">
            <v>PO Box 41930</v>
          </cell>
          <cell r="L414" t="str">
            <v>ROCHESTER</v>
          </cell>
          <cell r="M414" t="str">
            <v>MONROE</v>
          </cell>
          <cell r="N414" t="str">
            <v>NY</v>
          </cell>
          <cell r="O414" t="str">
            <v>14604</v>
          </cell>
          <cell r="P414" t="str">
            <v>0620</v>
          </cell>
          <cell r="Q414">
            <v>5852384659</v>
          </cell>
          <cell r="R414">
            <v>5854536355</v>
          </cell>
          <cell r="S414" t="str">
            <v>William L.</v>
          </cell>
          <cell r="T414" t="str">
            <v>Naylon</v>
          </cell>
          <cell r="U414" t="str">
            <v>President</v>
          </cell>
          <cell r="V414" t="str">
            <v>bill.naylon@medamericaltc.com</v>
          </cell>
          <cell r="X414" t="str">
            <v>Frank</v>
          </cell>
          <cell r="Y414" t="str">
            <v>Palmieri</v>
          </cell>
          <cell r="Z414" t="str">
            <v>Accountant</v>
          </cell>
          <cell r="AA414" t="str">
            <v>Medamerica Insurance Company</v>
          </cell>
          <cell r="AB414">
            <v>5853276538</v>
          </cell>
          <cell r="AD414">
            <v>5854536355</v>
          </cell>
          <cell r="AE414" t="str">
            <v>frank.palmieri@medamericaltc.com</v>
          </cell>
          <cell r="AF414" t="str">
            <v>165 Court Street</v>
          </cell>
          <cell r="AH414" t="str">
            <v>ROCHESTER</v>
          </cell>
          <cell r="AI414" t="str">
            <v>MONROE</v>
          </cell>
          <cell r="AJ414" t="str">
            <v>NY</v>
          </cell>
          <cell r="AK414" t="str">
            <v>14647</v>
          </cell>
          <cell r="CN414">
            <v>1342</v>
          </cell>
          <cell r="CO414">
            <v>1682</v>
          </cell>
          <cell r="CS414" t="str">
            <v>12/31/2019</v>
          </cell>
          <cell r="CT414">
            <v>12</v>
          </cell>
          <cell r="CW414">
            <v>69515</v>
          </cell>
          <cell r="DD414" t="str">
            <v>Laurie</v>
          </cell>
          <cell r="DE414" t="str">
            <v>Quackenbush</v>
          </cell>
          <cell r="DF414" t="str">
            <v>Manager of Accouting</v>
          </cell>
          <cell r="DG414" t="str">
            <v>laurie.quackenbush@excellus.com</v>
          </cell>
          <cell r="DH414">
            <v>5852384464</v>
          </cell>
        </row>
        <row r="415">
          <cell r="A415">
            <v>10159</v>
          </cell>
          <cell r="B415" t="str">
            <v xml:space="preserve">Medco Containment Life Insurance Company </v>
          </cell>
          <cell r="J415" t="str">
            <v>One Express Way</v>
          </cell>
          <cell r="K415" t="str">
            <v>Mail Stop HQ2E03</v>
          </cell>
          <cell r="L415" t="str">
            <v>ST. LOUIS</v>
          </cell>
          <cell r="M415" t="str">
            <v>ST. LOUIS</v>
          </cell>
          <cell r="N415" t="str">
            <v>MO</v>
          </cell>
          <cell r="O415" t="str">
            <v>63121</v>
          </cell>
          <cell r="Q415">
            <v>3146846924</v>
          </cell>
          <cell r="R415">
            <v>8004178163</v>
          </cell>
          <cell r="S415" t="str">
            <v>Becky</v>
          </cell>
          <cell r="T415" t="str">
            <v>Hilsabeck</v>
          </cell>
          <cell r="U415" t="str">
            <v>Legal Specialist</v>
          </cell>
          <cell r="V415" t="str">
            <v>rmhilsabeck@express-scripts.com</v>
          </cell>
          <cell r="W415" t="str">
            <v>Bradley Phillips</v>
          </cell>
          <cell r="X415" t="str">
            <v>Becky</v>
          </cell>
          <cell r="Y415" t="str">
            <v>Hilsabeck</v>
          </cell>
          <cell r="Z415" t="str">
            <v>Legal Specialist</v>
          </cell>
          <cell r="AA415" t="str">
            <v>Medco Containment Life Insurance Company</v>
          </cell>
          <cell r="AB415">
            <v>3146846924</v>
          </cell>
          <cell r="AD415">
            <v>8004178163</v>
          </cell>
          <cell r="AE415" t="str">
            <v>rmhilsabeck@express-scripts.com</v>
          </cell>
          <cell r="AF415" t="str">
            <v>One Express Way</v>
          </cell>
          <cell r="AG415" t="str">
            <v>Mail Stop HQ2E03</v>
          </cell>
          <cell r="AH415" t="str">
            <v>ST. LOUIS</v>
          </cell>
          <cell r="AI415" t="str">
            <v>ST. LOUIS</v>
          </cell>
          <cell r="AJ415" t="str">
            <v>MO</v>
          </cell>
          <cell r="AK415" t="str">
            <v>63121</v>
          </cell>
          <cell r="AM415" t="str">
            <v>Dana</v>
          </cell>
          <cell r="AN415" t="str">
            <v>Johnson</v>
          </cell>
          <cell r="AO415" t="str">
            <v>Sr. Director</v>
          </cell>
          <cell r="AP415" t="str">
            <v xml:space="preserve">Medco Containment Life Insurance Company </v>
          </cell>
          <cell r="AQ415">
            <v>3146846702</v>
          </cell>
          <cell r="AR415">
            <v>346702</v>
          </cell>
          <cell r="AS415">
            <v>8004718163</v>
          </cell>
          <cell r="AT415" t="str">
            <v>dlcook@express-scripts.com</v>
          </cell>
          <cell r="AU415" t="str">
            <v>One Express Way</v>
          </cell>
          <cell r="AV415" t="str">
            <v>Mail Stop HQ2E03</v>
          </cell>
          <cell r="AW415" t="str">
            <v>ST. LOUIS</v>
          </cell>
          <cell r="AX415" t="str">
            <v>ST. LOUIS</v>
          </cell>
          <cell r="AY415" t="str">
            <v>MO</v>
          </cell>
          <cell r="AZ415" t="str">
            <v>63121</v>
          </cell>
          <cell r="CF415" t="str">
            <v>www.express-scripts.com</v>
          </cell>
          <cell r="CN415">
            <v>928</v>
          </cell>
          <cell r="CO415">
            <v>582</v>
          </cell>
          <cell r="CP415">
            <v>2822</v>
          </cell>
          <cell r="CS415" t="str">
            <v>12/31/2019</v>
          </cell>
          <cell r="CT415">
            <v>12</v>
          </cell>
          <cell r="CW415">
            <v>63762</v>
          </cell>
          <cell r="DD415" t="str">
            <v>Dana</v>
          </cell>
          <cell r="DE415" t="str">
            <v>Johnson</v>
          </cell>
          <cell r="DF415" t="str">
            <v>Sr. Director</v>
          </cell>
          <cell r="DG415" t="str">
            <v>dlcook@express-scripts.com</v>
          </cell>
          <cell r="DH415">
            <v>3146846702</v>
          </cell>
        </row>
        <row r="416">
          <cell r="A416">
            <v>10540</v>
          </cell>
          <cell r="B416" t="str">
            <v>Medco Corp Life Insurance Company</v>
          </cell>
          <cell r="J416" t="str">
            <v>11808 Grant Street</v>
          </cell>
          <cell r="L416" t="str">
            <v>OMAHA</v>
          </cell>
          <cell r="N416" t="str">
            <v>NE</v>
          </cell>
          <cell r="O416" t="str">
            <v>68164</v>
          </cell>
          <cell r="Q416">
            <v>5152452393</v>
          </cell>
          <cell r="S416" t="str">
            <v>Tom</v>
          </cell>
          <cell r="T416" t="str">
            <v>Swank</v>
          </cell>
          <cell r="U416" t="str">
            <v>CEO &amp; President</v>
          </cell>
          <cell r="W416" t="str">
            <v>Mark Movic</v>
          </cell>
          <cell r="X416" t="str">
            <v>Susan</v>
          </cell>
          <cell r="Y416" t="str">
            <v>Dop</v>
          </cell>
          <cell r="Z416" t="str">
            <v>Senior Para Actuary</v>
          </cell>
          <cell r="AA416" t="str">
            <v>Medico Insurance Company</v>
          </cell>
          <cell r="AB416">
            <v>4024968292</v>
          </cell>
          <cell r="AD416">
            <v>5152472417</v>
          </cell>
          <cell r="AE416" t="str">
            <v>susan.dop@americanenterprise.com</v>
          </cell>
          <cell r="AF416" t="str">
            <v>PO Box 10482</v>
          </cell>
          <cell r="AH416" t="str">
            <v>DES MOINES</v>
          </cell>
          <cell r="AJ416" t="str">
            <v>IA</v>
          </cell>
          <cell r="AK416" t="str">
            <v>50306</v>
          </cell>
          <cell r="AL416" t="str">
            <v>0386</v>
          </cell>
          <cell r="AM416" t="str">
            <v>John</v>
          </cell>
          <cell r="AN416" t="str">
            <v>Spicka</v>
          </cell>
          <cell r="AO416" t="str">
            <v>Senior Compliance Analyst</v>
          </cell>
          <cell r="AP416" t="str">
            <v>American Enterprise Group</v>
          </cell>
          <cell r="AQ416">
            <v>4024968014</v>
          </cell>
          <cell r="AT416" t="str">
            <v>john.spicka@americanenterprise.com</v>
          </cell>
          <cell r="AU416" t="str">
            <v>PO Box 10482</v>
          </cell>
          <cell r="AW416" t="str">
            <v>DES MOINES</v>
          </cell>
          <cell r="AY416" t="str">
            <v>IA</v>
          </cell>
          <cell r="AZ416" t="str">
            <v>50306</v>
          </cell>
          <cell r="BA416" t="str">
            <v>0386</v>
          </cell>
          <cell r="CN416">
            <v>1531</v>
          </cell>
          <cell r="CO416">
            <v>2324</v>
          </cell>
          <cell r="CP416">
            <v>2325</v>
          </cell>
          <cell r="CS416" t="str">
            <v>12/31/2019</v>
          </cell>
          <cell r="CT416">
            <v>12</v>
          </cell>
          <cell r="CW416">
            <v>79987</v>
          </cell>
          <cell r="DD416" t="str">
            <v>Valerie</v>
          </cell>
          <cell r="DE416" t="str">
            <v>Gingras, FSA, MAAA</v>
          </cell>
          <cell r="DF416" t="str">
            <v>AVP, Actuary</v>
          </cell>
          <cell r="DG416" t="str">
            <v>valerie.gingras@americanenterprise.com</v>
          </cell>
          <cell r="DH416">
            <v>5152452168</v>
          </cell>
        </row>
        <row r="417">
          <cell r="A417">
            <v>10160</v>
          </cell>
          <cell r="B417" t="str">
            <v>Medica Health Plans</v>
          </cell>
          <cell r="J417" t="str">
            <v>401 Carlson Parkway</v>
          </cell>
          <cell r="K417" t="str">
            <v>Mail Route CP475</v>
          </cell>
          <cell r="L417" t="str">
            <v>MINNETONKA</v>
          </cell>
          <cell r="N417" t="str">
            <v>MN</v>
          </cell>
          <cell r="O417" t="str">
            <v>55305</v>
          </cell>
          <cell r="Q417">
            <v>9529458000</v>
          </cell>
          <cell r="S417" t="str">
            <v>John</v>
          </cell>
          <cell r="T417" t="str">
            <v>Naylor</v>
          </cell>
          <cell r="U417" t="str">
            <v>President &amp; CEO</v>
          </cell>
          <cell r="W417" t="str">
            <v>Mark Baird</v>
          </cell>
          <cell r="X417" t="str">
            <v>Angela</v>
          </cell>
          <cell r="Y417" t="str">
            <v>Ricaurte</v>
          </cell>
          <cell r="Z417" t="str">
            <v>Intermediate Financial Analyst</v>
          </cell>
          <cell r="AA417" t="str">
            <v>Medica Health Plans</v>
          </cell>
          <cell r="AB417">
            <v>9529923748</v>
          </cell>
          <cell r="AE417" t="str">
            <v>angela.ricaurte@medica.com</v>
          </cell>
          <cell r="AF417" t="str">
            <v>401 Carlson Parkway</v>
          </cell>
          <cell r="AG417" t="str">
            <v>Mail Route CP330</v>
          </cell>
          <cell r="AH417" t="str">
            <v>MINNETONKA</v>
          </cell>
          <cell r="AJ417" t="str">
            <v>MN</v>
          </cell>
          <cell r="AK417" t="str">
            <v>55305</v>
          </cell>
          <cell r="AL417" t="str">
            <v>5387</v>
          </cell>
          <cell r="AM417" t="str">
            <v>Sara</v>
          </cell>
          <cell r="AN417" t="str">
            <v>Faig</v>
          </cell>
          <cell r="AO417" t="str">
            <v>Manager, Corporate Finance</v>
          </cell>
          <cell r="AP417" t="str">
            <v>Medica Health Plans</v>
          </cell>
          <cell r="AQ417">
            <v>9529928358</v>
          </cell>
          <cell r="AT417" t="str">
            <v>sara.faig@medica.com</v>
          </cell>
          <cell r="AU417" t="str">
            <v>401 Carlson Parkway</v>
          </cell>
          <cell r="AV417" t="str">
            <v>Mail Route CP330</v>
          </cell>
          <cell r="AW417" t="str">
            <v>MINNETONKA</v>
          </cell>
          <cell r="AY417" t="str">
            <v>MN</v>
          </cell>
          <cell r="AZ417" t="str">
            <v>55305</v>
          </cell>
          <cell r="BA417" t="str">
            <v>5387</v>
          </cell>
          <cell r="CF417" t="str">
            <v>www.medica.com</v>
          </cell>
          <cell r="CN417">
            <v>929</v>
          </cell>
          <cell r="CO417">
            <v>734</v>
          </cell>
          <cell r="CP417">
            <v>602</v>
          </cell>
          <cell r="CS417" t="str">
            <v>12/31/2019</v>
          </cell>
          <cell r="CT417">
            <v>12</v>
          </cell>
          <cell r="CW417">
            <v>52626</v>
          </cell>
          <cell r="CX417" t="str">
            <v>1552</v>
          </cell>
          <cell r="DD417" t="str">
            <v>Sara</v>
          </cell>
          <cell r="DE417" t="str">
            <v>Faig</v>
          </cell>
          <cell r="DF417" t="str">
            <v>Manager, Corporate Finance</v>
          </cell>
          <cell r="DG417" t="str">
            <v>sara.faig@medica.com</v>
          </cell>
          <cell r="DH417">
            <v>9529928358</v>
          </cell>
        </row>
        <row r="418">
          <cell r="A418">
            <v>10834</v>
          </cell>
          <cell r="B418" t="str">
            <v>Medica Health Plans of Wisconsin</v>
          </cell>
          <cell r="J418" t="str">
            <v>401 Carlson Parkway</v>
          </cell>
          <cell r="L418" t="str">
            <v>MINNEAPOLIS</v>
          </cell>
          <cell r="M418" t="str">
            <v>HENNEPIN</v>
          </cell>
          <cell r="N418" t="str">
            <v>MN</v>
          </cell>
          <cell r="O418" t="str">
            <v>55305</v>
          </cell>
          <cell r="Q418">
            <v>9529458000</v>
          </cell>
          <cell r="S418" t="str">
            <v>John</v>
          </cell>
          <cell r="T418" t="str">
            <v>Naylor</v>
          </cell>
          <cell r="U418" t="str">
            <v>President &amp; CEO</v>
          </cell>
          <cell r="W418" t="str">
            <v>Mark Baird</v>
          </cell>
          <cell r="X418" t="str">
            <v>Angela</v>
          </cell>
          <cell r="Y418" t="str">
            <v>Ricaurte</v>
          </cell>
          <cell r="Z418" t="str">
            <v>Intermediate Financail Analyst</v>
          </cell>
          <cell r="AA418" t="str">
            <v>Medica Health Plans of Wisconsin</v>
          </cell>
          <cell r="AB418">
            <v>9529923748</v>
          </cell>
          <cell r="AE418" t="str">
            <v>angela.ricaurte@medica.com</v>
          </cell>
          <cell r="AF418" t="str">
            <v>PO Box 9310</v>
          </cell>
          <cell r="AG418" t="str">
            <v>Rt. CP330</v>
          </cell>
          <cell r="AH418" t="str">
            <v>MINNEAPOLIS</v>
          </cell>
          <cell r="AI418" t="str">
            <v>HENNEPIN</v>
          </cell>
          <cell r="AJ418" t="str">
            <v>MN</v>
          </cell>
          <cell r="AK418" t="str">
            <v>55440</v>
          </cell>
          <cell r="AL418" t="str">
            <v>9310</v>
          </cell>
          <cell r="AM418" t="str">
            <v>Sara</v>
          </cell>
          <cell r="AN418" t="str">
            <v>Faig</v>
          </cell>
          <cell r="AO418" t="str">
            <v>Manager, Corporate Finance</v>
          </cell>
          <cell r="AP418" t="str">
            <v>Medica Health Plans</v>
          </cell>
          <cell r="AQ418">
            <v>9529928358</v>
          </cell>
          <cell r="AT418" t="str">
            <v>sara.faig@medica.com</v>
          </cell>
          <cell r="AU418" t="str">
            <v>401 Carlson Parkway</v>
          </cell>
          <cell r="AV418" t="str">
            <v>Mail Route CP330</v>
          </cell>
          <cell r="AW418" t="str">
            <v>MINNETONKA</v>
          </cell>
          <cell r="AY418" t="str">
            <v>MN</v>
          </cell>
          <cell r="AZ418" t="str">
            <v>55305</v>
          </cell>
          <cell r="BA418" t="str">
            <v>5387</v>
          </cell>
          <cell r="CF418" t="str">
            <v>www.medica.com</v>
          </cell>
          <cell r="CN418">
            <v>832</v>
          </cell>
          <cell r="CO418">
            <v>873</v>
          </cell>
          <cell r="CP418">
            <v>602</v>
          </cell>
          <cell r="CS418" t="str">
            <v>12/31/2019</v>
          </cell>
          <cell r="CT418">
            <v>12</v>
          </cell>
          <cell r="CW418">
            <v>95232</v>
          </cell>
          <cell r="DD418" t="str">
            <v>Sara</v>
          </cell>
          <cell r="DE418" t="str">
            <v>Faig</v>
          </cell>
          <cell r="DF418" t="str">
            <v>Manager, Corporate Finance</v>
          </cell>
          <cell r="DG418" t="str">
            <v>sara.faig@medica.com</v>
          </cell>
          <cell r="DH418">
            <v>9529928358</v>
          </cell>
        </row>
        <row r="419">
          <cell r="A419">
            <v>10161</v>
          </cell>
          <cell r="B419" t="str">
            <v>Medica Insurance Company</v>
          </cell>
          <cell r="J419" t="str">
            <v>401 Carlson Parkway</v>
          </cell>
          <cell r="K419" t="str">
            <v>Mail Route CP475</v>
          </cell>
          <cell r="L419" t="str">
            <v>MINNETONKA</v>
          </cell>
          <cell r="N419" t="str">
            <v>MN</v>
          </cell>
          <cell r="O419" t="str">
            <v>55305</v>
          </cell>
          <cell r="P419" t="str">
            <v>5387</v>
          </cell>
          <cell r="Q419">
            <v>9529458000</v>
          </cell>
          <cell r="S419" t="str">
            <v>John</v>
          </cell>
          <cell r="T419" t="str">
            <v>Naylor</v>
          </cell>
          <cell r="U419" t="str">
            <v>President &amp; CEO</v>
          </cell>
          <cell r="W419" t="str">
            <v>Mark Baird</v>
          </cell>
          <cell r="X419" t="str">
            <v>Angela</v>
          </cell>
          <cell r="Y419" t="str">
            <v>Ricaurte</v>
          </cell>
          <cell r="Z419" t="str">
            <v>Intermediate Financial Analyst</v>
          </cell>
          <cell r="AA419" t="str">
            <v>Medica Health Plans</v>
          </cell>
          <cell r="AB419">
            <v>9529923748</v>
          </cell>
          <cell r="AE419" t="str">
            <v>angela.ricaurte@medica.com</v>
          </cell>
          <cell r="AF419" t="str">
            <v>401 Carlson Parkway</v>
          </cell>
          <cell r="AG419" t="str">
            <v>Mail Route CP330</v>
          </cell>
          <cell r="AH419" t="str">
            <v>MINNETONKA</v>
          </cell>
          <cell r="AJ419" t="str">
            <v>MN</v>
          </cell>
          <cell r="AK419" t="str">
            <v>55305</v>
          </cell>
          <cell r="AL419" t="str">
            <v>5387</v>
          </cell>
          <cell r="AM419" t="str">
            <v>Sara</v>
          </cell>
          <cell r="AN419" t="str">
            <v>Faig</v>
          </cell>
          <cell r="AO419" t="str">
            <v>Manager, Corporate Finance</v>
          </cell>
          <cell r="AP419" t="str">
            <v>Medica Health Plans</v>
          </cell>
          <cell r="AQ419">
            <v>9529928358</v>
          </cell>
          <cell r="AT419" t="str">
            <v>sara.faig@medica.com</v>
          </cell>
          <cell r="AU419" t="str">
            <v>401 Carlson Parkway</v>
          </cell>
          <cell r="AV419" t="str">
            <v>Mail Route CP330</v>
          </cell>
          <cell r="AW419" t="str">
            <v>MINNETONKA</v>
          </cell>
          <cell r="AY419" t="str">
            <v>MN</v>
          </cell>
          <cell r="AZ419" t="str">
            <v>55305</v>
          </cell>
          <cell r="BA419" t="str">
            <v>5387</v>
          </cell>
          <cell r="CF419" t="str">
            <v>www.medica.com</v>
          </cell>
          <cell r="CN419">
            <v>930</v>
          </cell>
          <cell r="CO419">
            <v>734</v>
          </cell>
          <cell r="CP419">
            <v>602</v>
          </cell>
          <cell r="CS419" t="str">
            <v>12/31/2019</v>
          </cell>
          <cell r="CT419">
            <v>12</v>
          </cell>
          <cell r="CW419">
            <v>12459</v>
          </cell>
          <cell r="CX419" t="str">
            <v>1552</v>
          </cell>
          <cell r="DD419" t="str">
            <v>Sara</v>
          </cell>
          <cell r="DE419" t="str">
            <v>Faig</v>
          </cell>
          <cell r="DF419" t="str">
            <v>Manager, Corporate Finance</v>
          </cell>
          <cell r="DG419" t="str">
            <v>sara.faig@medica.com</v>
          </cell>
          <cell r="DH419">
            <v>9529928358</v>
          </cell>
        </row>
        <row r="420">
          <cell r="A420">
            <v>10162</v>
          </cell>
          <cell r="B420" t="str">
            <v>Medica Self Insured</v>
          </cell>
          <cell r="J420" t="str">
            <v>401 Carlson Parkway</v>
          </cell>
          <cell r="L420" t="str">
            <v>MINNETONKA</v>
          </cell>
          <cell r="N420" t="str">
            <v>MN</v>
          </cell>
          <cell r="O420" t="str">
            <v>55305</v>
          </cell>
          <cell r="P420" t="str">
            <v>5387</v>
          </cell>
          <cell r="Q420">
            <v>9529458000</v>
          </cell>
          <cell r="S420" t="str">
            <v>John</v>
          </cell>
          <cell r="T420" t="str">
            <v>Naylor</v>
          </cell>
          <cell r="U420" t="str">
            <v>President &amp; CEO</v>
          </cell>
          <cell r="W420" t="str">
            <v>Mark Baird</v>
          </cell>
          <cell r="X420" t="str">
            <v>Angela</v>
          </cell>
          <cell r="Y420" t="str">
            <v>Ricaurte</v>
          </cell>
          <cell r="Z420" t="str">
            <v>Intermediate Financial Analyst</v>
          </cell>
          <cell r="AA420" t="str">
            <v>Medica Health Plans</v>
          </cell>
          <cell r="AB420">
            <v>9529923748</v>
          </cell>
          <cell r="AE420" t="str">
            <v>angela.ricaurte@medica.com</v>
          </cell>
          <cell r="AF420" t="str">
            <v>401 Carlson Parkway</v>
          </cell>
          <cell r="AG420" t="str">
            <v>Mail Route CP330</v>
          </cell>
          <cell r="AH420" t="str">
            <v>MINNETONKA</v>
          </cell>
          <cell r="AJ420" t="str">
            <v>MN</v>
          </cell>
          <cell r="AK420" t="str">
            <v>55305</v>
          </cell>
          <cell r="AL420" t="str">
            <v>5387</v>
          </cell>
          <cell r="AM420" t="str">
            <v>Sara</v>
          </cell>
          <cell r="AN420" t="str">
            <v>Faig</v>
          </cell>
          <cell r="AO420" t="str">
            <v>Manager, Corporate Finance</v>
          </cell>
          <cell r="AP420" t="str">
            <v>Medica Health Plans</v>
          </cell>
          <cell r="AQ420">
            <v>9529928358</v>
          </cell>
          <cell r="AT420" t="str">
            <v>sara.faig@medica.com</v>
          </cell>
          <cell r="AU420" t="str">
            <v>401 Carlson Parkway</v>
          </cell>
          <cell r="AV420" t="str">
            <v>Mail Route CP330</v>
          </cell>
          <cell r="AW420" t="str">
            <v>MINNETONKA</v>
          </cell>
          <cell r="AY420" t="str">
            <v>MN</v>
          </cell>
          <cell r="AZ420" t="str">
            <v>55305</v>
          </cell>
          <cell r="BA420" t="str">
            <v>5387</v>
          </cell>
          <cell r="CF420" t="str">
            <v>www.medica.com</v>
          </cell>
          <cell r="CN420">
            <v>931</v>
          </cell>
          <cell r="CO420">
            <v>734</v>
          </cell>
          <cell r="CP420">
            <v>602</v>
          </cell>
          <cell r="CS420" t="str">
            <v>12/31/2019</v>
          </cell>
          <cell r="CT420">
            <v>12</v>
          </cell>
          <cell r="CW420">
            <v>52626</v>
          </cell>
          <cell r="CX420" t="str">
            <v>1552</v>
          </cell>
          <cell r="DD420" t="str">
            <v>Sara</v>
          </cell>
          <cell r="DE420" t="str">
            <v>Faig</v>
          </cell>
          <cell r="DF420" t="str">
            <v>Manager, Corporate Finance</v>
          </cell>
          <cell r="DG420" t="str">
            <v>sara.faig@medica.com</v>
          </cell>
          <cell r="DH420">
            <v>9529928358</v>
          </cell>
        </row>
        <row r="421">
          <cell r="A421">
            <v>10163</v>
          </cell>
          <cell r="B421" t="str">
            <v>Medico Insurance Company</v>
          </cell>
          <cell r="J421" t="str">
            <v>PO Box 10386</v>
          </cell>
          <cell r="L421" t="str">
            <v>DES MOINES</v>
          </cell>
          <cell r="N421" t="str">
            <v>IA</v>
          </cell>
          <cell r="O421" t="str">
            <v>50306</v>
          </cell>
          <cell r="P421" t="str">
            <v>0386</v>
          </cell>
          <cell r="Q421">
            <v>4023916900</v>
          </cell>
          <cell r="R421">
            <v>4023980897</v>
          </cell>
          <cell r="S421" t="str">
            <v>Tom</v>
          </cell>
          <cell r="T421" t="str">
            <v>Swank</v>
          </cell>
          <cell r="U421" t="str">
            <v>CEO</v>
          </cell>
          <cell r="V421" t="str">
            <v>tim.hall@americanenterprise.com</v>
          </cell>
          <cell r="W421" t="str">
            <v>Mark Movic</v>
          </cell>
          <cell r="X421" t="str">
            <v>Susan</v>
          </cell>
          <cell r="Y421" t="str">
            <v>Dop</v>
          </cell>
          <cell r="Z421" t="str">
            <v>Senior Para Actuary</v>
          </cell>
          <cell r="AA421" t="str">
            <v>Medico Insurance Company</v>
          </cell>
          <cell r="AB421">
            <v>4024968292</v>
          </cell>
          <cell r="AD421">
            <v>5152472417</v>
          </cell>
          <cell r="AE421" t="str">
            <v>susan.dop@americanenterprise.com</v>
          </cell>
          <cell r="AF421" t="str">
            <v>PO Box 10386</v>
          </cell>
          <cell r="AH421" t="str">
            <v>DES MOINES</v>
          </cell>
          <cell r="AJ421" t="str">
            <v>IA</v>
          </cell>
          <cell r="AK421" t="str">
            <v>50306</v>
          </cell>
          <cell r="AL421" t="str">
            <v>0386</v>
          </cell>
          <cell r="AM421" t="str">
            <v>John</v>
          </cell>
          <cell r="AN421" t="str">
            <v>Spicka</v>
          </cell>
          <cell r="AO421" t="str">
            <v>Senior Compliance Analyst</v>
          </cell>
          <cell r="AP421" t="str">
            <v>American Enterprise Group</v>
          </cell>
          <cell r="AQ421">
            <v>4024968014</v>
          </cell>
          <cell r="AT421" t="str">
            <v>john.spicka@americanenterprise.com</v>
          </cell>
          <cell r="AU421" t="str">
            <v>PO Box 10386</v>
          </cell>
          <cell r="AW421" t="str">
            <v>DES MOINES</v>
          </cell>
          <cell r="AY421" t="str">
            <v>IA</v>
          </cell>
          <cell r="AZ421" t="str">
            <v>50306</v>
          </cell>
          <cell r="BA421" t="str">
            <v>0386</v>
          </cell>
          <cell r="CF421" t="str">
            <v>www.gomedico.com</v>
          </cell>
          <cell r="CN421">
            <v>932</v>
          </cell>
          <cell r="CO421">
            <v>2832</v>
          </cell>
          <cell r="CP421">
            <v>2835</v>
          </cell>
          <cell r="CS421" t="str">
            <v>12/31/2019</v>
          </cell>
          <cell r="CT421">
            <v>12</v>
          </cell>
          <cell r="CW421">
            <v>31119</v>
          </cell>
          <cell r="CX421" t="str">
            <v>364</v>
          </cell>
          <cell r="DD421" t="str">
            <v>Valerie</v>
          </cell>
          <cell r="DE421" t="str">
            <v>Gingras, FSA, MAAA</v>
          </cell>
          <cell r="DF421" t="str">
            <v>AVP, Actuary</v>
          </cell>
          <cell r="DG421" t="str">
            <v>valerie.gingras@americanenterprise.com</v>
          </cell>
          <cell r="DH421">
            <v>5152452168</v>
          </cell>
        </row>
        <row r="422">
          <cell r="A422">
            <v>10155</v>
          </cell>
          <cell r="B422" t="str">
            <v>Medico Life and Health Insurance Company</v>
          </cell>
          <cell r="J422" t="str">
            <v>601 Sixth Avenue</v>
          </cell>
          <cell r="L422" t="str">
            <v>DES MOINES</v>
          </cell>
          <cell r="M422" t="str">
            <v>POLK</v>
          </cell>
          <cell r="N422" t="str">
            <v>IA</v>
          </cell>
          <cell r="O422" t="str">
            <v>50309</v>
          </cell>
          <cell r="Q422">
            <v>5152452253</v>
          </cell>
          <cell r="S422" t="str">
            <v>Tom</v>
          </cell>
          <cell r="T422" t="str">
            <v>Swank</v>
          </cell>
          <cell r="U422" t="str">
            <v>President</v>
          </cell>
          <cell r="W422" t="str">
            <v>Mark Movic</v>
          </cell>
          <cell r="X422" t="str">
            <v>Susan</v>
          </cell>
          <cell r="Y422" t="str">
            <v>Dop</v>
          </cell>
          <cell r="Z422" t="str">
            <v>Senior Para Actuary</v>
          </cell>
          <cell r="AA422" t="str">
            <v>American Enterprise Group</v>
          </cell>
          <cell r="AB422">
            <v>4024968292</v>
          </cell>
          <cell r="AD422">
            <v>5152472417</v>
          </cell>
          <cell r="AE422" t="str">
            <v>susan.dop@americanenterprise.com</v>
          </cell>
          <cell r="AF422" t="str">
            <v>PO Box 1</v>
          </cell>
          <cell r="AH422" t="str">
            <v>DES MOINES</v>
          </cell>
          <cell r="AI422" t="str">
            <v>POLK</v>
          </cell>
          <cell r="AJ422" t="str">
            <v>IA</v>
          </cell>
          <cell r="AK422" t="str">
            <v>50306</v>
          </cell>
          <cell r="AM422" t="str">
            <v>John</v>
          </cell>
          <cell r="AN422" t="str">
            <v>Spicka</v>
          </cell>
          <cell r="AO422" t="str">
            <v>Senior Compliance Analyst</v>
          </cell>
          <cell r="AP422" t="str">
            <v>American Enterprise Group</v>
          </cell>
          <cell r="AQ422">
            <v>4024968014</v>
          </cell>
          <cell r="AT422" t="str">
            <v>john.spicka@americanenterprise.com</v>
          </cell>
          <cell r="AU422" t="str">
            <v>PO Box 1</v>
          </cell>
          <cell r="AW422" t="str">
            <v>DES MOINES</v>
          </cell>
          <cell r="AX422" t="str">
            <v>POLK</v>
          </cell>
          <cell r="AY422" t="str">
            <v>IA</v>
          </cell>
          <cell r="AZ422" t="str">
            <v>50306</v>
          </cell>
          <cell r="BA422" t="str">
            <v>0001</v>
          </cell>
          <cell r="CF422" t="str">
            <v>www.lric.com</v>
          </cell>
          <cell r="CN422">
            <v>491</v>
          </cell>
          <cell r="CO422">
            <v>789</v>
          </cell>
          <cell r="CP422">
            <v>604</v>
          </cell>
          <cell r="CS422" t="str">
            <v>12/31/2019</v>
          </cell>
          <cell r="CT422">
            <v>12</v>
          </cell>
          <cell r="CW422">
            <v>65641</v>
          </cell>
          <cell r="DD422" t="str">
            <v>Valerie</v>
          </cell>
          <cell r="DE422" t="str">
            <v>Gringras, FSA, MAAA</v>
          </cell>
          <cell r="DF422" t="str">
            <v>AVP, Actuary</v>
          </cell>
          <cell r="DG422" t="str">
            <v>valerie.gingras@americanenterprise.com</v>
          </cell>
          <cell r="DH422">
            <v>5152452168</v>
          </cell>
        </row>
        <row r="423">
          <cell r="A423">
            <v>11499</v>
          </cell>
          <cell r="B423" t="str">
            <v>Medmarc Casualty Insurance Company</v>
          </cell>
          <cell r="J423" t="str">
            <v>100 Brookwood Place</v>
          </cell>
          <cell r="K423" t="str">
            <v>Suite 300</v>
          </cell>
          <cell r="L423" t="str">
            <v>BIRMINGHAM</v>
          </cell>
          <cell r="N423" t="str">
            <v>AL</v>
          </cell>
          <cell r="O423" t="str">
            <v>35209</v>
          </cell>
          <cell r="Q423">
            <v>7036521300</v>
          </cell>
          <cell r="R423">
            <v>7036521389</v>
          </cell>
          <cell r="S423" t="str">
            <v>Edward</v>
          </cell>
          <cell r="T423" t="str">
            <v>Rand</v>
          </cell>
          <cell r="U423" t="str">
            <v>President</v>
          </cell>
          <cell r="V423" t="str">
            <v>regulatoryfilings@medmarc.com</v>
          </cell>
          <cell r="W423" t="str">
            <v>Nigel J. Griffey</v>
          </cell>
          <cell r="X423" t="str">
            <v>Kay</v>
          </cell>
          <cell r="Y423" t="str">
            <v>Beyers</v>
          </cell>
          <cell r="Z423" t="str">
            <v>Regulatory Compliance Specialist</v>
          </cell>
          <cell r="AA423" t="str">
            <v>Medmarc Casualty Insurance Company</v>
          </cell>
          <cell r="AB423">
            <v>7036521313</v>
          </cell>
          <cell r="AD423">
            <v>7036521389</v>
          </cell>
          <cell r="AE423" t="str">
            <v>regulatoryfilings@medmarc.com</v>
          </cell>
          <cell r="AF423" t="str">
            <v>4795 Meadow Wood Lane</v>
          </cell>
          <cell r="AG423" t="str">
            <v>Suite 335 West</v>
          </cell>
          <cell r="AH423" t="str">
            <v>CHANTILLY</v>
          </cell>
          <cell r="AI423" t="str">
            <v>FAIRFAX</v>
          </cell>
          <cell r="AJ423" t="str">
            <v>VA</v>
          </cell>
          <cell r="AK423" t="str">
            <v>20151</v>
          </cell>
          <cell r="CF423" t="str">
            <v>www.medmarc.com</v>
          </cell>
          <cell r="CN423">
            <v>1343</v>
          </cell>
          <cell r="CO423">
            <v>1774</v>
          </cell>
          <cell r="CS423" t="str">
            <v>12/31/2019</v>
          </cell>
          <cell r="CT423">
            <v>12</v>
          </cell>
          <cell r="CW423">
            <v>22241</v>
          </cell>
          <cell r="CX423" t="str">
            <v>2698</v>
          </cell>
          <cell r="DD423" t="str">
            <v>Brian</v>
          </cell>
          <cell r="DE423" t="str">
            <v>Kern</v>
          </cell>
          <cell r="DF423" t="str">
            <v>Assistant Secretary</v>
          </cell>
          <cell r="DG423" t="str">
            <v>bkern@medmarc.com</v>
          </cell>
          <cell r="DH423">
            <v>7026976404</v>
          </cell>
        </row>
        <row r="424">
          <cell r="A424">
            <v>11346</v>
          </cell>
          <cell r="B424" t="str">
            <v>MedMutual Life Insurance Company</v>
          </cell>
          <cell r="J424" t="str">
            <v>2060 East Ninth Street</v>
          </cell>
          <cell r="L424" t="str">
            <v>CLEVELAND</v>
          </cell>
          <cell r="M424" t="str">
            <v>CUYAHOGA</v>
          </cell>
          <cell r="N424" t="str">
            <v>OH</v>
          </cell>
          <cell r="O424" t="str">
            <v>44115</v>
          </cell>
          <cell r="P424" t="str">
            <v>1355</v>
          </cell>
          <cell r="Q424">
            <v>2166876049</v>
          </cell>
          <cell r="R424">
            <v>2163604073</v>
          </cell>
          <cell r="S424" t="str">
            <v>Richard A.</v>
          </cell>
          <cell r="T424" t="str">
            <v>Chiricosta</v>
          </cell>
          <cell r="U424" t="str">
            <v>President &amp; CEO</v>
          </cell>
          <cell r="V424" t="str">
            <v>sharon.matonis@medmutual.com</v>
          </cell>
          <cell r="W424" t="str">
            <v>Raymond K. Mueller</v>
          </cell>
          <cell r="X424" t="str">
            <v>Sharon</v>
          </cell>
          <cell r="Y424" t="str">
            <v>Matonis</v>
          </cell>
          <cell r="Z424" t="str">
            <v>Lead Financial Analyst</v>
          </cell>
          <cell r="AA424" t="str">
            <v>MedMutual Life Insurance Company</v>
          </cell>
          <cell r="AB424">
            <v>2166876049</v>
          </cell>
          <cell r="AD424">
            <v>2163604073</v>
          </cell>
          <cell r="AE424" t="str">
            <v>sharon.matonis@medmutual.com</v>
          </cell>
          <cell r="AF424" t="str">
            <v>2060 East Ninth Street</v>
          </cell>
          <cell r="AH424" t="str">
            <v>CLEVELAND</v>
          </cell>
          <cell r="AI424" t="str">
            <v>CUYAHOGA</v>
          </cell>
          <cell r="AJ424" t="str">
            <v>OH</v>
          </cell>
          <cell r="AK424" t="str">
            <v>44115</v>
          </cell>
          <cell r="AL424" t="str">
            <v>1355</v>
          </cell>
          <cell r="CF424" t="str">
            <v>www.consumerslife.com</v>
          </cell>
          <cell r="CN424">
            <v>1197</v>
          </cell>
          <cell r="CO424">
            <v>1705</v>
          </cell>
          <cell r="CS424" t="str">
            <v>12/31/2019</v>
          </cell>
          <cell r="CT424">
            <v>12</v>
          </cell>
          <cell r="CW424">
            <v>62375</v>
          </cell>
          <cell r="CX424" t="str">
            <v>0730</v>
          </cell>
          <cell r="DD424" t="str">
            <v>Debra</v>
          </cell>
          <cell r="DE424" t="str">
            <v>Gibson</v>
          </cell>
          <cell r="DF424" t="str">
            <v>Manager, Financial Reporting</v>
          </cell>
          <cell r="DG424" t="str">
            <v>debra.gibson@medmutual.com</v>
          </cell>
          <cell r="DH424">
            <v>2166872860</v>
          </cell>
        </row>
        <row r="425">
          <cell r="A425">
            <v>11620</v>
          </cell>
          <cell r="B425" t="str">
            <v>Members Health Insurance Company</v>
          </cell>
          <cell r="J425" t="str">
            <v>PO Box 1801</v>
          </cell>
          <cell r="L425" t="str">
            <v>COLUMBIA</v>
          </cell>
          <cell r="M425" t="str">
            <v>MAURY</v>
          </cell>
          <cell r="N425" t="str">
            <v>TN</v>
          </cell>
          <cell r="O425" t="str">
            <v>38402</v>
          </cell>
          <cell r="P425" t="str">
            <v>1801</v>
          </cell>
          <cell r="Q425">
            <v>9313887872</v>
          </cell>
          <cell r="S425" t="str">
            <v>Anthony</v>
          </cell>
          <cell r="T425" t="str">
            <v>Kimbrough</v>
          </cell>
          <cell r="U425" t="str">
            <v>CEO</v>
          </cell>
          <cell r="W425" t="str">
            <v>LeAnn Tice</v>
          </cell>
          <cell r="X425" t="str">
            <v>Andrea C.</v>
          </cell>
          <cell r="Y425" t="str">
            <v>Arnott</v>
          </cell>
          <cell r="Z425" t="str">
            <v>Complicance Coordinator</v>
          </cell>
          <cell r="AA425" t="str">
            <v>Members Health Insurance Company</v>
          </cell>
          <cell r="AB425">
            <v>9315600041</v>
          </cell>
          <cell r="AC425">
            <v>6239</v>
          </cell>
          <cell r="AD425">
            <v>9315604286</v>
          </cell>
          <cell r="AE425" t="str">
            <v>mhifilings@mhinsurance.com</v>
          </cell>
          <cell r="AF425" t="str">
            <v>PO Box 1801</v>
          </cell>
          <cell r="AH425" t="str">
            <v>COLUMBIA</v>
          </cell>
          <cell r="AI425" t="str">
            <v>MAURY</v>
          </cell>
          <cell r="AJ425" t="str">
            <v>TN</v>
          </cell>
          <cell r="AK425" t="str">
            <v>38402</v>
          </cell>
          <cell r="AL425" t="str">
            <v>1801</v>
          </cell>
          <cell r="CN425">
            <v>1459</v>
          </cell>
          <cell r="CO425">
            <v>2921</v>
          </cell>
          <cell r="CS425" t="str">
            <v>12/31/2019</v>
          </cell>
          <cell r="CT425">
            <v>12</v>
          </cell>
          <cell r="CW425">
            <v>94587</v>
          </cell>
          <cell r="DD425" t="str">
            <v>Renee</v>
          </cell>
          <cell r="DE425" t="str">
            <v>Adams</v>
          </cell>
          <cell r="DF425" t="str">
            <v>VP of Accounting</v>
          </cell>
          <cell r="DG425" t="str">
            <v>radams@trh.com</v>
          </cell>
          <cell r="DH425">
            <v>9313887872</v>
          </cell>
        </row>
        <row r="426">
          <cell r="A426">
            <v>11500</v>
          </cell>
          <cell r="B426" t="str">
            <v>Members Life Insurance Company</v>
          </cell>
          <cell r="J426" t="str">
            <v>PO Box 391</v>
          </cell>
          <cell r="L426" t="str">
            <v>MADISON</v>
          </cell>
          <cell r="M426" t="str">
            <v>DANE</v>
          </cell>
          <cell r="N426" t="str">
            <v>WI</v>
          </cell>
          <cell r="O426" t="str">
            <v>53701</v>
          </cell>
          <cell r="Q426">
            <v>6082385851</v>
          </cell>
          <cell r="S426" t="str">
            <v>Robert</v>
          </cell>
          <cell r="T426" t="str">
            <v>Trunzo</v>
          </cell>
          <cell r="U426" t="str">
            <v/>
          </cell>
          <cell r="V426" t="str">
            <v>statereporting@cunamutual.com</v>
          </cell>
          <cell r="W426" t="str">
            <v>Thomas J. Merfeld</v>
          </cell>
          <cell r="X426" t="str">
            <v>Kayla</v>
          </cell>
          <cell r="Y426" t="str">
            <v>McGehee</v>
          </cell>
          <cell r="Z426" t="str">
            <v>External Reporting Analyst</v>
          </cell>
          <cell r="AA426" t="str">
            <v>Members Life Insurance Company</v>
          </cell>
          <cell r="AB426">
            <v>6086654506</v>
          </cell>
          <cell r="AD426">
            <v>6082364506</v>
          </cell>
          <cell r="AE426" t="str">
            <v>statereporting@cunamutual.com</v>
          </cell>
          <cell r="AF426" t="str">
            <v>5910 Mineral Point Road</v>
          </cell>
          <cell r="AG426" t="str">
            <v>Attn: Financial Reporting</v>
          </cell>
          <cell r="AH426" t="str">
            <v>MADISON</v>
          </cell>
          <cell r="AI426" t="str">
            <v>DANE</v>
          </cell>
          <cell r="AJ426" t="str">
            <v>WI</v>
          </cell>
          <cell r="AK426" t="str">
            <v>53705</v>
          </cell>
          <cell r="CF426" t="str">
            <v>www.cunamutual.com</v>
          </cell>
          <cell r="CN426">
            <v>1344</v>
          </cell>
          <cell r="CO426">
            <v>2987</v>
          </cell>
          <cell r="CS426" t="str">
            <v>12/31/2019</v>
          </cell>
          <cell r="CT426">
            <v>12</v>
          </cell>
          <cell r="CW426">
            <v>86126</v>
          </cell>
          <cell r="CX426" t="str">
            <v>306</v>
          </cell>
          <cell r="DD426" t="str">
            <v>Tammy</v>
          </cell>
          <cell r="DE426" t="str">
            <v>Peter</v>
          </cell>
          <cell r="DF426" t="str">
            <v>Manager II</v>
          </cell>
          <cell r="DG426" t="str">
            <v>statereporting@cunamutual.com</v>
          </cell>
          <cell r="DH426">
            <v>6086656150</v>
          </cell>
        </row>
        <row r="427">
          <cell r="A427">
            <v>10531</v>
          </cell>
          <cell r="B427" t="str">
            <v>Merit Health Insurance Company</v>
          </cell>
          <cell r="J427" t="str">
            <v>5215 Old Orchard Road</v>
          </cell>
          <cell r="L427" t="str">
            <v>SKOKIE</v>
          </cell>
          <cell r="M427" t="str">
            <v>COOK</v>
          </cell>
          <cell r="N427" t="str">
            <v>IL</v>
          </cell>
          <cell r="O427" t="str">
            <v>60077</v>
          </cell>
          <cell r="Q427">
            <v>4109534708</v>
          </cell>
          <cell r="R427">
            <v>4109535207</v>
          </cell>
          <cell r="S427" t="str">
            <v>Mostafa</v>
          </cell>
          <cell r="T427" t="str">
            <v>Kamal</v>
          </cell>
          <cell r="U427" t="str">
            <v>President</v>
          </cell>
          <cell r="V427" t="str">
            <v>joycej@magellanhealth.com</v>
          </cell>
          <cell r="X427" t="str">
            <v>Jessica</v>
          </cell>
          <cell r="Y427" t="str">
            <v>Joyce</v>
          </cell>
          <cell r="Z427" t="str">
            <v>Paralegal</v>
          </cell>
          <cell r="AA427" t="str">
            <v>Magellan Health</v>
          </cell>
          <cell r="AB427">
            <v>4109535708</v>
          </cell>
          <cell r="AD427">
            <v>4109535207</v>
          </cell>
          <cell r="AE427" t="str">
            <v>joycej@magellanhealth.com</v>
          </cell>
          <cell r="AF427" t="str">
            <v>8621 Robert Fulton Drive</v>
          </cell>
          <cell r="AH427" t="str">
            <v>COLUMBIA</v>
          </cell>
          <cell r="AI427" t="str">
            <v>HOWARD</v>
          </cell>
          <cell r="AJ427" t="str">
            <v>MD</v>
          </cell>
          <cell r="AK427" t="str">
            <v>21046</v>
          </cell>
          <cell r="CF427" t="str">
            <v>https://medicare.magellanrx.com</v>
          </cell>
          <cell r="CN427">
            <v>1935</v>
          </cell>
          <cell r="CO427">
            <v>2848</v>
          </cell>
          <cell r="CS427" t="str">
            <v>12/31/2019</v>
          </cell>
          <cell r="CT427">
            <v>12</v>
          </cell>
          <cell r="CW427">
            <v>18750</v>
          </cell>
          <cell r="CX427" t="str">
            <v>1260</v>
          </cell>
          <cell r="DD427" t="str">
            <v>Teresa</v>
          </cell>
          <cell r="DE427" t="str">
            <v>Berman</v>
          </cell>
          <cell r="DF427" t="str">
            <v>Vice President &amp; Deputy Corp Complicance Officer</v>
          </cell>
          <cell r="DG427" t="str">
            <v>tmberman@magellanhealth.com</v>
          </cell>
          <cell r="DH427">
            <v>4109534710</v>
          </cell>
        </row>
        <row r="428">
          <cell r="A428">
            <v>11504</v>
          </cell>
          <cell r="B428" t="str">
            <v>Merit Life Insurance Company</v>
          </cell>
          <cell r="J428" t="str">
            <v>PO Box 39</v>
          </cell>
          <cell r="L428" t="str">
            <v>EVANSVILLE</v>
          </cell>
          <cell r="M428" t="str">
            <v>VANDERBURGH</v>
          </cell>
          <cell r="N428" t="str">
            <v>IN</v>
          </cell>
          <cell r="O428" t="str">
            <v>47701</v>
          </cell>
          <cell r="P428" t="str">
            <v>0039</v>
          </cell>
          <cell r="Q428">
            <v>8124685390</v>
          </cell>
          <cell r="X428" t="str">
            <v>Ramona</v>
          </cell>
          <cell r="Y428" t="str">
            <v>Stark</v>
          </cell>
          <cell r="Z428" t="str">
            <v>Actuarial Assistant</v>
          </cell>
          <cell r="AA428" t="str">
            <v>Merit Life Insurance Co.</v>
          </cell>
          <cell r="AB428">
            <v>8173487593</v>
          </cell>
          <cell r="AD428">
            <v>8173487570</v>
          </cell>
          <cell r="AE428" t="str">
            <v>starkr@omf.com</v>
          </cell>
          <cell r="AF428" t="str">
            <v>601 NW Second Street</v>
          </cell>
          <cell r="AH428" t="str">
            <v>EVANSVILLE</v>
          </cell>
          <cell r="AI428" t="str">
            <v>VANDERBURGH</v>
          </cell>
          <cell r="AJ428" t="str">
            <v>IN</v>
          </cell>
          <cell r="AK428" t="str">
            <v>47708</v>
          </cell>
          <cell r="CN428">
            <v>1348</v>
          </cell>
          <cell r="CO428">
            <v>1776</v>
          </cell>
          <cell r="CS428" t="str">
            <v>12/31/2019</v>
          </cell>
          <cell r="CT428">
            <v>12</v>
          </cell>
          <cell r="CW428">
            <v>65951</v>
          </cell>
          <cell r="DD428" t="str">
            <v>Sally</v>
          </cell>
          <cell r="DE428" t="str">
            <v>Smith</v>
          </cell>
          <cell r="DF428" t="str">
            <v>Actuary</v>
          </cell>
          <cell r="DG428" t="str">
            <v>sally.j.smith@onemainfinancial.com</v>
          </cell>
          <cell r="DH428">
            <v>8173485391</v>
          </cell>
        </row>
        <row r="429">
          <cell r="A429">
            <v>11505</v>
          </cell>
          <cell r="B429" t="str">
            <v>Meritplan Insurance Company</v>
          </cell>
          <cell r="J429" t="str">
            <v>4161 Piedmont Parkway</v>
          </cell>
          <cell r="L429" t="str">
            <v>GREENSBORO</v>
          </cell>
          <cell r="N429" t="str">
            <v>NC</v>
          </cell>
          <cell r="O429" t="str">
            <v>27410</v>
          </cell>
          <cell r="P429" t="str">
            <v>8110</v>
          </cell>
          <cell r="Q429">
            <v>3368052176</v>
          </cell>
          <cell r="R429">
            <v>2133459276</v>
          </cell>
          <cell r="S429" t="str">
            <v>A-J</v>
          </cell>
          <cell r="T429" t="str">
            <v>Fischer</v>
          </cell>
          <cell r="U429" t="str">
            <v>President and Chief Operating Officer</v>
          </cell>
          <cell r="V429" t="str">
            <v>vera.gremling@bankofamerica.com</v>
          </cell>
          <cell r="W429" t="str">
            <v>Felipe Maldonado</v>
          </cell>
          <cell r="X429" t="str">
            <v>Vera</v>
          </cell>
          <cell r="Y429" t="str">
            <v>Gremling</v>
          </cell>
          <cell r="Z429" t="str">
            <v>Officer; Senior Operations Consultant</v>
          </cell>
          <cell r="AA429" t="str">
            <v>Meritplan Insurance Company</v>
          </cell>
          <cell r="AB429">
            <v>7145771904</v>
          </cell>
          <cell r="AD429">
            <v>4158442791</v>
          </cell>
          <cell r="AE429" t="str">
            <v>vera.gremling@bankofamerica.com</v>
          </cell>
          <cell r="AF429" t="str">
            <v>275 South Valencia</v>
          </cell>
          <cell r="AH429" t="str">
            <v>BREA</v>
          </cell>
          <cell r="AJ429" t="str">
            <v>CA</v>
          </cell>
          <cell r="AK429" t="str">
            <v>92602</v>
          </cell>
          <cell r="CN429">
            <v>1349</v>
          </cell>
          <cell r="CO429">
            <v>3177</v>
          </cell>
          <cell r="CS429" t="str">
            <v>12/31/2019</v>
          </cell>
          <cell r="CT429">
            <v>12</v>
          </cell>
          <cell r="CW429">
            <v>24821</v>
          </cell>
          <cell r="DD429" t="str">
            <v>Lorraine</v>
          </cell>
          <cell r="DE429" t="str">
            <v>Moffa</v>
          </cell>
          <cell r="DF429" t="str">
            <v>Senior Vice President</v>
          </cell>
          <cell r="DG429" t="str">
            <v>lorraine.a.moffa@bankofamerica.com</v>
          </cell>
          <cell r="DH429">
            <v>2153285206</v>
          </cell>
        </row>
        <row r="430">
          <cell r="A430">
            <v>11302</v>
          </cell>
          <cell r="B430" t="str">
            <v>Metromile Insurance Company</v>
          </cell>
          <cell r="J430" t="str">
            <v>690 Folsom Street</v>
          </cell>
          <cell r="K430" t="str">
            <v>Suite 200</v>
          </cell>
          <cell r="L430" t="str">
            <v>SAN FRANCISCO</v>
          </cell>
          <cell r="M430" t="str">
            <v>SAN FRANCISCO</v>
          </cell>
          <cell r="N430" t="str">
            <v>CA</v>
          </cell>
          <cell r="O430" t="str">
            <v>94107</v>
          </cell>
          <cell r="Q430">
            <v>4155770859</v>
          </cell>
          <cell r="R430">
            <v>2126588638</v>
          </cell>
          <cell r="S430" t="str">
            <v>Dan</v>
          </cell>
          <cell r="T430" t="str">
            <v>Preston</v>
          </cell>
          <cell r="U430" t="str">
            <v>President</v>
          </cell>
          <cell r="V430" t="str">
            <v>jselsavage@metromile.com</v>
          </cell>
          <cell r="W430" t="str">
            <v>Joe Selsavage</v>
          </cell>
          <cell r="X430" t="str">
            <v>Joe</v>
          </cell>
          <cell r="Y430" t="str">
            <v>Selsavage</v>
          </cell>
          <cell r="Z430" t="str">
            <v>Treasurer</v>
          </cell>
          <cell r="AA430" t="str">
            <v>Metromile Insurance Company</v>
          </cell>
          <cell r="AB430">
            <v>4155770859</v>
          </cell>
          <cell r="AD430">
            <v>2126588638</v>
          </cell>
          <cell r="AE430" t="str">
            <v>jselsavage@metromile.com</v>
          </cell>
          <cell r="AF430" t="str">
            <v>690 Folsom Street</v>
          </cell>
          <cell r="AG430" t="str">
            <v>Suite 200</v>
          </cell>
          <cell r="AH430" t="str">
            <v>SAN FRANCISCO</v>
          </cell>
          <cell r="AI430" t="str">
            <v>SAN FRANCISCO</v>
          </cell>
          <cell r="AJ430" t="str">
            <v>CA</v>
          </cell>
          <cell r="AK430" t="str">
            <v>94107</v>
          </cell>
          <cell r="CF430" t="str">
            <v>www.metromile.com</v>
          </cell>
          <cell r="CN430">
            <v>1154</v>
          </cell>
          <cell r="CO430">
            <v>1208</v>
          </cell>
          <cell r="CS430" t="str">
            <v>12/31/2019</v>
          </cell>
          <cell r="CT430">
            <v>12</v>
          </cell>
          <cell r="CW430">
            <v>16187</v>
          </cell>
          <cell r="DD430" t="str">
            <v>Dan</v>
          </cell>
          <cell r="DE430" t="str">
            <v>Preston</v>
          </cell>
          <cell r="DF430" t="str">
            <v>President</v>
          </cell>
          <cell r="DG430" t="str">
            <v>dan@metromile.com</v>
          </cell>
          <cell r="DH430">
            <v>5088138898</v>
          </cell>
        </row>
        <row r="431">
          <cell r="A431">
            <v>10169</v>
          </cell>
          <cell r="B431" t="str">
            <v xml:space="preserve">Metropolitan Life Insurance Company </v>
          </cell>
          <cell r="J431" t="str">
            <v>18210 Crane Nest Drive</v>
          </cell>
          <cell r="K431" t="str">
            <v>Third Floor</v>
          </cell>
          <cell r="L431" t="str">
            <v xml:space="preserve">TAMPA </v>
          </cell>
          <cell r="M431" t="str">
            <v>HILLSBOROUGH</v>
          </cell>
          <cell r="N431" t="str">
            <v>FL</v>
          </cell>
          <cell r="O431" t="str">
            <v>33647</v>
          </cell>
          <cell r="Q431">
            <v>8139834100</v>
          </cell>
          <cell r="R431">
            <v>8139834404</v>
          </cell>
          <cell r="S431" t="str">
            <v>Scott</v>
          </cell>
          <cell r="T431" t="str">
            <v>Cicone</v>
          </cell>
          <cell r="U431" t="str">
            <v>Supervisor</v>
          </cell>
          <cell r="V431" t="str">
            <v>statereporting@metlife.com</v>
          </cell>
          <cell r="W431" t="str">
            <v>Steven Albert Kandarian</v>
          </cell>
          <cell r="X431" t="str">
            <v>Scott</v>
          </cell>
          <cell r="Y431" t="str">
            <v>Cicone</v>
          </cell>
          <cell r="Z431" t="str">
            <v>Supervisor</v>
          </cell>
          <cell r="AA431" t="str">
            <v xml:space="preserve">Metropolitan Life Insurance Company </v>
          </cell>
          <cell r="AB431">
            <v>8139834100</v>
          </cell>
          <cell r="AD431">
            <v>8139834404</v>
          </cell>
          <cell r="AE431" t="str">
            <v>statereporting@metlife.com</v>
          </cell>
          <cell r="AF431" t="str">
            <v>same as facility</v>
          </cell>
          <cell r="CF431" t="str">
            <v>www.metlife.com</v>
          </cell>
          <cell r="CN431">
            <v>938</v>
          </cell>
          <cell r="CO431">
            <v>2983</v>
          </cell>
          <cell r="CS431" t="str">
            <v>12/31/2019</v>
          </cell>
          <cell r="CT431">
            <v>12</v>
          </cell>
          <cell r="CW431">
            <v>65978</v>
          </cell>
          <cell r="CX431" t="str">
            <v>241</v>
          </cell>
          <cell r="DD431" t="str">
            <v>Robert</v>
          </cell>
          <cell r="DE431" t="str">
            <v>Lemanski</v>
          </cell>
          <cell r="DF431" t="str">
            <v>Manager</v>
          </cell>
          <cell r="DG431" t="str">
            <v>statereporting@metlife.com</v>
          </cell>
          <cell r="DH431">
            <v>8139834100</v>
          </cell>
        </row>
        <row r="432">
          <cell r="A432">
            <v>11507</v>
          </cell>
          <cell r="B432" t="str">
            <v>Metropolitan Property and Casualty Insurance Company</v>
          </cell>
          <cell r="J432" t="str">
            <v>PO Box 350</v>
          </cell>
          <cell r="K432" t="str">
            <v>700 Quaker Lane</v>
          </cell>
          <cell r="L432" t="str">
            <v>WARWICK</v>
          </cell>
          <cell r="M432" t="str">
            <v>KENT</v>
          </cell>
          <cell r="N432" t="str">
            <v>RI</v>
          </cell>
          <cell r="O432" t="str">
            <v>02887</v>
          </cell>
          <cell r="P432" t="str">
            <v>0350</v>
          </cell>
          <cell r="Q432">
            <v>8006384208</v>
          </cell>
          <cell r="R432">
            <v>4018272315</v>
          </cell>
          <cell r="S432" t="str">
            <v>Cathy</v>
          </cell>
          <cell r="T432" t="str">
            <v>Madden</v>
          </cell>
          <cell r="U432" t="str">
            <v>Director</v>
          </cell>
          <cell r="V432" t="str">
            <v>cmadden@metlife.com</v>
          </cell>
          <cell r="W432" t="str">
            <v>Michael J. Bednarick</v>
          </cell>
          <cell r="X432" t="str">
            <v>Cathy</v>
          </cell>
          <cell r="Y432" t="str">
            <v>Madden</v>
          </cell>
          <cell r="Z432" t="str">
            <v>Director</v>
          </cell>
          <cell r="AA432" t="str">
            <v>Metlife Companies</v>
          </cell>
          <cell r="AB432">
            <v>8006384208</v>
          </cell>
          <cell r="AD432">
            <v>4018272315</v>
          </cell>
          <cell r="AE432" t="str">
            <v>cmadden@metlife.com</v>
          </cell>
          <cell r="AF432" t="str">
            <v>700 Quaker Lane</v>
          </cell>
          <cell r="AG432" t="str">
            <v>Area 4C</v>
          </cell>
          <cell r="AH432" t="str">
            <v>WARWICK</v>
          </cell>
          <cell r="AI432" t="str">
            <v>KENT</v>
          </cell>
          <cell r="AJ432" t="str">
            <v>RI</v>
          </cell>
          <cell r="AK432" t="str">
            <v>02887</v>
          </cell>
          <cell r="AL432" t="str">
            <v>6681</v>
          </cell>
          <cell r="CF432" t="str">
            <v>www.metlife.com</v>
          </cell>
          <cell r="CN432">
            <v>1351</v>
          </cell>
          <cell r="CO432">
            <v>1677</v>
          </cell>
          <cell r="CS432" t="str">
            <v>12/31/2019</v>
          </cell>
          <cell r="CT432">
            <v>12</v>
          </cell>
          <cell r="CW432">
            <v>26298</v>
          </cell>
          <cell r="CX432" t="str">
            <v>214</v>
          </cell>
          <cell r="DD432" t="str">
            <v>Richard A.</v>
          </cell>
          <cell r="DE432" t="str">
            <v>Stevens</v>
          </cell>
          <cell r="DF432" t="str">
            <v>Vice President and Controller</v>
          </cell>
          <cell r="DG432" t="str">
            <v>rstevens@metlife.com</v>
          </cell>
          <cell r="DH432">
            <v>8006384208</v>
          </cell>
        </row>
        <row r="433">
          <cell r="A433">
            <v>10170</v>
          </cell>
          <cell r="B433" t="str">
            <v xml:space="preserve">Metropolitan Tower Life Insurance Company </v>
          </cell>
          <cell r="J433" t="str">
            <v>18210 Crane Nest Drive</v>
          </cell>
          <cell r="K433" t="str">
            <v>Third Floor</v>
          </cell>
          <cell r="L433" t="str">
            <v xml:space="preserve">TAMPA </v>
          </cell>
          <cell r="M433" t="str">
            <v>HILLSBOROUGH</v>
          </cell>
          <cell r="N433" t="str">
            <v>FL</v>
          </cell>
          <cell r="O433" t="str">
            <v>33647</v>
          </cell>
          <cell r="Q433">
            <v>8139834100</v>
          </cell>
          <cell r="R433">
            <v>8139834100</v>
          </cell>
          <cell r="S433" t="str">
            <v>Scott</v>
          </cell>
          <cell r="T433" t="str">
            <v>Cicone</v>
          </cell>
          <cell r="U433" t="str">
            <v>Supervisor</v>
          </cell>
          <cell r="V433" t="str">
            <v>statereporting@metlife.com</v>
          </cell>
          <cell r="W433" t="str">
            <v>Anne Belden</v>
          </cell>
          <cell r="X433" t="str">
            <v>Scott</v>
          </cell>
          <cell r="Y433" t="str">
            <v>Cicone</v>
          </cell>
          <cell r="Z433" t="str">
            <v>Supervisor</v>
          </cell>
          <cell r="AA433" t="str">
            <v xml:space="preserve">Metropolitan Tower Life Insurance Company </v>
          </cell>
          <cell r="AB433">
            <v>8139834100</v>
          </cell>
          <cell r="AD433">
            <v>8139834404</v>
          </cell>
          <cell r="AE433" t="str">
            <v>statereporting@metlife.com</v>
          </cell>
          <cell r="AF433" t="str">
            <v>18210 Crane Nest Drive</v>
          </cell>
          <cell r="AG433" t="str">
            <v>Third Floor</v>
          </cell>
          <cell r="AH433" t="str">
            <v xml:space="preserve">TAMPA </v>
          </cell>
          <cell r="AI433" t="str">
            <v>HILLSBOROUGH</v>
          </cell>
          <cell r="AJ433" t="str">
            <v>FL</v>
          </cell>
          <cell r="AK433" t="str">
            <v>33647</v>
          </cell>
          <cell r="CF433" t="str">
            <v>www.metlife.com</v>
          </cell>
          <cell r="CN433">
            <v>939</v>
          </cell>
          <cell r="CO433">
            <v>2984</v>
          </cell>
          <cell r="CS433" t="str">
            <v>12/31/2019</v>
          </cell>
          <cell r="CT433">
            <v>12</v>
          </cell>
          <cell r="CW433">
            <v>97136</v>
          </cell>
          <cell r="CX433" t="str">
            <v>241</v>
          </cell>
          <cell r="DG433" t="str">
            <v>statereporting@metlife.com</v>
          </cell>
          <cell r="DH433">
            <v>8139834100</v>
          </cell>
        </row>
        <row r="434">
          <cell r="A434">
            <v>11508</v>
          </cell>
          <cell r="B434" t="str">
            <v>MIC General Insurance Company</v>
          </cell>
          <cell r="J434" t="str">
            <v>PO Box 3199</v>
          </cell>
          <cell r="L434" t="str">
            <v>WINSTON-SALEM</v>
          </cell>
          <cell r="M434" t="str">
            <v>FORSYTH</v>
          </cell>
          <cell r="N434" t="str">
            <v>NC</v>
          </cell>
          <cell r="O434" t="str">
            <v>27102</v>
          </cell>
          <cell r="P434" t="str">
            <v>3199</v>
          </cell>
          <cell r="Q434">
            <v>2123809494</v>
          </cell>
          <cell r="S434" t="str">
            <v>Barry</v>
          </cell>
          <cell r="T434" t="str">
            <v>Karfunkel</v>
          </cell>
          <cell r="U434" t="str">
            <v>CEO</v>
          </cell>
          <cell r="V434" t="str">
            <v>barry.karfunkel@ngic.com</v>
          </cell>
          <cell r="X434" t="str">
            <v>Beth</v>
          </cell>
          <cell r="Y434" t="str">
            <v>Schmitz</v>
          </cell>
          <cell r="Z434" t="str">
            <v>Manager, Actuary</v>
          </cell>
          <cell r="AA434" t="str">
            <v>National Health Insurance Company</v>
          </cell>
          <cell r="AB434">
            <v>4149992002</v>
          </cell>
          <cell r="AE434" t="str">
            <v>beth.schmitz@ngic.com</v>
          </cell>
          <cell r="AF434" t="str">
            <v>1515 North Rivercenter Drive</v>
          </cell>
          <cell r="AG434" t="str">
            <v>Suite 135</v>
          </cell>
          <cell r="AH434" t="str">
            <v>MILWAUKEE</v>
          </cell>
          <cell r="AI434" t="str">
            <v>MILWAUKEE</v>
          </cell>
          <cell r="AJ434" t="str">
            <v>WI</v>
          </cell>
          <cell r="AK434" t="str">
            <v>53212</v>
          </cell>
          <cell r="AM434" t="str">
            <v>Kristi</v>
          </cell>
          <cell r="AN434" t="str">
            <v>Milligan</v>
          </cell>
          <cell r="AO434" t="str">
            <v>Actuarial Analyst I</v>
          </cell>
          <cell r="AP434" t="str">
            <v>National Health Insurance Company</v>
          </cell>
          <cell r="AQ434">
            <v>4149992013</v>
          </cell>
          <cell r="AT434" t="str">
            <v>kristi.milligan@ngic.com</v>
          </cell>
          <cell r="AU434" t="str">
            <v>1515 North Rivercenter Drive</v>
          </cell>
          <cell r="AV434" t="str">
            <v>Suite 135</v>
          </cell>
          <cell r="AW434" t="str">
            <v>MILWAUKEE</v>
          </cell>
          <cell r="AX434" t="str">
            <v>MILWAUKEE</v>
          </cell>
          <cell r="AY434" t="str">
            <v>WI</v>
          </cell>
          <cell r="AZ434" t="str">
            <v>53212</v>
          </cell>
          <cell r="CF434" t="str">
            <v>www.gmacinsurance.com</v>
          </cell>
          <cell r="CN434">
            <v>1352</v>
          </cell>
          <cell r="CO434">
            <v>1764</v>
          </cell>
          <cell r="CP434">
            <v>1687</v>
          </cell>
          <cell r="CS434" t="str">
            <v>12/31/2019</v>
          </cell>
          <cell r="CT434">
            <v>12</v>
          </cell>
          <cell r="CW434">
            <v>38660</v>
          </cell>
          <cell r="CX434" t="str">
            <v>2538</v>
          </cell>
          <cell r="DD434" t="str">
            <v>Brian</v>
          </cell>
          <cell r="DE434" t="str">
            <v>Murray</v>
          </cell>
          <cell r="DF434" t="str">
            <v>Director, Actuary</v>
          </cell>
          <cell r="DG434" t="str">
            <v>brian.murray@ngic.com</v>
          </cell>
          <cell r="DH434">
            <v>4149089818</v>
          </cell>
        </row>
        <row r="435">
          <cell r="A435">
            <v>11509</v>
          </cell>
          <cell r="B435" t="str">
            <v>Mid-Century Insurance Company</v>
          </cell>
          <cell r="J435" t="str">
            <v>PO Box 4402</v>
          </cell>
          <cell r="L435" t="str">
            <v>WOODLAND HILLS</v>
          </cell>
          <cell r="N435" t="str">
            <v>CA</v>
          </cell>
          <cell r="O435" t="str">
            <v>91365</v>
          </cell>
          <cell r="Q435">
            <v>3239323441</v>
          </cell>
          <cell r="X435" t="str">
            <v>Joseph</v>
          </cell>
          <cell r="Y435" t="str">
            <v>Hammond</v>
          </cell>
          <cell r="Z435" t="str">
            <v>Director - P&amp; C Accounting</v>
          </cell>
          <cell r="AA435" t="str">
            <v>Farmers Insurance</v>
          </cell>
          <cell r="AB435">
            <v>3239327157</v>
          </cell>
          <cell r="AE435" t="str">
            <v>joseph_hammond@farmersinsurance.com</v>
          </cell>
          <cell r="AF435" t="str">
            <v>PO Box 4402</v>
          </cell>
          <cell r="AH435" t="str">
            <v>WOODLAND HILLS</v>
          </cell>
          <cell r="AJ435" t="str">
            <v>CA</v>
          </cell>
          <cell r="AK435" t="str">
            <v>91365</v>
          </cell>
          <cell r="CN435">
            <v>1353</v>
          </cell>
          <cell r="CO435">
            <v>600</v>
          </cell>
          <cell r="CS435" t="str">
            <v>12/31/2019</v>
          </cell>
          <cell r="CT435">
            <v>12</v>
          </cell>
          <cell r="CW435">
            <v>21687</v>
          </cell>
        </row>
        <row r="436">
          <cell r="A436">
            <v>11511</v>
          </cell>
          <cell r="B436" t="str">
            <v>Middlesex Insurance Company</v>
          </cell>
          <cell r="J436" t="str">
            <v>1800 North Point Drive</v>
          </cell>
          <cell r="L436" t="str">
            <v>STEVENS POINT</v>
          </cell>
          <cell r="M436" t="str">
            <v>PORTAGE</v>
          </cell>
          <cell r="N436" t="str">
            <v>WI</v>
          </cell>
          <cell r="O436" t="str">
            <v>54481</v>
          </cell>
          <cell r="P436" t="str">
            <v>8020</v>
          </cell>
          <cell r="Q436">
            <v>7153466000</v>
          </cell>
          <cell r="S436" t="str">
            <v>Pete</v>
          </cell>
          <cell r="T436" t="str">
            <v>McPartland</v>
          </cell>
          <cell r="U436" t="str">
            <v>CEO</v>
          </cell>
          <cell r="V436" t="str">
            <v>ranee.williams@sentry.com</v>
          </cell>
          <cell r="W436" t="str">
            <v>Todd Schroeder</v>
          </cell>
          <cell r="X436" t="str">
            <v>Ranee</v>
          </cell>
          <cell r="Y436" t="str">
            <v>Williams</v>
          </cell>
          <cell r="Z436" t="str">
            <v>Actuarial Assistant</v>
          </cell>
          <cell r="AA436" t="str">
            <v>Sentry Insurance</v>
          </cell>
          <cell r="AB436">
            <v>7153467923</v>
          </cell>
          <cell r="AE436" t="str">
            <v>ranee.williams@sentry.com</v>
          </cell>
          <cell r="AF436" t="str">
            <v>1800 North Point Drive</v>
          </cell>
          <cell r="AH436" t="str">
            <v>STEVENS POINT</v>
          </cell>
          <cell r="AI436" t="str">
            <v>PORTAGE</v>
          </cell>
          <cell r="AJ436" t="str">
            <v>WI</v>
          </cell>
          <cell r="AK436" t="str">
            <v>54481</v>
          </cell>
          <cell r="CF436" t="str">
            <v>www.sentry.com</v>
          </cell>
          <cell r="CN436">
            <v>1355</v>
          </cell>
          <cell r="CO436">
            <v>756</v>
          </cell>
          <cell r="CS436" t="str">
            <v>12/31/2019</v>
          </cell>
          <cell r="CT436">
            <v>12</v>
          </cell>
          <cell r="CW436">
            <v>23434</v>
          </cell>
          <cell r="DD436" t="str">
            <v>Bruce</v>
          </cell>
          <cell r="DE436" t="str">
            <v>Georgenson</v>
          </cell>
          <cell r="DF436" t="str">
            <v>Director - Reserving and Control - L&amp;H</v>
          </cell>
          <cell r="DG436" t="str">
            <v>bruce.georgenson@sentry.com</v>
          </cell>
          <cell r="DH436">
            <v>7153466605</v>
          </cell>
        </row>
        <row r="437">
          <cell r="A437">
            <v>11512</v>
          </cell>
          <cell r="B437" t="str">
            <v>Midland National Life Insurance Company</v>
          </cell>
          <cell r="J437" t="str">
            <v>One Sammons Plaza</v>
          </cell>
          <cell r="L437" t="str">
            <v>SIOUX FALLS</v>
          </cell>
          <cell r="M437" t="str">
            <v>MINNEHAHA</v>
          </cell>
          <cell r="N437" t="str">
            <v>SD</v>
          </cell>
          <cell r="O437" t="str">
            <v>57193</v>
          </cell>
          <cell r="Q437">
            <v>6053355700</v>
          </cell>
          <cell r="R437">
            <v>6053732752</v>
          </cell>
          <cell r="S437" t="str">
            <v>Timothy L.</v>
          </cell>
          <cell r="T437" t="str">
            <v>Carlson</v>
          </cell>
          <cell r="U437" t="str">
            <v>Controller</v>
          </cell>
          <cell r="V437" t="str">
            <v>tcarlson2@sfgmembers.com</v>
          </cell>
          <cell r="W437" t="str">
            <v>Daniel M. Kiefer</v>
          </cell>
          <cell r="X437" t="str">
            <v>Charles</v>
          </cell>
          <cell r="Y437" t="str">
            <v>Trites</v>
          </cell>
          <cell r="Z437" t="str">
            <v>Director of Accounting</v>
          </cell>
          <cell r="AA437" t="str">
            <v>Midland National Life Insurance</v>
          </cell>
          <cell r="AB437">
            <v>6053732357</v>
          </cell>
          <cell r="AD437">
            <v>6053732752</v>
          </cell>
          <cell r="AE437" t="str">
            <v>ctrites@sfgmembers.com</v>
          </cell>
          <cell r="AF437" t="str">
            <v>One Sammons Plaza</v>
          </cell>
          <cell r="AH437" t="str">
            <v>SIOUX FALLS</v>
          </cell>
          <cell r="AI437" t="str">
            <v>MINNEHAHA</v>
          </cell>
          <cell r="AJ437" t="str">
            <v>SD</v>
          </cell>
          <cell r="AK437" t="str">
            <v>57193</v>
          </cell>
          <cell r="CF437" t="str">
            <v>www.mnlife.com</v>
          </cell>
          <cell r="CN437">
            <v>1356</v>
          </cell>
          <cell r="CO437">
            <v>1777</v>
          </cell>
          <cell r="CS437" t="str">
            <v>12/31/2019</v>
          </cell>
          <cell r="CT437">
            <v>12</v>
          </cell>
          <cell r="CW437">
            <v>66044</v>
          </cell>
          <cell r="CX437" t="str">
            <v>0431</v>
          </cell>
          <cell r="DD437" t="str">
            <v>Timothy L.</v>
          </cell>
          <cell r="DE437" t="str">
            <v>Carlson</v>
          </cell>
          <cell r="DF437" t="str">
            <v>Controller</v>
          </cell>
          <cell r="DG437" t="str">
            <v>tcarlson2@sfgmembers.com</v>
          </cell>
          <cell r="DH437">
            <v>6053355700</v>
          </cell>
        </row>
        <row r="438">
          <cell r="A438">
            <v>11513</v>
          </cell>
          <cell r="B438" t="str">
            <v>MidStates ReInsurance Corporation</v>
          </cell>
          <cell r="J438" t="str">
            <v>10560 Success Lane</v>
          </cell>
          <cell r="K438" t="str">
            <v>Suite A</v>
          </cell>
          <cell r="L438" t="str">
            <v>DAYTON</v>
          </cell>
          <cell r="M438" t="str">
            <v>MONTGOMERY</v>
          </cell>
          <cell r="N438" t="str">
            <v>OH</v>
          </cell>
          <cell r="O438" t="str">
            <v>45458</v>
          </cell>
          <cell r="Q438">
            <v>9374286218</v>
          </cell>
          <cell r="R438">
            <v>9374286204</v>
          </cell>
          <cell r="S438" t="str">
            <v>Donald E.</v>
          </cell>
          <cell r="T438" t="str">
            <v>Longson</v>
          </cell>
          <cell r="U438" t="str">
            <v>President</v>
          </cell>
          <cell r="V438" t="str">
            <v>admin@midstatesre.com</v>
          </cell>
          <cell r="W438" t="str">
            <v>Roya L. Loughran</v>
          </cell>
          <cell r="X438" t="str">
            <v>Kimberly A.</v>
          </cell>
          <cell r="Y438" t="str">
            <v>Stewart</v>
          </cell>
          <cell r="Z438" t="str">
            <v>Secretary</v>
          </cell>
          <cell r="AA438" t="str">
            <v>MidStates ReInsurance Corporation</v>
          </cell>
          <cell r="AB438">
            <v>9374286218</v>
          </cell>
          <cell r="AD438">
            <v>9374286204</v>
          </cell>
          <cell r="AE438" t="str">
            <v>admin@midstatesre.com</v>
          </cell>
          <cell r="AF438" t="str">
            <v>10560 Success Lane</v>
          </cell>
          <cell r="AG438" t="str">
            <v>Suite A</v>
          </cell>
          <cell r="AH438" t="str">
            <v>DAYTON</v>
          </cell>
          <cell r="AI438" t="str">
            <v>MONTGOMERY</v>
          </cell>
          <cell r="AJ438" t="str">
            <v>OH</v>
          </cell>
          <cell r="AK438" t="str">
            <v>45458</v>
          </cell>
          <cell r="CN438">
            <v>1357</v>
          </cell>
          <cell r="CO438">
            <v>1778</v>
          </cell>
          <cell r="CS438" t="str">
            <v>12/31/2019</v>
          </cell>
          <cell r="CT438">
            <v>12</v>
          </cell>
          <cell r="CW438">
            <v>20451</v>
          </cell>
          <cell r="DD438" t="str">
            <v>Roya L.</v>
          </cell>
          <cell r="DE438" t="str">
            <v>Loughran</v>
          </cell>
          <cell r="DF438" t="str">
            <v>Vice President &amp; CFO</v>
          </cell>
          <cell r="DG438" t="str">
            <v>admin@midstatesre.com</v>
          </cell>
          <cell r="DH438">
            <v>9374286218</v>
          </cell>
        </row>
        <row r="439">
          <cell r="A439">
            <v>11467</v>
          </cell>
          <cell r="B439" t="str">
            <v>Midvale Indemnity Company</v>
          </cell>
          <cell r="J439" t="str">
            <v>6000 American Parkway</v>
          </cell>
          <cell r="L439" t="str">
            <v>MADISON</v>
          </cell>
          <cell r="M439" t="str">
            <v>DANE</v>
          </cell>
          <cell r="N439" t="str">
            <v>WI</v>
          </cell>
          <cell r="O439" t="str">
            <v>53783</v>
          </cell>
          <cell r="Q439">
            <v>6082424100</v>
          </cell>
          <cell r="S439" t="str">
            <v>Troy</v>
          </cell>
          <cell r="T439" t="str">
            <v>Van Beek</v>
          </cell>
          <cell r="U439" t="str">
            <v>VP Controller/Asst Treasurer</v>
          </cell>
          <cell r="V439" t="str">
            <v>tvanbeek@amfam.com</v>
          </cell>
          <cell r="X439" t="str">
            <v>Emily</v>
          </cell>
          <cell r="Y439" t="str">
            <v>Ding</v>
          </cell>
          <cell r="Z439" t="str">
            <v>Systems Accounting Analyst</v>
          </cell>
          <cell r="AA439" t="str">
            <v>Midvale Indemnity Company</v>
          </cell>
          <cell r="AB439">
            <v>6082424100</v>
          </cell>
          <cell r="AC439">
            <v>35664</v>
          </cell>
          <cell r="AD439">
            <v>8557047558</v>
          </cell>
          <cell r="AE439" t="str">
            <v>controller_filings@amfam.com</v>
          </cell>
          <cell r="AF439" t="str">
            <v>6000 American Parkway</v>
          </cell>
          <cell r="AH439" t="str">
            <v>MADISON</v>
          </cell>
          <cell r="AI439" t="str">
            <v>DANE</v>
          </cell>
          <cell r="AJ439" t="str">
            <v>WI</v>
          </cell>
          <cell r="AK439" t="str">
            <v>53783</v>
          </cell>
          <cell r="CN439">
            <v>1312</v>
          </cell>
          <cell r="CO439">
            <v>1765</v>
          </cell>
          <cell r="CS439" t="str">
            <v>12/31/2019</v>
          </cell>
          <cell r="CT439">
            <v>12</v>
          </cell>
          <cell r="CW439">
            <v>27138</v>
          </cell>
          <cell r="CX439" t="str">
            <v>473</v>
          </cell>
          <cell r="DD439" t="str">
            <v>Chad</v>
          </cell>
          <cell r="DE439" t="str">
            <v>Norton</v>
          </cell>
          <cell r="DF439" t="str">
            <v>Financial Business System Manager</v>
          </cell>
          <cell r="DG439" t="str">
            <v>cnorton@amfam.com</v>
          </cell>
          <cell r="DH439">
            <v>6082424100</v>
          </cell>
        </row>
        <row r="440">
          <cell r="A440">
            <v>11514</v>
          </cell>
          <cell r="B440" t="str">
            <v>Midwest Employers Casualty Company</v>
          </cell>
          <cell r="J440" t="str">
            <v>PO Box 9190</v>
          </cell>
          <cell r="L440" t="str">
            <v>DES MOINES</v>
          </cell>
          <cell r="M440" t="str">
            <v>POLK</v>
          </cell>
          <cell r="N440" t="str">
            <v>IA</v>
          </cell>
          <cell r="O440" t="str">
            <v>50306</v>
          </cell>
          <cell r="P440" t="str">
            <v>9190</v>
          </cell>
          <cell r="Q440">
            <v>5154733000</v>
          </cell>
          <cell r="R440">
            <v>5154733015</v>
          </cell>
          <cell r="S440" t="str">
            <v>Bertman</v>
          </cell>
          <cell r="T440" t="str">
            <v>Braud</v>
          </cell>
          <cell r="U440" t="str">
            <v>Assistant Treasurer</v>
          </cell>
          <cell r="W440" t="str">
            <v>Tom Lentz</v>
          </cell>
          <cell r="X440" t="str">
            <v>Mark</v>
          </cell>
          <cell r="Y440" t="str">
            <v>Krismanits</v>
          </cell>
          <cell r="Z440" t="str">
            <v>Analyst</v>
          </cell>
          <cell r="AA440" t="str">
            <v>Midwest Employers Casualty Company</v>
          </cell>
          <cell r="AB440">
            <v>5154733250</v>
          </cell>
          <cell r="AD440">
            <v>5154733015</v>
          </cell>
          <cell r="AE440" t="str">
            <v>mkrismanits@wrberkley.com</v>
          </cell>
          <cell r="AF440" t="str">
            <v>PO Box 9190</v>
          </cell>
          <cell r="AH440" t="str">
            <v>DES MOINES</v>
          </cell>
          <cell r="AI440" t="str">
            <v>POLK</v>
          </cell>
          <cell r="AJ440" t="str">
            <v>IA</v>
          </cell>
          <cell r="AK440" t="str">
            <v>50306</v>
          </cell>
          <cell r="AL440" t="str">
            <v>9190</v>
          </cell>
          <cell r="CF440" t="str">
            <v>www.mwecc.com</v>
          </cell>
          <cell r="CN440">
            <v>1358</v>
          </cell>
          <cell r="CO440">
            <v>3097</v>
          </cell>
          <cell r="CS440" t="str">
            <v>12/31/2019</v>
          </cell>
          <cell r="CT440">
            <v>12</v>
          </cell>
          <cell r="CW440">
            <v>23612</v>
          </cell>
          <cell r="CX440" t="str">
            <v>0098</v>
          </cell>
          <cell r="DD440" t="str">
            <v>Dan</v>
          </cell>
          <cell r="DE440" t="str">
            <v>Tague</v>
          </cell>
          <cell r="DF440" t="str">
            <v>Director</v>
          </cell>
          <cell r="DG440" t="str">
            <v>dtague@wrberkley.com</v>
          </cell>
          <cell r="DH440">
            <v>5154733417</v>
          </cell>
        </row>
        <row r="441">
          <cell r="A441">
            <v>10173</v>
          </cell>
          <cell r="B441" t="str">
            <v xml:space="preserve">Midwestern United Life Insurance Company </v>
          </cell>
          <cell r="J441" t="str">
            <v xml:space="preserve">5780 Powers Ferry Road NW </v>
          </cell>
          <cell r="L441" t="str">
            <v>ATLANTA</v>
          </cell>
          <cell r="M441" t="str">
            <v>FULTON</v>
          </cell>
          <cell r="N441" t="str">
            <v>GA</v>
          </cell>
          <cell r="O441" t="str">
            <v>30327</v>
          </cell>
          <cell r="P441" t="str">
            <v>4390</v>
          </cell>
          <cell r="Q441">
            <v>7709805100</v>
          </cell>
          <cell r="R441">
            <v>7709805800</v>
          </cell>
          <cell r="S441" t="str">
            <v>Carolyn M.</v>
          </cell>
          <cell r="T441" t="str">
            <v>Johnson</v>
          </cell>
          <cell r="U441" t="str">
            <v>President</v>
          </cell>
          <cell r="V441" t="str">
            <v>FSSC_Compliance@voya.com</v>
          </cell>
          <cell r="W441" t="str">
            <v>Christina Hack</v>
          </cell>
          <cell r="X441" t="str">
            <v>Matthew K.</v>
          </cell>
          <cell r="Y441" t="str">
            <v>Duffy</v>
          </cell>
          <cell r="Z441" t="str">
            <v>Vice President</v>
          </cell>
          <cell r="AA441" t="str">
            <v>Voya</v>
          </cell>
          <cell r="AB441">
            <v>7706183885</v>
          </cell>
          <cell r="AD441">
            <v>7709805800</v>
          </cell>
          <cell r="AE441" t="str">
            <v>FSSC_Compliance@voya.com</v>
          </cell>
          <cell r="AF441" t="str">
            <v>5780 Powers Ferry Road NW</v>
          </cell>
          <cell r="AH441" t="str">
            <v>ATLANTA</v>
          </cell>
          <cell r="AI441" t="str">
            <v>FULTON</v>
          </cell>
          <cell r="AJ441" t="str">
            <v>GA</v>
          </cell>
          <cell r="AK441" t="str">
            <v>30327</v>
          </cell>
          <cell r="AL441" t="str">
            <v>4390</v>
          </cell>
          <cell r="CF441" t="str">
            <v>www.voya.com</v>
          </cell>
          <cell r="CN441">
            <v>942</v>
          </cell>
          <cell r="CO441">
            <v>314</v>
          </cell>
          <cell r="CS441" t="str">
            <v>12/31/2019</v>
          </cell>
          <cell r="CT441">
            <v>12</v>
          </cell>
          <cell r="CW441">
            <v>66109</v>
          </cell>
          <cell r="CX441" t="str">
            <v>4832</v>
          </cell>
          <cell r="DD441" t="str">
            <v>Landon</v>
          </cell>
          <cell r="DE441" t="str">
            <v>Cobb</v>
          </cell>
          <cell r="DF441" t="str">
            <v>SMD, CAO and Controller</v>
          </cell>
          <cell r="DG441" t="str">
            <v>landon.cobb@voya.com</v>
          </cell>
          <cell r="DH441">
            <v>7708507600</v>
          </cell>
        </row>
        <row r="442">
          <cell r="A442">
            <v>11515</v>
          </cell>
          <cell r="B442" t="str">
            <v>Midwest Family Mutual Insurance Company</v>
          </cell>
          <cell r="J442" t="str">
            <v>PO Box 9425</v>
          </cell>
          <cell r="L442" t="str">
            <v>MINNEAPOLIS</v>
          </cell>
          <cell r="N442" t="str">
            <v>MN</v>
          </cell>
          <cell r="O442" t="str">
            <v>55440</v>
          </cell>
          <cell r="P442" t="str">
            <v>9425</v>
          </cell>
          <cell r="Q442">
            <v>7639517008</v>
          </cell>
          <cell r="R442">
            <v>7639517092</v>
          </cell>
          <cell r="S442" t="str">
            <v>Kristie</v>
          </cell>
          <cell r="T442" t="str">
            <v>Van Pelt</v>
          </cell>
          <cell r="U442" t="str">
            <v>Senior VP/CFO/Treasurer</v>
          </cell>
          <cell r="V442" t="str">
            <v>kristie.vanpelt@midwestfamily.com</v>
          </cell>
          <cell r="W442" t="str">
            <v>Kristie Van Pelt</v>
          </cell>
          <cell r="X442" t="str">
            <v>Nicole</v>
          </cell>
          <cell r="Y442" t="str">
            <v>Guttmann</v>
          </cell>
          <cell r="Z442" t="str">
            <v>Accounting Specialist</v>
          </cell>
          <cell r="AA442" t="str">
            <v>Midwest Family Mutual Insurance Company</v>
          </cell>
          <cell r="AB442">
            <v>7639517050</v>
          </cell>
          <cell r="AD442">
            <v>7639517092</v>
          </cell>
          <cell r="AE442" t="str">
            <v>nicole.guttmann@midwestfamily.com</v>
          </cell>
          <cell r="AF442" t="str">
            <v>4401 Westown Parkway</v>
          </cell>
          <cell r="AG442" t="str">
            <v>Suite 305</v>
          </cell>
          <cell r="AH442" t="str">
            <v>WEST DES MOINES</v>
          </cell>
          <cell r="AJ442" t="str">
            <v>IA</v>
          </cell>
          <cell r="AK442" t="str">
            <v>50266</v>
          </cell>
          <cell r="AM442" t="str">
            <v>Sabrina</v>
          </cell>
          <cell r="AN442" t="str">
            <v>Johnson</v>
          </cell>
          <cell r="AO442" t="str">
            <v>Assistant Treasurer</v>
          </cell>
          <cell r="AP442" t="str">
            <v>Midwest Family Mutual Insurance Company</v>
          </cell>
          <cell r="AQ442">
            <v>7639517032</v>
          </cell>
          <cell r="AS442">
            <v>7639517092</v>
          </cell>
          <cell r="AT442" t="str">
            <v>sabrinaj@midwestfamily.com</v>
          </cell>
          <cell r="AU442" t="str">
            <v>4401 Westown Parkway</v>
          </cell>
          <cell r="AV442" t="str">
            <v>Suite 305</v>
          </cell>
          <cell r="AW442" t="str">
            <v>WEST DES MOINES</v>
          </cell>
          <cell r="AY442" t="str">
            <v>IA</v>
          </cell>
          <cell r="AZ442" t="str">
            <v>50266</v>
          </cell>
          <cell r="BB442" t="str">
            <v>Kristie</v>
          </cell>
          <cell r="BC442" t="str">
            <v>Van Pelt</v>
          </cell>
          <cell r="BD442" t="str">
            <v>Senior VP/CFO/Treasurer</v>
          </cell>
          <cell r="BE442" t="str">
            <v>Midwest Family Mutual Insurance Company</v>
          </cell>
          <cell r="BF442">
            <v>7639517008</v>
          </cell>
          <cell r="BH442">
            <v>7639517092</v>
          </cell>
          <cell r="BI442" t="str">
            <v>kristie.vanpelt@midwestfamily.com</v>
          </cell>
          <cell r="BJ442" t="str">
            <v>4401 Westown Parkway</v>
          </cell>
          <cell r="BK442" t="str">
            <v>Suite 305</v>
          </cell>
          <cell r="BL442" t="str">
            <v>WEST DES MOINES</v>
          </cell>
          <cell r="BN442" t="str">
            <v>IA</v>
          </cell>
          <cell r="BO442" t="str">
            <v>50266</v>
          </cell>
          <cell r="CF442" t="str">
            <v>www.midwestfamily.com</v>
          </cell>
          <cell r="CN442">
            <v>1359</v>
          </cell>
          <cell r="CO442">
            <v>2861</v>
          </cell>
          <cell r="CP442">
            <v>2862</v>
          </cell>
          <cell r="CQ442">
            <v>2863</v>
          </cell>
          <cell r="CS442" t="str">
            <v>12/31/2019</v>
          </cell>
          <cell r="CT442">
            <v>12</v>
          </cell>
          <cell r="CW442">
            <v>23574</v>
          </cell>
          <cell r="CX442" t="str">
            <v>4911</v>
          </cell>
          <cell r="DD442" t="str">
            <v>Sabrina</v>
          </cell>
          <cell r="DE442" t="str">
            <v>Johnson</v>
          </cell>
          <cell r="DF442" t="str">
            <v>Assistant Treasurer</v>
          </cell>
          <cell r="DG442" t="str">
            <v>sabrinaj@midwestfamily.com</v>
          </cell>
          <cell r="DH442">
            <v>7639517032</v>
          </cell>
        </row>
        <row r="443">
          <cell r="A443">
            <v>10171</v>
          </cell>
          <cell r="B443" t="str">
            <v>Mid-West National Life Insurance Company of Tennessee</v>
          </cell>
          <cell r="J443" t="str">
            <v>9151 Boulevard 26</v>
          </cell>
          <cell r="L443" t="str">
            <v>NORTH RICHLAND HILLS</v>
          </cell>
          <cell r="M443" t="str">
            <v>TARRANT</v>
          </cell>
          <cell r="N443" t="str">
            <v>TX</v>
          </cell>
          <cell r="O443" t="str">
            <v>76180</v>
          </cell>
          <cell r="Q443">
            <v>8172555236</v>
          </cell>
          <cell r="R443">
            <v>8172558125</v>
          </cell>
          <cell r="S443" t="str">
            <v>Kenneth</v>
          </cell>
          <cell r="T443" t="str">
            <v>Fasola</v>
          </cell>
          <cell r="U443" t="str">
            <v>President &amp; Chief Executive Officer</v>
          </cell>
          <cell r="V443" t="str">
            <v>ken.fasola@hmkts.com</v>
          </cell>
          <cell r="W443" t="str">
            <v>Derrick Duke</v>
          </cell>
          <cell r="X443" t="str">
            <v>Shelley</v>
          </cell>
          <cell r="Y443" t="str">
            <v>Beddingfield</v>
          </cell>
          <cell r="Z443" t="str">
            <v>Business Analyst/SME Training Development</v>
          </cell>
          <cell r="AA443" t="str">
            <v>HealthMarkets</v>
          </cell>
          <cell r="AB443">
            <v>8172553267</v>
          </cell>
          <cell r="AD443">
            <v>8172558125</v>
          </cell>
          <cell r="AE443" t="str">
            <v>shelley.beddingfield@hmkts.com</v>
          </cell>
          <cell r="AF443" t="str">
            <v>9151 Boulevard 26</v>
          </cell>
          <cell r="AH443" t="str">
            <v>NORTH RICHLAND HILLS</v>
          </cell>
          <cell r="AI443" t="str">
            <v>TARRANT</v>
          </cell>
          <cell r="AJ443" t="str">
            <v>TX</v>
          </cell>
          <cell r="AK443" t="str">
            <v>76180</v>
          </cell>
          <cell r="CF443" t="str">
            <v>www.healthmarketsinc.com</v>
          </cell>
          <cell r="CN443">
            <v>940</v>
          </cell>
          <cell r="CO443">
            <v>1675</v>
          </cell>
          <cell r="CS443" t="str">
            <v>12/31/2019</v>
          </cell>
          <cell r="CT443">
            <v>12</v>
          </cell>
          <cell r="CW443">
            <v>66087</v>
          </cell>
          <cell r="CX443" t="str">
            <v>264</v>
          </cell>
          <cell r="DD443" t="str">
            <v>Susan</v>
          </cell>
          <cell r="DE443" t="str">
            <v>Luna</v>
          </cell>
          <cell r="DF443" t="str">
            <v>Sr Director &amp; Privacy Official</v>
          </cell>
          <cell r="DG443" t="str">
            <v>susan.luna@hmkts.com</v>
          </cell>
          <cell r="DH443">
            <v>8172553188</v>
          </cell>
        </row>
        <row r="444">
          <cell r="A444">
            <v>10174</v>
          </cell>
          <cell r="B444" t="str">
            <v>MII Life Insurance, Incorporated</v>
          </cell>
          <cell r="J444" t="str">
            <v>PO Box 64560</v>
          </cell>
          <cell r="L444" t="str">
            <v>ST. PAUL</v>
          </cell>
          <cell r="M444" t="str">
            <v>RAMSEY</v>
          </cell>
          <cell r="N444" t="str">
            <v>MN</v>
          </cell>
          <cell r="O444" t="str">
            <v>55164</v>
          </cell>
          <cell r="Q444">
            <v>6516626195</v>
          </cell>
          <cell r="R444">
            <v>6516627300</v>
          </cell>
          <cell r="S444" t="str">
            <v>Matthew</v>
          </cell>
          <cell r="T444" t="str">
            <v>Marek</v>
          </cell>
          <cell r="U444" t="str">
            <v>President, CEO</v>
          </cell>
          <cell r="V444" t="str">
            <v>matthew.marek@selectaccount.com</v>
          </cell>
          <cell r="W444" t="str">
            <v>Jay Matushak</v>
          </cell>
          <cell r="X444" t="str">
            <v>Stacey</v>
          </cell>
          <cell r="Y444" t="str">
            <v>Carvell</v>
          </cell>
          <cell r="Z444" t="str">
            <v>Principal Regulatory Compliance Analyst</v>
          </cell>
          <cell r="AA444" t="str">
            <v>MII Life Insurance, Incorporated  (d/b/a SelectAccount)</v>
          </cell>
          <cell r="AB444">
            <v>6516627431</v>
          </cell>
          <cell r="AD444">
            <v>6516627300</v>
          </cell>
          <cell r="AE444" t="str">
            <v>stacey_carvell@selectaccount.com</v>
          </cell>
          <cell r="AF444" t="str">
            <v xml:space="preserve">3535 Blue Cross Road </v>
          </cell>
          <cell r="AH444" t="str">
            <v>EAGAN</v>
          </cell>
          <cell r="AI444" t="str">
            <v>DAKOTA</v>
          </cell>
          <cell r="AJ444" t="str">
            <v>MN</v>
          </cell>
          <cell r="AK444" t="str">
            <v>55122</v>
          </cell>
          <cell r="AM444" t="str">
            <v>Alex</v>
          </cell>
          <cell r="AN444" t="str">
            <v>Voves</v>
          </cell>
          <cell r="AO444" t="str">
            <v>Sr. Financial Analyst</v>
          </cell>
          <cell r="AP444" t="str">
            <v>Blue Cross Blue Shield of Minnesota</v>
          </cell>
          <cell r="AQ444">
            <v>6516623606</v>
          </cell>
          <cell r="AS444">
            <v>6516627300</v>
          </cell>
          <cell r="AT444" t="str">
            <v>alex.voves@bluecrossmn.com</v>
          </cell>
          <cell r="AU444" t="str">
            <v xml:space="preserve">3535 Blue Cross Road </v>
          </cell>
          <cell r="AW444" t="str">
            <v>EAGAN</v>
          </cell>
          <cell r="AX444" t="str">
            <v>DAKOTA</v>
          </cell>
          <cell r="AY444" t="str">
            <v>MN</v>
          </cell>
          <cell r="AZ444" t="str">
            <v>55122</v>
          </cell>
          <cell r="CF444" t="str">
            <v>www.selectaccount.com</v>
          </cell>
          <cell r="CN444">
            <v>943</v>
          </cell>
          <cell r="CO444">
            <v>636</v>
          </cell>
          <cell r="CP444">
            <v>677</v>
          </cell>
          <cell r="CS444" t="str">
            <v>12/31/2019</v>
          </cell>
          <cell r="CT444">
            <v>12</v>
          </cell>
          <cell r="CW444">
            <v>61522</v>
          </cell>
          <cell r="CX444" t="str">
            <v>461</v>
          </cell>
          <cell r="DD444" t="str">
            <v>Reed D.</v>
          </cell>
          <cell r="DE444" t="str">
            <v>Erickson</v>
          </cell>
          <cell r="DF444" t="str">
            <v>Vice President, Compliance &amp; Risk Management</v>
          </cell>
          <cell r="DG444" t="str">
            <v>reed.erickson@selectaccount.com</v>
          </cell>
          <cell r="DH444">
            <v>6516620090</v>
          </cell>
        </row>
        <row r="445">
          <cell r="A445">
            <v>11516</v>
          </cell>
          <cell r="B445" t="str">
            <v>Milbank Insurance Company</v>
          </cell>
          <cell r="J445" t="str">
            <v>518 East Broad Street</v>
          </cell>
          <cell r="L445" t="str">
            <v>COLUMBUS</v>
          </cell>
          <cell r="N445" t="str">
            <v>OH</v>
          </cell>
          <cell r="O445" t="str">
            <v>43215</v>
          </cell>
          <cell r="P445" t="str">
            <v>3976</v>
          </cell>
          <cell r="Q445">
            <v>6149175290</v>
          </cell>
          <cell r="X445" t="str">
            <v>Mitch</v>
          </cell>
          <cell r="Y445" t="str">
            <v>Caster</v>
          </cell>
          <cell r="Z445" t="str">
            <v>Statistical Reporting Analyst</v>
          </cell>
          <cell r="AA445" t="str">
            <v>State Auto Insurance</v>
          </cell>
          <cell r="AB445">
            <v>3179317011</v>
          </cell>
          <cell r="AE445" t="str">
            <v>mitch.caster@stateauto.com</v>
          </cell>
          <cell r="AF445" t="str">
            <v>2955 North Meridian Street</v>
          </cell>
          <cell r="AH445" t="str">
            <v>INDIANAPOLIS</v>
          </cell>
          <cell r="AI445" t="str">
            <v>MARION</v>
          </cell>
          <cell r="AJ445" t="str">
            <v>IN</v>
          </cell>
          <cell r="AK445" t="str">
            <v>46208</v>
          </cell>
          <cell r="AL445" t="str">
            <v>4714</v>
          </cell>
          <cell r="CN445">
            <v>1360</v>
          </cell>
          <cell r="CO445">
            <v>1775</v>
          </cell>
          <cell r="CS445" t="str">
            <v>12/31/2019</v>
          </cell>
          <cell r="CT445">
            <v>12</v>
          </cell>
          <cell r="CW445">
            <v>41653</v>
          </cell>
          <cell r="CX445" t="str">
            <v>0175</v>
          </cell>
          <cell r="DD445" t="str">
            <v>Kevin</v>
          </cell>
          <cell r="DE445" t="str">
            <v>Hobbs</v>
          </cell>
          <cell r="DF445" t="str">
            <v>Compliance Manager</v>
          </cell>
          <cell r="DG445" t="str">
            <v>kevin.hobbs@stateauto.com</v>
          </cell>
          <cell r="DH445">
            <v>3179317366</v>
          </cell>
        </row>
        <row r="446">
          <cell r="A446">
            <v>11517</v>
          </cell>
          <cell r="B446" t="str">
            <v>Milford Casualty Insurance Company</v>
          </cell>
          <cell r="J446" t="str">
            <v>800 Superior Avenue</v>
          </cell>
          <cell r="K446" t="str">
            <v>21st Floor</v>
          </cell>
          <cell r="L446" t="str">
            <v>CLEVELAND</v>
          </cell>
          <cell r="M446" t="str">
            <v>CUYAHOGA</v>
          </cell>
          <cell r="N446" t="str">
            <v>OH</v>
          </cell>
          <cell r="O446" t="str">
            <v>44144</v>
          </cell>
          <cell r="Q446">
            <v>2166435854</v>
          </cell>
          <cell r="R446">
            <v>8004879654</v>
          </cell>
          <cell r="S446" t="str">
            <v>Barry D.</v>
          </cell>
          <cell r="T446" t="str">
            <v>Zyskind</v>
          </cell>
          <cell r="U446" t="str">
            <v>Chief Executive Officer</v>
          </cell>
          <cell r="V446" t="str">
            <v>datacalls@amtrustgroup.com</v>
          </cell>
          <cell r="W446" t="str">
            <v>Adam Karkowsky</v>
          </cell>
          <cell r="X446" t="str">
            <v>Stephanie</v>
          </cell>
          <cell r="Y446" t="str">
            <v>Hadsall</v>
          </cell>
          <cell r="Z446" t="str">
            <v>Business Analyst</v>
          </cell>
          <cell r="AA446" t="str">
            <v>AmTrust North America</v>
          </cell>
          <cell r="AB446">
            <v>2143608606</v>
          </cell>
          <cell r="AD446">
            <v>8004878654</v>
          </cell>
          <cell r="AE446" t="str">
            <v>datacalls@amtrustgroup.com</v>
          </cell>
          <cell r="AF446" t="str">
            <v>4455 LBJ Freeway</v>
          </cell>
          <cell r="AG446" t="str">
            <v>Suite 700</v>
          </cell>
          <cell r="AH446" t="str">
            <v>DALLAS</v>
          </cell>
          <cell r="AI446" t="str">
            <v>DALLAS</v>
          </cell>
          <cell r="AJ446" t="str">
            <v>TX</v>
          </cell>
          <cell r="AK446" t="str">
            <v>75244</v>
          </cell>
          <cell r="CF446" t="str">
            <v>www.amtrustgroup.com</v>
          </cell>
          <cell r="CN446">
            <v>1361</v>
          </cell>
          <cell r="CO446">
            <v>1629</v>
          </cell>
          <cell r="CS446" t="str">
            <v>12/31/2019</v>
          </cell>
          <cell r="CT446">
            <v>12</v>
          </cell>
          <cell r="CW446">
            <v>26662</v>
          </cell>
          <cell r="DD446" t="str">
            <v>Denise</v>
          </cell>
          <cell r="DE446" t="str">
            <v>Kitts</v>
          </cell>
          <cell r="DF446" t="str">
            <v>Compliance Manager</v>
          </cell>
          <cell r="DG446" t="str">
            <v>datacalls@amtrustgroup.com</v>
          </cell>
          <cell r="DH446">
            <v>9727886812</v>
          </cell>
        </row>
        <row r="447">
          <cell r="A447">
            <v>10391</v>
          </cell>
          <cell r="B447" t="str">
            <v>Minnesota Life Insurance Company</v>
          </cell>
          <cell r="J447" t="str">
            <v>400 Robert Street North</v>
          </cell>
          <cell r="L447" t="str">
            <v>ST. PAUL</v>
          </cell>
          <cell r="M447" t="str">
            <v>RAMSEY</v>
          </cell>
          <cell r="N447" t="str">
            <v>MN</v>
          </cell>
          <cell r="O447" t="str">
            <v>55101</v>
          </cell>
          <cell r="P447" t="str">
            <v>2098</v>
          </cell>
          <cell r="Q447">
            <v>6516653500</v>
          </cell>
          <cell r="R447">
            <v>6516657938</v>
          </cell>
          <cell r="S447" t="str">
            <v>Christopher Michael</v>
          </cell>
          <cell r="T447" t="str">
            <v>Hilger</v>
          </cell>
          <cell r="U447" t="str">
            <v>President and CEO</v>
          </cell>
          <cell r="W447" t="str">
            <v>Warren J. Zaccaro</v>
          </cell>
          <cell r="X447" t="str">
            <v>John E.</v>
          </cell>
          <cell r="Y447" t="str">
            <v>Hageman</v>
          </cell>
          <cell r="Z447" t="str">
            <v>Manager Statutory Financial Reporting</v>
          </cell>
          <cell r="AA447" t="str">
            <v>Minnesota Life Insurance Company</v>
          </cell>
          <cell r="AB447">
            <v>6516654284</v>
          </cell>
          <cell r="AD447">
            <v>6516657938</v>
          </cell>
          <cell r="AE447" t="str">
            <v>john.hageman@securian.com</v>
          </cell>
          <cell r="AF447" t="str">
            <v>400 Robert Street North</v>
          </cell>
          <cell r="AH447" t="str">
            <v>ST. PAUL</v>
          </cell>
          <cell r="AI447" t="str">
            <v>RAMSEY</v>
          </cell>
          <cell r="AJ447" t="str">
            <v>MN</v>
          </cell>
          <cell r="AK447" t="str">
            <v>55101</v>
          </cell>
          <cell r="AL447" t="str">
            <v>2098</v>
          </cell>
          <cell r="AM447" t="str">
            <v>Helen</v>
          </cell>
          <cell r="AN447" t="str">
            <v>Pham</v>
          </cell>
          <cell r="AO447" t="str">
            <v>Sr. Financial Reporting Accountant</v>
          </cell>
          <cell r="AP447" t="str">
            <v>Minnesota Life Insurance Company</v>
          </cell>
          <cell r="AQ447">
            <v>6516657832</v>
          </cell>
          <cell r="AS447">
            <v>6516657938</v>
          </cell>
          <cell r="AT447" t="str">
            <v>helen.pham@securian.com</v>
          </cell>
          <cell r="AU447" t="str">
            <v>400 Robert Street North</v>
          </cell>
          <cell r="AW447" t="str">
            <v>ST. PAUL</v>
          </cell>
          <cell r="AX447" t="str">
            <v>RAMSEY</v>
          </cell>
          <cell r="AY447" t="str">
            <v>MN</v>
          </cell>
          <cell r="AZ447" t="str">
            <v>55101</v>
          </cell>
          <cell r="BA447" t="str">
            <v>2098</v>
          </cell>
          <cell r="CF447" t="str">
            <v>www.securian.com</v>
          </cell>
          <cell r="CN447">
            <v>1032</v>
          </cell>
          <cell r="CO447">
            <v>2107</v>
          </cell>
          <cell r="CP447">
            <v>714</v>
          </cell>
          <cell r="CS447" t="str">
            <v>12/31/2019</v>
          </cell>
          <cell r="CT447">
            <v>12</v>
          </cell>
          <cell r="CW447">
            <v>66168</v>
          </cell>
          <cell r="CX447" t="str">
            <v>869</v>
          </cell>
          <cell r="DD447" t="str">
            <v>John</v>
          </cell>
          <cell r="DE447" t="str">
            <v>Yaggy</v>
          </cell>
          <cell r="DF447" t="str">
            <v>Assistant Controller</v>
          </cell>
          <cell r="DG447" t="str">
            <v>john.yaggy@securian.com</v>
          </cell>
          <cell r="DH447">
            <v>6516656839</v>
          </cell>
        </row>
        <row r="448">
          <cell r="A448">
            <v>11519</v>
          </cell>
          <cell r="B448" t="str">
            <v>Mitsui Sumitomo Insurance Company of America</v>
          </cell>
          <cell r="J448" t="str">
            <v>PO Box 4602</v>
          </cell>
          <cell r="K448" t="str">
            <v>15 Independence Boulevard</v>
          </cell>
          <cell r="L448" t="str">
            <v>WARREN</v>
          </cell>
          <cell r="M448" t="str">
            <v>SOMERSET</v>
          </cell>
          <cell r="N448" t="str">
            <v>NJ</v>
          </cell>
          <cell r="O448" t="str">
            <v>07059</v>
          </cell>
          <cell r="P448" t="str">
            <v>0602</v>
          </cell>
          <cell r="Q448">
            <v>9086042833</v>
          </cell>
          <cell r="R448">
            <v>9086042960</v>
          </cell>
          <cell r="S448" t="str">
            <v>Carl</v>
          </cell>
          <cell r="T448" t="str">
            <v>Christiansen</v>
          </cell>
          <cell r="U448" t="str">
            <v>Statistical Officer</v>
          </cell>
          <cell r="V448" t="str">
            <v>cchristiansen@msigusa.com</v>
          </cell>
          <cell r="W448" t="str">
            <v>Joseph Farrell</v>
          </cell>
          <cell r="X448" t="str">
            <v>Carl</v>
          </cell>
          <cell r="Y448" t="str">
            <v>Christiansen</v>
          </cell>
          <cell r="Z448" t="str">
            <v>Statistical Officer</v>
          </cell>
          <cell r="AA448" t="str">
            <v>Mitsui Sumitommo Ins Co of America</v>
          </cell>
          <cell r="AE448" t="str">
            <v>cchristiansen@msigusa.com</v>
          </cell>
          <cell r="AF448" t="str">
            <v>same as facility</v>
          </cell>
          <cell r="CN448">
            <v>1363</v>
          </cell>
          <cell r="CO448">
            <v>1779</v>
          </cell>
          <cell r="CS448" t="str">
            <v>12/31/2019</v>
          </cell>
          <cell r="CT448">
            <v>12</v>
          </cell>
          <cell r="CW448">
            <v>20362</v>
          </cell>
        </row>
        <row r="449">
          <cell r="A449">
            <v>11520</v>
          </cell>
          <cell r="B449" t="str">
            <v>Mitsui Sumitomo Insurance USA Inc.</v>
          </cell>
          <cell r="J449" t="str">
            <v>PO Box 4602</v>
          </cell>
          <cell r="K449" t="str">
            <v>15 Independence Boulevard</v>
          </cell>
          <cell r="L449" t="str">
            <v>WARREN</v>
          </cell>
          <cell r="M449" t="str">
            <v>SOMERSET</v>
          </cell>
          <cell r="N449" t="str">
            <v>NJ</v>
          </cell>
          <cell r="O449" t="str">
            <v>07059</v>
          </cell>
          <cell r="P449" t="str">
            <v>0602</v>
          </cell>
          <cell r="Q449">
            <v>9086042833</v>
          </cell>
          <cell r="R449">
            <v>9086042960</v>
          </cell>
          <cell r="S449" t="str">
            <v>Carl</v>
          </cell>
          <cell r="T449" t="str">
            <v>Christiansen</v>
          </cell>
          <cell r="U449" t="str">
            <v>Statistical Officer</v>
          </cell>
          <cell r="V449" t="str">
            <v>cchristiansen@msigusa.com</v>
          </cell>
          <cell r="W449" t="str">
            <v>Joseph Farrell</v>
          </cell>
          <cell r="X449" t="str">
            <v>Carl</v>
          </cell>
          <cell r="Y449" t="str">
            <v>Christiansen</v>
          </cell>
          <cell r="Z449" t="str">
            <v>Statistical Officer</v>
          </cell>
          <cell r="AA449" t="str">
            <v>Mitsui Sumitomo Insurance USA Inc.</v>
          </cell>
          <cell r="AE449" t="str">
            <v>cchristiansen@msigusa.com</v>
          </cell>
          <cell r="AF449" t="str">
            <v>same as facility</v>
          </cell>
          <cell r="CN449">
            <v>1364</v>
          </cell>
          <cell r="CO449">
            <v>1780</v>
          </cell>
          <cell r="CS449" t="str">
            <v>12/31/2019</v>
          </cell>
          <cell r="CT449">
            <v>12</v>
          </cell>
          <cell r="CW449">
            <v>22551</v>
          </cell>
        </row>
        <row r="450">
          <cell r="A450">
            <v>11521</v>
          </cell>
          <cell r="B450" t="str">
            <v>MML Bay State Life Insurance Company</v>
          </cell>
          <cell r="J450" t="str">
            <v>1295 State Street</v>
          </cell>
          <cell r="L450" t="str">
            <v>SPRINGFIELD</v>
          </cell>
          <cell r="M450" t="str">
            <v>HAMPDEN</v>
          </cell>
          <cell r="N450" t="str">
            <v>MA</v>
          </cell>
          <cell r="O450" t="str">
            <v>01111</v>
          </cell>
          <cell r="Q450">
            <v>4137441606</v>
          </cell>
          <cell r="R450">
            <v>4132262606</v>
          </cell>
          <cell r="S450" t="str">
            <v>Roger</v>
          </cell>
          <cell r="T450" t="str">
            <v>Crandall</v>
          </cell>
          <cell r="U450" t="str">
            <v>Chairman, President &amp; CEO</v>
          </cell>
          <cell r="V450" t="str">
            <v>rcrandall@massmutual.com</v>
          </cell>
          <cell r="W450" t="str">
            <v>Elizabeth Ward</v>
          </cell>
          <cell r="X450" t="str">
            <v>Pamela</v>
          </cell>
          <cell r="Y450" t="str">
            <v>Tarnawa</v>
          </cell>
          <cell r="Z450" t="str">
            <v>Accounting Consultant, Regulatory Reporting</v>
          </cell>
          <cell r="AA450" t="str">
            <v>MML Bay State Life Insurance Company</v>
          </cell>
          <cell r="AB450">
            <v>4137447423</v>
          </cell>
          <cell r="AD450">
            <v>4132264086</v>
          </cell>
          <cell r="AE450" t="str">
            <v>ptarnawa@massmutual.com</v>
          </cell>
          <cell r="AF450" t="str">
            <v>1295 State Street</v>
          </cell>
          <cell r="AH450" t="str">
            <v>SPRINGFIELD</v>
          </cell>
          <cell r="AI450" t="str">
            <v>HAMPDEN</v>
          </cell>
          <cell r="AJ450" t="str">
            <v>MA</v>
          </cell>
          <cell r="AK450" t="str">
            <v>01111</v>
          </cell>
          <cell r="AM450" t="str">
            <v>Regulatory</v>
          </cell>
          <cell r="AN450" t="str">
            <v>Reporting</v>
          </cell>
          <cell r="AO450" t="str">
            <v>Team</v>
          </cell>
          <cell r="AP450" t="str">
            <v>MML Bay State Life Insurance Company</v>
          </cell>
          <cell r="AT450" t="str">
            <v>regulatoryreporting@massmutual.com</v>
          </cell>
          <cell r="AU450" t="str">
            <v>1295 State Street</v>
          </cell>
          <cell r="AW450" t="str">
            <v xml:space="preserve">SPRINGFIELD </v>
          </cell>
          <cell r="AX450" t="str">
            <v>HAMPDEN</v>
          </cell>
          <cell r="AY450" t="str">
            <v>MA</v>
          </cell>
          <cell r="AZ450" t="str">
            <v>01111</v>
          </cell>
          <cell r="CF450" t="str">
            <v>www.massmutual.com</v>
          </cell>
          <cell r="CN450">
            <v>1365</v>
          </cell>
          <cell r="CO450">
            <v>1593</v>
          </cell>
          <cell r="CP450">
            <v>1594</v>
          </cell>
          <cell r="CS450" t="str">
            <v>12/31/2019</v>
          </cell>
          <cell r="CT450">
            <v>12</v>
          </cell>
          <cell r="CW450">
            <v>70416</v>
          </cell>
          <cell r="CX450" t="str">
            <v>435</v>
          </cell>
          <cell r="DD450" t="str">
            <v>Sean</v>
          </cell>
          <cell r="DE450" t="str">
            <v>McCallen</v>
          </cell>
          <cell r="DF450" t="str">
            <v>Director of Regulatory Reporting</v>
          </cell>
          <cell r="DG450" t="str">
            <v>regulatoryreporting@massmutual.com</v>
          </cell>
          <cell r="DH450">
            <v>4137443193</v>
          </cell>
        </row>
        <row r="451">
          <cell r="A451">
            <v>10501</v>
          </cell>
          <cell r="B451" t="str">
            <v>Modern Woodmen of America</v>
          </cell>
          <cell r="C451" t="str">
            <v>ROCK ISLAND</v>
          </cell>
          <cell r="D451" t="str">
            <v>1701 First Avenue</v>
          </cell>
          <cell r="E451" t="str">
            <v/>
          </cell>
          <cell r="G451" t="str">
            <v>IL</v>
          </cell>
          <cell r="H451" t="str">
            <v>61201</v>
          </cell>
          <cell r="I451" t="str">
            <v>8779</v>
          </cell>
          <cell r="J451" t="str">
            <v>1701 First Avenue</v>
          </cell>
          <cell r="K451" t="str">
            <v/>
          </cell>
          <cell r="L451" t="str">
            <v>ROCK ISLAND</v>
          </cell>
          <cell r="M451" t="str">
            <v/>
          </cell>
          <cell r="N451" t="str">
            <v>IL</v>
          </cell>
          <cell r="O451" t="str">
            <v>61201</v>
          </cell>
          <cell r="P451" t="str">
            <v>8779</v>
          </cell>
          <cell r="Q451">
            <v>3097935537</v>
          </cell>
          <cell r="S451" t="str">
            <v/>
          </cell>
          <cell r="T451" t="str">
            <v/>
          </cell>
          <cell r="U451" t="str">
            <v/>
          </cell>
          <cell r="V451" t="str">
            <v/>
          </cell>
          <cell r="W451" t="str">
            <v/>
          </cell>
          <cell r="CF451" t="str">
            <v/>
          </cell>
          <cell r="CN451">
            <v>2611</v>
          </cell>
          <cell r="CW451">
            <v>57541</v>
          </cell>
          <cell r="CX451" t="str">
            <v/>
          </cell>
          <cell r="CZ451" t="str">
            <v/>
          </cell>
          <cell r="DA451" t="str">
            <v/>
          </cell>
          <cell r="DB451" t="str">
            <v/>
          </cell>
          <cell r="DC451" t="str">
            <v/>
          </cell>
        </row>
        <row r="452">
          <cell r="A452">
            <v>11523</v>
          </cell>
          <cell r="B452" t="str">
            <v>Monarch Life Insurance Company</v>
          </cell>
          <cell r="J452" t="str">
            <v>330 Whitney Avenue</v>
          </cell>
          <cell r="K452" t="str">
            <v>Suite 500</v>
          </cell>
          <cell r="L452" t="str">
            <v>HOLYOKE</v>
          </cell>
          <cell r="N452" t="str">
            <v>MA</v>
          </cell>
          <cell r="O452" t="str">
            <v>01040</v>
          </cell>
          <cell r="P452" t="str">
            <v>2857</v>
          </cell>
          <cell r="Q452">
            <v>4137846764</v>
          </cell>
          <cell r="R452">
            <v>4137846036</v>
          </cell>
          <cell r="S452" t="str">
            <v>John S.</v>
          </cell>
          <cell r="T452" t="str">
            <v>Coulton</v>
          </cell>
          <cell r="U452" t="str">
            <v>Sr Vice President, General Counsel and Secretary</v>
          </cell>
          <cell r="V452" t="str">
            <v>j.coulton@monarchlife.com</v>
          </cell>
          <cell r="W452" t="str">
            <v>Larry M. Humphrey</v>
          </cell>
          <cell r="X452" t="str">
            <v>Karen</v>
          </cell>
          <cell r="Y452" t="str">
            <v>Brault Moson</v>
          </cell>
          <cell r="Z452" t="str">
            <v>Director of Compliance</v>
          </cell>
          <cell r="AA452" t="str">
            <v>Monarch Life Insurance Company</v>
          </cell>
          <cell r="AB452">
            <v>4137847075</v>
          </cell>
          <cell r="AD452">
            <v>4137846036</v>
          </cell>
          <cell r="AE452" t="str">
            <v>k.brault@monarchlife.com</v>
          </cell>
          <cell r="AF452" t="str">
            <v>330 Whitney Avenue</v>
          </cell>
          <cell r="AG452" t="str">
            <v>Suite 500</v>
          </cell>
          <cell r="AH452" t="str">
            <v>HOLYOKE</v>
          </cell>
          <cell r="AJ452" t="str">
            <v>MA</v>
          </cell>
          <cell r="AK452" t="str">
            <v>01040</v>
          </cell>
          <cell r="AL452" t="str">
            <v>2857</v>
          </cell>
          <cell r="CN452">
            <v>1367</v>
          </cell>
          <cell r="CO452">
            <v>1680</v>
          </cell>
          <cell r="CS452" t="str">
            <v>12/31/2019</v>
          </cell>
          <cell r="CT452">
            <v>12</v>
          </cell>
          <cell r="CW452">
            <v>66265</v>
          </cell>
          <cell r="DD452" t="str">
            <v>John S.</v>
          </cell>
          <cell r="DE452" t="str">
            <v>Coulton</v>
          </cell>
          <cell r="DF452" t="str">
            <v>Sr. Vice President, General Counsel and Secretary</v>
          </cell>
          <cell r="DG452" t="str">
            <v>j.coulton@monarchlife.com</v>
          </cell>
          <cell r="DH452">
            <v>4137846764</v>
          </cell>
        </row>
        <row r="453">
          <cell r="A453">
            <v>10176</v>
          </cell>
          <cell r="B453" t="str">
            <v>MONY Life Insurance Company</v>
          </cell>
          <cell r="J453" t="str">
            <v>5788 Widewaters Parkway</v>
          </cell>
          <cell r="K453" t="str">
            <v>2nd Floor</v>
          </cell>
          <cell r="L453" t="str">
            <v>SYRACUSE</v>
          </cell>
          <cell r="N453" t="str">
            <v>NY</v>
          </cell>
          <cell r="O453" t="str">
            <v>13214</v>
          </cell>
          <cell r="Q453">
            <v>2052681000</v>
          </cell>
          <cell r="R453">
            <v>2052683541</v>
          </cell>
          <cell r="S453" t="str">
            <v>Richard J</v>
          </cell>
          <cell r="T453" t="str">
            <v>Bielen</v>
          </cell>
          <cell r="U453" t="str">
            <v>EVP</v>
          </cell>
          <cell r="V453" t="str">
            <v>regcom@protective.com</v>
          </cell>
          <cell r="W453" t="str">
            <v>Steven G. Walker</v>
          </cell>
          <cell r="X453" t="str">
            <v>Susan</v>
          </cell>
          <cell r="Y453" t="str">
            <v>Putman</v>
          </cell>
          <cell r="Z453" t="str">
            <v>Financial Analyst</v>
          </cell>
          <cell r="AA453" t="str">
            <v>Protective Life Insurance Company</v>
          </cell>
          <cell r="AB453">
            <v>2052683203</v>
          </cell>
          <cell r="AD453">
            <v>2052684515</v>
          </cell>
          <cell r="AE453" t="str">
            <v>susan.putman@protective.com</v>
          </cell>
          <cell r="AF453" t="str">
            <v>PO Box 2606</v>
          </cell>
          <cell r="AH453" t="str">
            <v>BIRMINGHAM</v>
          </cell>
          <cell r="AJ453" t="str">
            <v>AL</v>
          </cell>
          <cell r="AK453" t="str">
            <v>35202</v>
          </cell>
          <cell r="CF453" t="str">
            <v>www.protective.com</v>
          </cell>
          <cell r="CN453">
            <v>945</v>
          </cell>
          <cell r="CO453">
            <v>606</v>
          </cell>
          <cell r="CS453" t="str">
            <v>12/31/2019</v>
          </cell>
          <cell r="CT453">
            <v>12</v>
          </cell>
          <cell r="CW453">
            <v>66370</v>
          </cell>
          <cell r="CX453" t="str">
            <v>968</v>
          </cell>
          <cell r="DD453" t="str">
            <v>Kevin</v>
          </cell>
          <cell r="DE453" t="str">
            <v>Powell</v>
          </cell>
          <cell r="DF453" t="str">
            <v>VP</v>
          </cell>
          <cell r="DG453" t="str">
            <v>regcom.protective.com</v>
          </cell>
          <cell r="DH453">
            <v>2052681000</v>
          </cell>
        </row>
        <row r="454">
          <cell r="A454">
            <v>11524</v>
          </cell>
          <cell r="B454" t="str">
            <v>Mony Life Insurance Company of America</v>
          </cell>
          <cell r="J454" t="str">
            <v>525 Washington Boulevard</v>
          </cell>
          <cell r="K454" t="str">
            <v>Controllers 35th Floor</v>
          </cell>
          <cell r="L454" t="str">
            <v>JERSEY CITY</v>
          </cell>
          <cell r="N454" t="str">
            <v>NJ</v>
          </cell>
          <cell r="O454" t="str">
            <v>07310</v>
          </cell>
          <cell r="Q454">
            <v>2017435073</v>
          </cell>
          <cell r="R454">
            <v>2017435006</v>
          </cell>
          <cell r="S454" t="str">
            <v>Nick</v>
          </cell>
          <cell r="T454" t="str">
            <v>Gismondi</v>
          </cell>
          <cell r="U454" t="str">
            <v>Vice President</v>
          </cell>
          <cell r="V454" t="str">
            <v>controllers@axa.us.com</v>
          </cell>
          <cell r="W454" t="str">
            <v>Anders Malmstrom</v>
          </cell>
          <cell r="X454" t="str">
            <v>Paola</v>
          </cell>
          <cell r="Y454" t="str">
            <v>Mirabal</v>
          </cell>
          <cell r="Z454" t="str">
            <v>Lead Manager</v>
          </cell>
          <cell r="AA454" t="str">
            <v>MONY Life Insurance Company of America</v>
          </cell>
          <cell r="AB454">
            <v>2017435225</v>
          </cell>
          <cell r="AE454" t="str">
            <v>controllers@axa.us.com</v>
          </cell>
          <cell r="AF454" t="str">
            <v>525 Washington Boulevard</v>
          </cell>
          <cell r="AG454" t="str">
            <v>Floor 35</v>
          </cell>
          <cell r="AH454" t="str">
            <v>JERSEY CITY</v>
          </cell>
          <cell r="AJ454" t="str">
            <v>NJ</v>
          </cell>
          <cell r="AK454" t="str">
            <v>07310</v>
          </cell>
          <cell r="CF454" t="str">
            <v>www.axa.com</v>
          </cell>
          <cell r="CN454">
            <v>1368</v>
          </cell>
          <cell r="CO454">
            <v>1781</v>
          </cell>
          <cell r="CS454" t="str">
            <v>12/31/2019</v>
          </cell>
          <cell r="CT454">
            <v>12</v>
          </cell>
          <cell r="CW454">
            <v>78077</v>
          </cell>
          <cell r="CX454" t="str">
            <v>968</v>
          </cell>
          <cell r="DD454" t="str">
            <v>Nick</v>
          </cell>
          <cell r="DE454" t="str">
            <v>Gismondi</v>
          </cell>
          <cell r="DF454" t="str">
            <v>Vice President</v>
          </cell>
          <cell r="DG454" t="str">
            <v>controllers@axa.us.com</v>
          </cell>
          <cell r="DH454">
            <v>2017435132</v>
          </cell>
        </row>
        <row r="455">
          <cell r="A455">
            <v>10017</v>
          </cell>
          <cell r="B455" t="str">
            <v>Motorists Commercial Mutual Insurance Company</v>
          </cell>
          <cell r="J455" t="str">
            <v>471 East Broad Street</v>
          </cell>
          <cell r="L455" t="str">
            <v>COLUMBUS</v>
          </cell>
          <cell r="M455" t="str">
            <v>FRANKLIN</v>
          </cell>
          <cell r="N455" t="str">
            <v>OH</v>
          </cell>
          <cell r="O455" t="str">
            <v>43215</v>
          </cell>
          <cell r="Q455">
            <v>6142258285</v>
          </cell>
          <cell r="R455">
            <v>6142258330</v>
          </cell>
          <cell r="S455" t="str">
            <v>David L.</v>
          </cell>
          <cell r="T455" t="str">
            <v>Kaufman</v>
          </cell>
          <cell r="U455" t="str">
            <v>CEO</v>
          </cell>
          <cell r="V455" t="str">
            <v>accounting@motoristsgroup.com</v>
          </cell>
          <cell r="W455" t="str">
            <v>Christopher Howat</v>
          </cell>
          <cell r="X455" t="str">
            <v>Jason</v>
          </cell>
          <cell r="Y455" t="str">
            <v>Hall</v>
          </cell>
          <cell r="Z455" t="str">
            <v>Property &amp; Casualty Accountant</v>
          </cell>
          <cell r="AA455" t="str">
            <v>The Motorists Insurance Group</v>
          </cell>
          <cell r="AB455">
            <v>6142251474</v>
          </cell>
          <cell r="AD455">
            <v>6142258330</v>
          </cell>
          <cell r="AE455" t="str">
            <v>jason.hall@motoristsgroup.com</v>
          </cell>
          <cell r="AF455" t="str">
            <v>471 East Broad Stree</v>
          </cell>
          <cell r="AH455" t="str">
            <v>COLUMBUS</v>
          </cell>
          <cell r="AI455" t="str">
            <v>FRANKLIN</v>
          </cell>
          <cell r="AJ455" t="str">
            <v>OH</v>
          </cell>
          <cell r="AK455" t="str">
            <v>43215</v>
          </cell>
          <cell r="CF455" t="str">
            <v>www.motoristsinsurancegroup.com</v>
          </cell>
          <cell r="CN455">
            <v>506</v>
          </cell>
          <cell r="CO455">
            <v>527</v>
          </cell>
          <cell r="CS455" t="str">
            <v>12/31/2019</v>
          </cell>
          <cell r="CT455">
            <v>12</v>
          </cell>
          <cell r="CW455">
            <v>13331</v>
          </cell>
          <cell r="CX455" t="str">
            <v>291</v>
          </cell>
          <cell r="DD455" t="str">
            <v>Will</v>
          </cell>
          <cell r="DE455" t="str">
            <v>Thorsberg</v>
          </cell>
          <cell r="DF455" t="str">
            <v>AVP, Property/Casualty Accounting</v>
          </cell>
          <cell r="DG455" t="str">
            <v>will.thorsberg@motoristsgroup.com</v>
          </cell>
          <cell r="DH455">
            <v>6142256005</v>
          </cell>
        </row>
        <row r="456">
          <cell r="A456">
            <v>11525</v>
          </cell>
          <cell r="B456" t="str">
            <v>Motorists Life Insurance Company</v>
          </cell>
          <cell r="J456" t="str">
            <v>471 East Broad Street</v>
          </cell>
          <cell r="L456" t="str">
            <v>COLUMBUS</v>
          </cell>
          <cell r="M456" t="str">
            <v>FRANKLIN</v>
          </cell>
          <cell r="N456" t="str">
            <v>OH</v>
          </cell>
          <cell r="O456" t="str">
            <v>43215</v>
          </cell>
          <cell r="Q456">
            <v>6142251869</v>
          </cell>
          <cell r="R456">
            <v>6142258365</v>
          </cell>
          <cell r="S456" t="str">
            <v>J. Christopher</v>
          </cell>
          <cell r="T456" t="str">
            <v>Howat</v>
          </cell>
          <cell r="U456" t="str">
            <v>Treasurer</v>
          </cell>
          <cell r="V456" t="str">
            <v>chris.howat@motoristsgroup.com</v>
          </cell>
          <cell r="W456" t="str">
            <v>J. Christopher Howat</v>
          </cell>
          <cell r="X456" t="str">
            <v>Sharon</v>
          </cell>
          <cell r="Y456" t="str">
            <v>Fullen</v>
          </cell>
          <cell r="Z456" t="str">
            <v>Sr. Accountant</v>
          </cell>
          <cell r="AA456" t="str">
            <v>Motorists Life Insurance Company</v>
          </cell>
          <cell r="AB456">
            <v>6142256023</v>
          </cell>
          <cell r="AD456">
            <v>6142258365</v>
          </cell>
          <cell r="AE456" t="str">
            <v>sharon.fullen@motoristsgroup.com</v>
          </cell>
          <cell r="AF456" t="str">
            <v>471 East Broad Street</v>
          </cell>
          <cell r="AH456" t="str">
            <v>COLUMBUS</v>
          </cell>
          <cell r="AI456" t="str">
            <v>FRANKLIN</v>
          </cell>
          <cell r="AJ456" t="str">
            <v>OH</v>
          </cell>
          <cell r="AK456" t="str">
            <v>43215</v>
          </cell>
          <cell r="CF456" t="str">
            <v>www.motoristsgroup.com</v>
          </cell>
          <cell r="CN456">
            <v>1369</v>
          </cell>
          <cell r="CO456">
            <v>1782</v>
          </cell>
          <cell r="CS456" t="str">
            <v>12/31/2019</v>
          </cell>
          <cell r="CT456">
            <v>12</v>
          </cell>
          <cell r="CW456">
            <v>66311</v>
          </cell>
          <cell r="CX456" t="str">
            <v>291</v>
          </cell>
          <cell r="DD456" t="str">
            <v>Cynthia</v>
          </cell>
          <cell r="DE456" t="str">
            <v>Feldner</v>
          </cell>
          <cell r="DF456" t="str">
            <v>AVP Life Financial Operations</v>
          </cell>
          <cell r="DG456" t="str">
            <v>cindi.feldner@motoristsgroup.com</v>
          </cell>
          <cell r="DH456">
            <v>6142251534</v>
          </cell>
        </row>
        <row r="457">
          <cell r="A457">
            <v>11527</v>
          </cell>
          <cell r="B457" t="str">
            <v>Munich American Reassurance Company</v>
          </cell>
          <cell r="J457" t="str">
            <v>56 Perimeter Center East, NE</v>
          </cell>
          <cell r="L457" t="str">
            <v>ATLANTA</v>
          </cell>
          <cell r="M457" t="str">
            <v>DEKALB</v>
          </cell>
          <cell r="N457" t="str">
            <v>GA</v>
          </cell>
          <cell r="O457" t="str">
            <v>30346</v>
          </cell>
          <cell r="Q457">
            <v>7703503203</v>
          </cell>
          <cell r="S457" t="str">
            <v>Michael G.</v>
          </cell>
          <cell r="T457" t="str">
            <v>DeKoning</v>
          </cell>
          <cell r="U457" t="str">
            <v>President &amp; CEO</v>
          </cell>
          <cell r="V457" t="str">
            <v>jroberts@munichre.com</v>
          </cell>
          <cell r="W457" t="str">
            <v>Scott E. Wright</v>
          </cell>
          <cell r="X457" t="str">
            <v>Jennifer</v>
          </cell>
          <cell r="Y457" t="str">
            <v>Roberts</v>
          </cell>
          <cell r="Z457" t="str">
            <v>Paralegal</v>
          </cell>
          <cell r="AA457" t="str">
            <v>Munich American Reassurance Company</v>
          </cell>
          <cell r="AB457">
            <v>7703503203</v>
          </cell>
          <cell r="AE457" t="str">
            <v>jroberts@munichre.com</v>
          </cell>
          <cell r="AF457" t="str">
            <v>56 Perimeter Center East, NE</v>
          </cell>
          <cell r="AH457" t="str">
            <v>ATLANTA</v>
          </cell>
          <cell r="AI457" t="str">
            <v>DEKALB</v>
          </cell>
          <cell r="AJ457" t="str">
            <v>GA</v>
          </cell>
          <cell r="AK457" t="str">
            <v>30346</v>
          </cell>
          <cell r="CF457" t="str">
            <v>www.marclife.com</v>
          </cell>
          <cell r="CN457">
            <v>1371</v>
          </cell>
          <cell r="CO457">
            <v>1715</v>
          </cell>
          <cell r="CS457" t="str">
            <v>12/31/2019</v>
          </cell>
          <cell r="CT457">
            <v>12</v>
          </cell>
          <cell r="CW457">
            <v>66346</v>
          </cell>
          <cell r="DD457" t="str">
            <v>Paige S.</v>
          </cell>
          <cell r="DE457" t="str">
            <v>Freeman</v>
          </cell>
          <cell r="DF457" t="str">
            <v>SVP, General Counsel &amp; Secretary</v>
          </cell>
        </row>
        <row r="458">
          <cell r="A458">
            <v>11528</v>
          </cell>
          <cell r="B458" t="str">
            <v>Munich Reinsurance America, Inc.</v>
          </cell>
          <cell r="J458" t="str">
            <v>555 College Road East</v>
          </cell>
          <cell r="K458" t="str">
            <v>PO Box 5241</v>
          </cell>
          <cell r="L458" t="str">
            <v>PRINCETON</v>
          </cell>
          <cell r="M458" t="str">
            <v>MIDDLESEX</v>
          </cell>
          <cell r="N458" t="str">
            <v>NJ</v>
          </cell>
          <cell r="O458" t="str">
            <v>08543</v>
          </cell>
          <cell r="Q458">
            <v>6092434200</v>
          </cell>
          <cell r="R458">
            <v>6092434590</v>
          </cell>
          <cell r="S458" t="str">
            <v>Janet</v>
          </cell>
          <cell r="T458" t="str">
            <v>O'Brien</v>
          </cell>
          <cell r="U458" t="str">
            <v>Stat Acct</v>
          </cell>
          <cell r="V458" t="str">
            <v>janetobrien@munichreamerica.com</v>
          </cell>
          <cell r="W458" t="str">
            <v>Richard Olsen</v>
          </cell>
          <cell r="X458" t="str">
            <v>Janet</v>
          </cell>
          <cell r="Y458" t="str">
            <v>O'Brien</v>
          </cell>
          <cell r="Z458" t="str">
            <v>Stat Acct</v>
          </cell>
          <cell r="AA458" t="str">
            <v>Munich Reinsurance America, Inc.</v>
          </cell>
          <cell r="AB458">
            <v>6092434275</v>
          </cell>
          <cell r="AD458">
            <v>6092434590</v>
          </cell>
          <cell r="AE458" t="str">
            <v>janetobrien@munichreamerica.com</v>
          </cell>
          <cell r="AF458" t="str">
            <v>555 College Road East</v>
          </cell>
          <cell r="AH458" t="str">
            <v>PRINCETON</v>
          </cell>
          <cell r="AI458" t="str">
            <v>MIDDLESEX</v>
          </cell>
          <cell r="AJ458" t="str">
            <v>NJ</v>
          </cell>
          <cell r="AK458" t="str">
            <v>08543</v>
          </cell>
          <cell r="CF458" t="str">
            <v>www.munichre.com</v>
          </cell>
          <cell r="CN458">
            <v>1372</v>
          </cell>
          <cell r="CO458">
            <v>1867</v>
          </cell>
          <cell r="CS458" t="str">
            <v>12/31/2019</v>
          </cell>
          <cell r="CT458">
            <v>12</v>
          </cell>
          <cell r="CW458">
            <v>10227</v>
          </cell>
          <cell r="DD458" t="str">
            <v>John</v>
          </cell>
          <cell r="DE458" t="str">
            <v>Smith</v>
          </cell>
          <cell r="DF458" t="str">
            <v>Statutory &amp; Subsidiary Acctg Sr. Mgr.</v>
          </cell>
          <cell r="DG458" t="str">
            <v>johnsmith@munichreamerica.com</v>
          </cell>
          <cell r="DH458">
            <v>6092434313</v>
          </cell>
        </row>
        <row r="459">
          <cell r="A459">
            <v>10545</v>
          </cell>
          <cell r="B459" t="str">
            <v>Mutual of America Life Insurance Company</v>
          </cell>
          <cell r="J459" t="str">
            <v>320 Park Avenue</v>
          </cell>
          <cell r="L459" t="str">
            <v>NEW YORK</v>
          </cell>
          <cell r="M459" t="str">
            <v>NEW YORK</v>
          </cell>
          <cell r="N459" t="str">
            <v>NY</v>
          </cell>
          <cell r="O459" t="str">
            <v>10022</v>
          </cell>
          <cell r="P459" t="str">
            <v>6839</v>
          </cell>
          <cell r="Q459">
            <v>2122241600</v>
          </cell>
          <cell r="R459">
            <v>2122242514</v>
          </cell>
          <cell r="S459" t="str">
            <v>John R.</v>
          </cell>
          <cell r="T459" t="str">
            <v>Greed</v>
          </cell>
          <cell r="U459" t="str">
            <v>Chairman, President and CEO</v>
          </cell>
          <cell r="V459" t="str">
            <v>john.greed@mutualofamerica.com</v>
          </cell>
          <cell r="W459" t="str">
            <v>Chris W. Festog</v>
          </cell>
          <cell r="X459" t="str">
            <v>James A.</v>
          </cell>
          <cell r="Y459" t="str">
            <v>Dolan</v>
          </cell>
          <cell r="Z459" t="str">
            <v>Regulatory Specialist</v>
          </cell>
          <cell r="AA459" t="str">
            <v>Mutual of America Life Insurance Company</v>
          </cell>
          <cell r="AB459">
            <v>2122241125</v>
          </cell>
          <cell r="AD459">
            <v>2122242514</v>
          </cell>
          <cell r="AE459" t="str">
            <v>statecompliance@mutualofamerica.com</v>
          </cell>
          <cell r="AF459" t="str">
            <v>320 Park Avenue</v>
          </cell>
          <cell r="AH459" t="str">
            <v>NEW YORK</v>
          </cell>
          <cell r="AI459" t="str">
            <v>NEW YORK</v>
          </cell>
          <cell r="AJ459" t="str">
            <v>NY</v>
          </cell>
          <cell r="AK459" t="str">
            <v>10022</v>
          </cell>
          <cell r="AL459" t="str">
            <v>6839</v>
          </cell>
          <cell r="CF459" t="str">
            <v>www.mutualofamerica.com</v>
          </cell>
          <cell r="CN459">
            <v>1035</v>
          </cell>
          <cell r="CO459">
            <v>581</v>
          </cell>
          <cell r="CS459" t="str">
            <v>12/31/2019</v>
          </cell>
          <cell r="CT459">
            <v>12</v>
          </cell>
          <cell r="CW459">
            <v>88668</v>
          </cell>
          <cell r="DD459" t="str">
            <v>Robert</v>
          </cell>
          <cell r="DE459" t="str">
            <v>Thode</v>
          </cell>
          <cell r="DF459" t="str">
            <v>Senior Manager</v>
          </cell>
          <cell r="DG459" t="str">
            <v>statecompliance@mutualofamerica.com</v>
          </cell>
          <cell r="DH459">
            <v>2122241122</v>
          </cell>
        </row>
        <row r="460">
          <cell r="A460">
            <v>10177</v>
          </cell>
          <cell r="B460" t="str">
            <v>Mutual of Omaha Insurance Company</v>
          </cell>
          <cell r="J460" t="str">
            <v>3300 Mutual of Omaha Plaza</v>
          </cell>
          <cell r="L460" t="str">
            <v xml:space="preserve">OMAHA </v>
          </cell>
          <cell r="M460" t="str">
            <v>DOUGLAS</v>
          </cell>
          <cell r="N460" t="str">
            <v>NE</v>
          </cell>
          <cell r="O460" t="str">
            <v>68175</v>
          </cell>
          <cell r="Q460">
            <v>4023517600</v>
          </cell>
          <cell r="R460">
            <v>4023515298</v>
          </cell>
          <cell r="S460" t="str">
            <v>James</v>
          </cell>
          <cell r="T460" t="str">
            <v>Blackledge</v>
          </cell>
          <cell r="U460" t="str">
            <v>Chairman of the Board and CEO</v>
          </cell>
          <cell r="V460" t="str">
            <v>james.blackledge@mutualofomaha.com</v>
          </cell>
          <cell r="W460" t="str">
            <v>Dave Diamond</v>
          </cell>
          <cell r="X460" t="str">
            <v>Rick</v>
          </cell>
          <cell r="Y460" t="str">
            <v>Mapes</v>
          </cell>
          <cell r="Z460" t="str">
            <v>Sr. Regulatory Issues Analyst</v>
          </cell>
          <cell r="AA460" t="str">
            <v>Mutual of Omaha</v>
          </cell>
          <cell r="AB460">
            <v>4023512642</v>
          </cell>
          <cell r="AD460">
            <v>4023515298</v>
          </cell>
          <cell r="AE460" t="str">
            <v>rick.mapes@mutualofomaha.com</v>
          </cell>
          <cell r="AF460" t="str">
            <v>3300 Mutual of Omaha Plaza</v>
          </cell>
          <cell r="AH460" t="str">
            <v>OMAHA</v>
          </cell>
          <cell r="AI460" t="str">
            <v>DOUGLAS</v>
          </cell>
          <cell r="AJ460" t="str">
            <v>NE</v>
          </cell>
          <cell r="AK460" t="str">
            <v>68175</v>
          </cell>
          <cell r="CF460" t="str">
            <v>www.mutualofomaha.com</v>
          </cell>
          <cell r="CN460">
            <v>946</v>
          </cell>
          <cell r="CO460">
            <v>673</v>
          </cell>
          <cell r="CS460" t="str">
            <v>12/31/2019</v>
          </cell>
          <cell r="CT460">
            <v>12</v>
          </cell>
          <cell r="CW460">
            <v>71412</v>
          </cell>
          <cell r="CX460" t="str">
            <v/>
          </cell>
          <cell r="DD460" t="str">
            <v>Pam</v>
          </cell>
          <cell r="DE460" t="str">
            <v>Bishop</v>
          </cell>
          <cell r="DF460" t="str">
            <v>Manager Market Conduct</v>
          </cell>
          <cell r="DG460" t="str">
            <v>pam.bishop@mutualofomaha.com</v>
          </cell>
          <cell r="DH460">
            <v>4023512643</v>
          </cell>
        </row>
        <row r="461">
          <cell r="A461">
            <v>11526</v>
          </cell>
          <cell r="B461" t="str">
            <v>Mutual Trust Life Insurance Company</v>
          </cell>
          <cell r="J461" t="str">
            <v>1200 Jorie Boulevard</v>
          </cell>
          <cell r="L461" t="str">
            <v>OAK BROOK</v>
          </cell>
          <cell r="N461" t="str">
            <v>IL</v>
          </cell>
          <cell r="O461" t="str">
            <v>60523</v>
          </cell>
          <cell r="P461" t="str">
            <v>2269</v>
          </cell>
          <cell r="Q461">
            <v>6306845383</v>
          </cell>
          <cell r="X461" t="str">
            <v>Andie</v>
          </cell>
          <cell r="Y461" t="str">
            <v>Diaz</v>
          </cell>
          <cell r="Z461" t="str">
            <v>HR Generalist</v>
          </cell>
          <cell r="AA461" t="str">
            <v>Mutual Trust Life Insurance Company</v>
          </cell>
          <cell r="AB461">
            <v>6306845462</v>
          </cell>
          <cell r="AE461" t="str">
            <v>diaza@mutualtrust.com</v>
          </cell>
          <cell r="AF461" t="str">
            <v>1200 Jorie Boulevard</v>
          </cell>
          <cell r="AH461" t="str">
            <v>OAK BROOK</v>
          </cell>
          <cell r="AJ461" t="str">
            <v>IL</v>
          </cell>
          <cell r="AK461" t="str">
            <v>60523</v>
          </cell>
          <cell r="AL461" t="str">
            <v>2269</v>
          </cell>
          <cell r="CN461">
            <v>1370</v>
          </cell>
          <cell r="CO461">
            <v>1866</v>
          </cell>
          <cell r="CS461" t="str">
            <v>12/31/2019</v>
          </cell>
          <cell r="CT461">
            <v>12</v>
          </cell>
          <cell r="CW461">
            <v>66427</v>
          </cell>
        </row>
        <row r="462">
          <cell r="A462">
            <v>10546</v>
          </cell>
          <cell r="B462" t="str">
            <v>Nassau Life Insurance Company</v>
          </cell>
          <cell r="J462" t="str">
            <v>PO Box 5056</v>
          </cell>
          <cell r="L462" t="str">
            <v>HARTFORD</v>
          </cell>
          <cell r="M462" t="str">
            <v>HARTFORD</v>
          </cell>
          <cell r="N462" t="str">
            <v>CT</v>
          </cell>
          <cell r="O462" t="str">
            <v>06102</v>
          </cell>
          <cell r="P462" t="str">
            <v>5056</v>
          </cell>
          <cell r="Q462">
            <v>8604035000</v>
          </cell>
          <cell r="S462" t="str">
            <v>Phillip J.</v>
          </cell>
          <cell r="T462" t="str">
            <v>Gass</v>
          </cell>
          <cell r="U462" t="str">
            <v>President</v>
          </cell>
          <cell r="V462" t="str">
            <v>pgass@nsre.com</v>
          </cell>
          <cell r="W462" t="str">
            <v>Thomas A. Williams</v>
          </cell>
          <cell r="X462" t="str">
            <v>Jessie</v>
          </cell>
          <cell r="Y462" t="str">
            <v>Karpf</v>
          </cell>
          <cell r="Z462" t="str">
            <v>Senior Financial Systems and Reporting Analyst</v>
          </cell>
          <cell r="AA462" t="str">
            <v>Nassau Life Insurance Company</v>
          </cell>
          <cell r="AB462">
            <v>8604035944</v>
          </cell>
          <cell r="AD462">
            <v>8604035344</v>
          </cell>
          <cell r="AE462" t="str">
            <v>statutory_reporting@nsre.com</v>
          </cell>
          <cell r="AF462" t="str">
            <v>One American Row</v>
          </cell>
          <cell r="AG462" t="str">
            <v/>
          </cell>
          <cell r="AH462" t="str">
            <v>HARTFORD</v>
          </cell>
          <cell r="AI462" t="str">
            <v>HARTFORD</v>
          </cell>
          <cell r="AJ462" t="str">
            <v>CT</v>
          </cell>
          <cell r="AK462" t="str">
            <v>06103</v>
          </cell>
          <cell r="AM462" t="str">
            <v>Donald Scott</v>
          </cell>
          <cell r="AN462" t="str">
            <v>Aderhold</v>
          </cell>
          <cell r="AO462" t="str">
            <v>AVP, Statutory Reporting</v>
          </cell>
          <cell r="AP462" t="str">
            <v>Nassau Life Insurance Company</v>
          </cell>
          <cell r="AQ462">
            <v>8604035210</v>
          </cell>
          <cell r="AS462">
            <v>8604035344</v>
          </cell>
          <cell r="AT462" t="str">
            <v>statutory_reporting@nsre.com</v>
          </cell>
          <cell r="AU462" t="str">
            <v>PO Box 5056</v>
          </cell>
          <cell r="AW462" t="str">
            <v>HARTFORD</v>
          </cell>
          <cell r="AX462" t="str">
            <v>HARTFORD</v>
          </cell>
          <cell r="AY462" t="str">
            <v>CT</v>
          </cell>
          <cell r="AZ462" t="str">
            <v>06102</v>
          </cell>
          <cell r="BA462" t="str">
            <v>5056</v>
          </cell>
          <cell r="CF462" t="str">
            <v>www.nsre.com</v>
          </cell>
          <cell r="CN462">
            <v>1036</v>
          </cell>
          <cell r="CO462">
            <v>2072</v>
          </cell>
          <cell r="CP462">
            <v>640</v>
          </cell>
          <cell r="CS462" t="str">
            <v>12/31/2019</v>
          </cell>
          <cell r="CT462">
            <v>12</v>
          </cell>
          <cell r="CW462">
            <v>67814</v>
          </cell>
          <cell r="CX462" t="str">
            <v>4736</v>
          </cell>
          <cell r="DD462" t="str">
            <v>Donald Scott</v>
          </cell>
          <cell r="DE462" t="str">
            <v>Aderhold</v>
          </cell>
          <cell r="DF462" t="str">
            <v>AVP, Statutory Reporting</v>
          </cell>
          <cell r="DG462" t="str">
            <v>statutory_reporting@nsre.com</v>
          </cell>
          <cell r="DH462">
            <v>8604035210</v>
          </cell>
        </row>
        <row r="463">
          <cell r="A463">
            <v>10216</v>
          </cell>
          <cell r="B463" t="str">
            <v>Nassau Life Insurance Company of Kansas</v>
          </cell>
          <cell r="J463" t="str">
            <v>1064 Greenwood Boulevard</v>
          </cell>
          <cell r="K463" t="str">
            <v>Suite 200</v>
          </cell>
          <cell r="L463" t="str">
            <v>LAKE MARY</v>
          </cell>
          <cell r="M463" t="str">
            <v>SEMINOLE</v>
          </cell>
          <cell r="N463" t="str">
            <v>FL</v>
          </cell>
          <cell r="O463" t="str">
            <v>32795</v>
          </cell>
          <cell r="Q463">
            <v>4075473336</v>
          </cell>
          <cell r="S463" t="str">
            <v>Richard</v>
          </cell>
          <cell r="T463" t="str">
            <v>Cannone</v>
          </cell>
          <cell r="U463" t="str">
            <v>CFO</v>
          </cell>
          <cell r="V463" t="str">
            <v>rcannone@nsre.com</v>
          </cell>
          <cell r="W463" t="str">
            <v>Richard Cannone</v>
          </cell>
          <cell r="X463" t="str">
            <v>Carmen</v>
          </cell>
          <cell r="Y463" t="str">
            <v>Boyd</v>
          </cell>
          <cell r="Z463" t="str">
            <v>AVP, Actuarial Compliance</v>
          </cell>
          <cell r="AA463" t="str">
            <v>Nassau Life Insurance Company of Kansas</v>
          </cell>
          <cell r="AB463">
            <v>4075473335</v>
          </cell>
          <cell r="AD463">
            <v>3214006326</v>
          </cell>
          <cell r="AE463" t="str">
            <v>cboyd@nsre.com</v>
          </cell>
          <cell r="AF463" t="str">
            <v>1064 Greenwood Boulevard</v>
          </cell>
          <cell r="AG463" t="str">
            <v>Suite 200</v>
          </cell>
          <cell r="AH463" t="str">
            <v>LAKE MARY</v>
          </cell>
          <cell r="AI463" t="str">
            <v>SEMINOLE</v>
          </cell>
          <cell r="AJ463" t="str">
            <v>FL</v>
          </cell>
          <cell r="AK463" t="str">
            <v>32746</v>
          </cell>
          <cell r="AM463" t="str">
            <v>Holly</v>
          </cell>
          <cell r="AN463" t="str">
            <v>Parenti</v>
          </cell>
          <cell r="AO463" t="str">
            <v>Supervisor, Actuarial &amp; Product Compliance</v>
          </cell>
          <cell r="AP463" t="str">
            <v>Nassau Life Insurance Company of Kansas</v>
          </cell>
          <cell r="AQ463">
            <v>4075473363</v>
          </cell>
          <cell r="AT463" t="str">
            <v>hparenti@nsre.com</v>
          </cell>
          <cell r="AU463" t="str">
            <v>1064 Greenwood Boulevard</v>
          </cell>
          <cell r="AV463" t="str">
            <v>Suite 200</v>
          </cell>
          <cell r="AW463" t="str">
            <v>LAKE MARY</v>
          </cell>
          <cell r="AX463" t="str">
            <v>SEMINOLE</v>
          </cell>
          <cell r="AY463" t="str">
            <v>FL</v>
          </cell>
          <cell r="AZ463" t="str">
            <v>32746</v>
          </cell>
          <cell r="CF463" t="str">
            <v>www.nsre.com/constitutionlife</v>
          </cell>
          <cell r="CN463">
            <v>976</v>
          </cell>
          <cell r="CO463">
            <v>478</v>
          </cell>
          <cell r="CP463">
            <v>1737</v>
          </cell>
          <cell r="CS463" t="str">
            <v>12/31/2019</v>
          </cell>
          <cell r="CT463">
            <v>12</v>
          </cell>
          <cell r="CW463">
            <v>68284</v>
          </cell>
          <cell r="CX463" t="str">
            <v>4736</v>
          </cell>
          <cell r="DD463" t="str">
            <v>Robert</v>
          </cell>
          <cell r="DE463" t="str">
            <v>Lombardi</v>
          </cell>
          <cell r="DF463" t="str">
            <v>Corporate Actuary</v>
          </cell>
          <cell r="DG463" t="str">
            <v>rlombardi@nsre.com</v>
          </cell>
          <cell r="DH463">
            <v>8604035564</v>
          </cell>
        </row>
        <row r="464">
          <cell r="A464">
            <v>10067</v>
          </cell>
          <cell r="B464" t="str">
            <v>Nassau Life Insurance Company of Texas</v>
          </cell>
          <cell r="J464" t="str">
            <v>1064 Greenwood Boulevard</v>
          </cell>
          <cell r="K464" t="str">
            <v>suite 260</v>
          </cell>
          <cell r="L464" t="str">
            <v>LAKE MARY</v>
          </cell>
          <cell r="M464" t="str">
            <v>SEMINOLE</v>
          </cell>
          <cell r="N464" t="str">
            <v>FL</v>
          </cell>
          <cell r="O464" t="str">
            <v>32746</v>
          </cell>
          <cell r="Q464">
            <v>4075473336</v>
          </cell>
          <cell r="S464" t="str">
            <v>Richard</v>
          </cell>
          <cell r="T464" t="str">
            <v>Cannone</v>
          </cell>
          <cell r="U464" t="str">
            <v>CFO</v>
          </cell>
          <cell r="V464" t="str">
            <v>rcannone@nsre.com</v>
          </cell>
          <cell r="W464" t="str">
            <v>Richard Cannone</v>
          </cell>
          <cell r="X464" t="str">
            <v>Carmen</v>
          </cell>
          <cell r="Y464" t="str">
            <v>Boyd</v>
          </cell>
          <cell r="Z464" t="str">
            <v>AVP, Actuarial Compliance</v>
          </cell>
          <cell r="AA464" t="str">
            <v>Nassau Life Insurance Company of Texas</v>
          </cell>
          <cell r="AB464">
            <v>4075473335</v>
          </cell>
          <cell r="AD464">
            <v>3214006326</v>
          </cell>
          <cell r="AE464" t="str">
            <v>cboyd@nsre.com</v>
          </cell>
          <cell r="AF464" t="str">
            <v>1064 Greenwood Boulevard</v>
          </cell>
          <cell r="AG464" t="str">
            <v>Suite 260</v>
          </cell>
          <cell r="AH464" t="str">
            <v>LAKE MARY</v>
          </cell>
          <cell r="AI464" t="str">
            <v>SEMINOLE</v>
          </cell>
          <cell r="AJ464" t="str">
            <v>FL</v>
          </cell>
          <cell r="AK464" t="str">
            <v>32746</v>
          </cell>
          <cell r="AM464" t="str">
            <v>Holly</v>
          </cell>
          <cell r="AN464" t="str">
            <v>Parenti</v>
          </cell>
          <cell r="AO464" t="str">
            <v>Supervisor, Actuarial &amp; Product Compliance</v>
          </cell>
          <cell r="AP464" t="str">
            <v>Nassau Life Insurance Company of Texas</v>
          </cell>
          <cell r="AQ464">
            <v>4075473363</v>
          </cell>
          <cell r="AT464" t="str">
            <v>hparenti@nsre.com</v>
          </cell>
          <cell r="AU464" t="str">
            <v>1064 Greenwood Boulevard</v>
          </cell>
          <cell r="AV464" t="str">
            <v>Suite 260</v>
          </cell>
          <cell r="AW464" t="str">
            <v>LAKE MARY</v>
          </cell>
          <cell r="AX464" t="str">
            <v>SEMINOLE</v>
          </cell>
          <cell r="AY464" t="str">
            <v>FL</v>
          </cell>
          <cell r="AZ464" t="str">
            <v>32746</v>
          </cell>
          <cell r="CF464" t="str">
            <v>www.nsre.com/constitutionlife</v>
          </cell>
          <cell r="CN464">
            <v>868</v>
          </cell>
          <cell r="CO464">
            <v>476</v>
          </cell>
          <cell r="CP464">
            <v>1733</v>
          </cell>
          <cell r="CS464" t="str">
            <v>12/31/2019</v>
          </cell>
          <cell r="CT464">
            <v>12</v>
          </cell>
          <cell r="CW464">
            <v>62359</v>
          </cell>
          <cell r="CX464" t="str">
            <v>4736</v>
          </cell>
          <cell r="DD464" t="str">
            <v>Robert</v>
          </cell>
          <cell r="DE464" t="str">
            <v>Lombardi</v>
          </cell>
          <cell r="DF464" t="str">
            <v>Corporate Actuary</v>
          </cell>
          <cell r="DG464" t="str">
            <v>rlombardi@nsre.com</v>
          </cell>
          <cell r="DH464">
            <v>8604035564</v>
          </cell>
        </row>
        <row r="465">
          <cell r="A465">
            <v>11529</v>
          </cell>
          <cell r="B465" t="str">
            <v>National American Insurance Company</v>
          </cell>
          <cell r="J465" t="str">
            <v>PO Box 9</v>
          </cell>
          <cell r="L465" t="str">
            <v>CHANDLER</v>
          </cell>
          <cell r="M465" t="str">
            <v>LINCOLN</v>
          </cell>
          <cell r="N465" t="str">
            <v>OK</v>
          </cell>
          <cell r="O465" t="str">
            <v>74834</v>
          </cell>
          <cell r="Q465">
            <v>4022580804</v>
          </cell>
          <cell r="R465">
            <v>4052584630</v>
          </cell>
          <cell r="S465" t="str">
            <v>Lance</v>
          </cell>
          <cell r="T465" t="str">
            <v>LaGere</v>
          </cell>
          <cell r="U465" t="str">
            <v>President</v>
          </cell>
          <cell r="V465" t="str">
            <v>llagere@naico.com</v>
          </cell>
          <cell r="W465" t="str">
            <v>Mark Hart</v>
          </cell>
          <cell r="X465" t="str">
            <v>Chris</v>
          </cell>
          <cell r="Y465" t="str">
            <v>McCoy</v>
          </cell>
          <cell r="Z465" t="str">
            <v>State Reporting Accountant</v>
          </cell>
          <cell r="AA465" t="str">
            <v>National American Insurance Company</v>
          </cell>
          <cell r="AB465">
            <v>4052584700</v>
          </cell>
          <cell r="AD465">
            <v>4052405434</v>
          </cell>
          <cell r="AE465" t="str">
            <v>cmccoy@maico.com</v>
          </cell>
          <cell r="AF465" t="str">
            <v>PO Box 9</v>
          </cell>
          <cell r="AH465" t="str">
            <v>CHANDLER</v>
          </cell>
          <cell r="AI465" t="str">
            <v>LINCOLN</v>
          </cell>
          <cell r="AJ465" t="str">
            <v>OK</v>
          </cell>
          <cell r="AK465" t="str">
            <v>74834</v>
          </cell>
          <cell r="CF465" t="str">
            <v>www.naico.com</v>
          </cell>
          <cell r="CN465">
            <v>1373</v>
          </cell>
          <cell r="CO465">
            <v>1783</v>
          </cell>
          <cell r="CS465" t="str">
            <v>12/31/2019</v>
          </cell>
          <cell r="CT465">
            <v>12</v>
          </cell>
          <cell r="CW465">
            <v>23663</v>
          </cell>
          <cell r="CX465" t="str">
            <v>4935</v>
          </cell>
          <cell r="DD465" t="str">
            <v>Mark</v>
          </cell>
          <cell r="DE465" t="str">
            <v>Hart</v>
          </cell>
          <cell r="DF465" t="str">
            <v>Sr. VP and CFO</v>
          </cell>
          <cell r="DG465" t="str">
            <v>mhart@naico.com</v>
          </cell>
          <cell r="DH465">
            <v>4052580804</v>
          </cell>
        </row>
        <row r="466">
          <cell r="A466">
            <v>10179</v>
          </cell>
          <cell r="B466" t="str">
            <v xml:space="preserve">National Benefit Life Insurance Company </v>
          </cell>
          <cell r="J466" t="str">
            <v>One Court Square</v>
          </cell>
          <cell r="L466" t="str">
            <v>NEW YORK</v>
          </cell>
          <cell r="N466" t="str">
            <v>NY</v>
          </cell>
          <cell r="O466" t="str">
            <v>11120</v>
          </cell>
          <cell r="P466" t="str">
            <v>0001</v>
          </cell>
          <cell r="Q466">
            <v>7183613655</v>
          </cell>
          <cell r="R466">
            <v>7182488623</v>
          </cell>
          <cell r="S466" t="str">
            <v>Joseph</v>
          </cell>
          <cell r="T466" t="str">
            <v>Gill</v>
          </cell>
          <cell r="U466" t="str">
            <v>President &amp; COO</v>
          </cell>
          <cell r="V466" t="str">
            <v>joseph.gill@primerica.com</v>
          </cell>
          <cell r="X466" t="str">
            <v>Adrianna</v>
          </cell>
          <cell r="Y466" t="str">
            <v>D'Amato</v>
          </cell>
          <cell r="Z466" t="str">
            <v>Actuarial Analyst</v>
          </cell>
          <cell r="AA466" t="str">
            <v>National Benefit Life Insurance Company</v>
          </cell>
          <cell r="AB466">
            <v>4705647756</v>
          </cell>
          <cell r="AE466" t="str">
            <v>adrianna.damato@primerica.com</v>
          </cell>
          <cell r="AF466" t="str">
            <v>One Court Square</v>
          </cell>
          <cell r="AH466" t="str">
            <v>LONG ISLAND CITY</v>
          </cell>
          <cell r="AJ466" t="str">
            <v>NY</v>
          </cell>
          <cell r="AK466" t="str">
            <v>11120</v>
          </cell>
          <cell r="AL466" t="str">
            <v>0001</v>
          </cell>
          <cell r="AM466" t="str">
            <v>Joseph</v>
          </cell>
          <cell r="AN466" t="str">
            <v>Carragher</v>
          </cell>
          <cell r="AO466" t="str">
            <v>Assistant General Counsel</v>
          </cell>
          <cell r="AP466" t="str">
            <v>National Benefit Life Insurance Company</v>
          </cell>
          <cell r="AQ466">
            <v>4705646426</v>
          </cell>
          <cell r="AT466" t="str">
            <v>joseph.carragher@primerica.com</v>
          </cell>
          <cell r="AU466" t="str">
            <v>One Court Square</v>
          </cell>
          <cell r="AW466" t="str">
            <v>LONG ISLAND CITY</v>
          </cell>
          <cell r="AY466" t="str">
            <v>NY</v>
          </cell>
          <cell r="AZ466" t="str">
            <v>11120</v>
          </cell>
          <cell r="BA466" t="str">
            <v>0001</v>
          </cell>
          <cell r="BB466" t="str">
            <v>Leanne</v>
          </cell>
          <cell r="BC466" t="str">
            <v>Ness</v>
          </cell>
          <cell r="BD466" t="str">
            <v>Vice President</v>
          </cell>
          <cell r="BE466" t="str">
            <v>National Benefit Life Insurance Company</v>
          </cell>
          <cell r="BF466">
            <v>7182488818</v>
          </cell>
          <cell r="BH466">
            <v>7182488623</v>
          </cell>
          <cell r="BI466" t="str">
            <v>leanne.ness@primerica.com</v>
          </cell>
          <cell r="BJ466" t="str">
            <v>One Court Square</v>
          </cell>
          <cell r="BL466" t="str">
            <v>LONG ISLAND CITY</v>
          </cell>
          <cell r="BN466" t="str">
            <v>NY</v>
          </cell>
          <cell r="BO466" t="str">
            <v>11120</v>
          </cell>
          <cell r="BP466" t="str">
            <v>0001</v>
          </cell>
          <cell r="CN466">
            <v>947</v>
          </cell>
          <cell r="CO466">
            <v>663</v>
          </cell>
          <cell r="CP466">
            <v>544</v>
          </cell>
          <cell r="CQ466">
            <v>1648</v>
          </cell>
          <cell r="CS466" t="str">
            <v>12/31/2019</v>
          </cell>
          <cell r="CT466">
            <v>12</v>
          </cell>
          <cell r="CW466">
            <v>61409</v>
          </cell>
          <cell r="CX466" t="str">
            <v>41</v>
          </cell>
          <cell r="DD466" t="str">
            <v>Dan</v>
          </cell>
          <cell r="DE466" t="str">
            <v>Settle</v>
          </cell>
          <cell r="DF466" t="str">
            <v>Chief Actuary</v>
          </cell>
          <cell r="DG466" t="str">
            <v>dan.settle@primerica.com</v>
          </cell>
        </row>
        <row r="467">
          <cell r="A467">
            <v>10180</v>
          </cell>
          <cell r="B467" t="str">
            <v>National Casualty Company</v>
          </cell>
          <cell r="J467" t="str">
            <v>One West Nationwide Boulevard</v>
          </cell>
          <cell r="K467" t="str">
            <v>1-04-701</v>
          </cell>
          <cell r="L467" t="str">
            <v>COLUMBUS</v>
          </cell>
          <cell r="M467" t="str">
            <v>FRANKLIN</v>
          </cell>
          <cell r="N467" t="str">
            <v>OH</v>
          </cell>
          <cell r="O467" t="str">
            <v>43215</v>
          </cell>
          <cell r="P467" t="str">
            <v>2220</v>
          </cell>
          <cell r="Q467">
            <v>6142491545</v>
          </cell>
          <cell r="R467">
            <v>8663151430</v>
          </cell>
          <cell r="S467" t="str">
            <v>Thomas Edward</v>
          </cell>
          <cell r="T467" t="str">
            <v>Clark</v>
          </cell>
          <cell r="U467" t="str">
            <v>President</v>
          </cell>
          <cell r="V467" t="str">
            <v>finrpt@nationwide.com</v>
          </cell>
          <cell r="W467" t="str">
            <v>Mark Raymond Thresher</v>
          </cell>
          <cell r="X467" t="str">
            <v>Sunserayer</v>
          </cell>
          <cell r="Y467" t="str">
            <v>Edwards</v>
          </cell>
          <cell r="Z467" t="str">
            <v>Specialist, Financial Reporting</v>
          </cell>
          <cell r="AA467" t="str">
            <v>Nationwide Mutual Insurance Company</v>
          </cell>
          <cell r="AB467">
            <v>6142490117</v>
          </cell>
          <cell r="AD467">
            <v>8552132321</v>
          </cell>
          <cell r="AE467" t="str">
            <v>supprpt@nationwide.com</v>
          </cell>
          <cell r="AF467" t="str">
            <v>One Nationwide Boulevard</v>
          </cell>
          <cell r="AG467" t="str">
            <v>FSSC-RR</v>
          </cell>
          <cell r="AH467" t="str">
            <v>COLUMBUS</v>
          </cell>
          <cell r="AI467" t="str">
            <v>FRANKLIN</v>
          </cell>
          <cell r="AJ467" t="str">
            <v>OH</v>
          </cell>
          <cell r="AK467" t="str">
            <v>43215</v>
          </cell>
          <cell r="AL467" t="str">
            <v>2220</v>
          </cell>
          <cell r="CF467" t="str">
            <v>www.scottsadleins.com</v>
          </cell>
          <cell r="CN467">
            <v>948</v>
          </cell>
          <cell r="CO467">
            <v>579</v>
          </cell>
          <cell r="CS467" t="str">
            <v>12/31/2019</v>
          </cell>
          <cell r="CT467">
            <v>12</v>
          </cell>
          <cell r="CW467">
            <v>11991</v>
          </cell>
          <cell r="CX467" t="str">
            <v>140</v>
          </cell>
          <cell r="DD467" t="str">
            <v>Bill</v>
          </cell>
          <cell r="DE467" t="str">
            <v>Borchers</v>
          </cell>
          <cell r="DF467" t="str">
            <v>Director, Financial Reporting</v>
          </cell>
          <cell r="DG467" t="str">
            <v>borchb1@nationwide.com</v>
          </cell>
          <cell r="DH467">
            <v>6142491506</v>
          </cell>
        </row>
        <row r="468">
          <cell r="A468">
            <v>10502</v>
          </cell>
          <cell r="B468" t="str">
            <v>National Catholic Society of Foresters</v>
          </cell>
          <cell r="C468" t="str">
            <v>MOUNT PROSPECT</v>
          </cell>
          <cell r="D468" t="str">
            <v>320 South School Street</v>
          </cell>
          <cell r="E468" t="str">
            <v/>
          </cell>
          <cell r="G468" t="str">
            <v>IL</v>
          </cell>
          <cell r="H468" t="str">
            <v>60056</v>
          </cell>
          <cell r="I468" t="str">
            <v>3334</v>
          </cell>
          <cell r="J468" t="str">
            <v>320 South School Street</v>
          </cell>
          <cell r="K468" t="str">
            <v/>
          </cell>
          <cell r="L468" t="str">
            <v>MOUNT PROSPECT</v>
          </cell>
          <cell r="M468" t="str">
            <v/>
          </cell>
          <cell r="N468" t="str">
            <v>IL</v>
          </cell>
          <cell r="O468" t="str">
            <v>60056</v>
          </cell>
          <cell r="P468" t="str">
            <v>3334</v>
          </cell>
          <cell r="Q468">
            <v>8473424500</v>
          </cell>
          <cell r="S468" t="str">
            <v/>
          </cell>
          <cell r="T468" t="str">
            <v/>
          </cell>
          <cell r="U468" t="str">
            <v/>
          </cell>
          <cell r="V468" t="str">
            <v/>
          </cell>
          <cell r="W468" t="str">
            <v/>
          </cell>
          <cell r="CF468" t="str">
            <v/>
          </cell>
          <cell r="CN468">
            <v>2612</v>
          </cell>
          <cell r="CW468">
            <v>57568</v>
          </cell>
          <cell r="CX468" t="str">
            <v/>
          </cell>
          <cell r="CZ468" t="str">
            <v/>
          </cell>
          <cell r="DA468" t="str">
            <v/>
          </cell>
          <cell r="DB468" t="str">
            <v/>
          </cell>
          <cell r="DC468" t="str">
            <v/>
          </cell>
        </row>
        <row r="469">
          <cell r="A469">
            <v>11530</v>
          </cell>
          <cell r="B469" t="str">
            <v>National Farmers Union Life Insurance Company</v>
          </cell>
          <cell r="J469" t="str">
            <v>PO Box 410288</v>
          </cell>
          <cell r="L469" t="str">
            <v>KANSAS CITY</v>
          </cell>
          <cell r="M469" t="str">
            <v>JACKSON</v>
          </cell>
          <cell r="N469" t="str">
            <v>MO</v>
          </cell>
          <cell r="O469" t="str">
            <v>64141</v>
          </cell>
          <cell r="P469" t="str">
            <v>0288</v>
          </cell>
          <cell r="Q469">
            <v>8163912000</v>
          </cell>
          <cell r="R469">
            <v>8163912083</v>
          </cell>
          <cell r="S469" t="str">
            <v>Donald P.</v>
          </cell>
          <cell r="T469" t="str">
            <v>Oster</v>
          </cell>
          <cell r="U469" t="str">
            <v>Vice President</v>
          </cell>
          <cell r="V469" t="str">
            <v>don.oster@americo.com</v>
          </cell>
          <cell r="W469" t="str">
            <v>Dennis Walsh</v>
          </cell>
          <cell r="X469" t="str">
            <v>Breana</v>
          </cell>
          <cell r="Y469" t="str">
            <v>Pilcher</v>
          </cell>
          <cell r="Z469" t="str">
            <v>Senior Staff Accountant</v>
          </cell>
          <cell r="AA469" t="str">
            <v>National Farmers Union Life Insurance Company</v>
          </cell>
          <cell r="AB469">
            <v>8163912000</v>
          </cell>
          <cell r="AC469">
            <v>2156</v>
          </cell>
          <cell r="AD469">
            <v>8163912083</v>
          </cell>
          <cell r="AE469" t="str">
            <v>breana.pilcher@americo.com</v>
          </cell>
          <cell r="AF469" t="str">
            <v>PO Box 410288</v>
          </cell>
          <cell r="AH469" t="str">
            <v>KANSAS CITY</v>
          </cell>
          <cell r="AI469" t="str">
            <v>JACKSON</v>
          </cell>
          <cell r="AJ469" t="str">
            <v>MO</v>
          </cell>
          <cell r="AK469" t="str">
            <v>64141</v>
          </cell>
          <cell r="AL469" t="str">
            <v>0288</v>
          </cell>
          <cell r="AM469" t="str">
            <v>Darren F.</v>
          </cell>
          <cell r="AN469" t="str">
            <v>Cook</v>
          </cell>
          <cell r="AO469" t="str">
            <v>Director of Financial Reporting</v>
          </cell>
          <cell r="AP469" t="str">
            <v>National Farmers Union Life Insurance Company</v>
          </cell>
          <cell r="AQ469">
            <v>8163912000</v>
          </cell>
          <cell r="AR469">
            <v>2384</v>
          </cell>
          <cell r="AS469">
            <v>8163912083</v>
          </cell>
          <cell r="AT469" t="str">
            <v>darren.cook@americo.com</v>
          </cell>
          <cell r="AU469" t="str">
            <v>PO Box 410288</v>
          </cell>
          <cell r="AW469" t="str">
            <v>KANSAS CITY</v>
          </cell>
          <cell r="AX469" t="str">
            <v>JACKSON</v>
          </cell>
          <cell r="AY469" t="str">
            <v>MO</v>
          </cell>
          <cell r="AZ469" t="str">
            <v>64141</v>
          </cell>
          <cell r="BA469" t="str">
            <v>0288</v>
          </cell>
          <cell r="BB469" t="str">
            <v>Crystal</v>
          </cell>
          <cell r="BC469" t="str">
            <v>Mainard</v>
          </cell>
          <cell r="BD469" t="str">
            <v>Statutory Accounting Manager</v>
          </cell>
          <cell r="BE469" t="str">
            <v>National Farmers Union Life Insurance Company</v>
          </cell>
          <cell r="BF469">
            <v>8163912000</v>
          </cell>
          <cell r="BG469">
            <v>2749</v>
          </cell>
          <cell r="BH469">
            <v>8163912083</v>
          </cell>
          <cell r="BI469" t="str">
            <v>crystal.mainard@americo.com</v>
          </cell>
          <cell r="BJ469" t="str">
            <v>PO Box 410288</v>
          </cell>
          <cell r="BL469" t="str">
            <v>KANSAS CITY</v>
          </cell>
          <cell r="BM469" t="str">
            <v>JACKSON</v>
          </cell>
          <cell r="BN469" t="str">
            <v>MO</v>
          </cell>
          <cell r="BO469" t="str">
            <v>64141</v>
          </cell>
          <cell r="BP469" t="str">
            <v>0288</v>
          </cell>
          <cell r="CF469" t="str">
            <v>www.americo.com</v>
          </cell>
          <cell r="CN469">
            <v>1374</v>
          </cell>
          <cell r="CO469">
            <v>1784</v>
          </cell>
          <cell r="CP469">
            <v>1785</v>
          </cell>
          <cell r="CQ469">
            <v>2864</v>
          </cell>
          <cell r="CS469" t="str">
            <v>12/31/2019</v>
          </cell>
          <cell r="CT469">
            <v>12</v>
          </cell>
          <cell r="CW469">
            <v>66540</v>
          </cell>
          <cell r="CX469" t="str">
            <v>0449</v>
          </cell>
          <cell r="DD469" t="str">
            <v>Crystal</v>
          </cell>
          <cell r="DE469" t="str">
            <v>Mainard</v>
          </cell>
          <cell r="DF469" t="str">
            <v>Statutory Accounting Manager</v>
          </cell>
          <cell r="DG469" t="str">
            <v>crystal.mainard@americo.com</v>
          </cell>
          <cell r="DH469">
            <v>8163912000</v>
          </cell>
        </row>
        <row r="470">
          <cell r="A470">
            <v>11531</v>
          </cell>
          <cell r="B470" t="str">
            <v>National Farmers Union Property and Casualty Company</v>
          </cell>
          <cell r="J470" t="str">
            <v>One General Drive</v>
          </cell>
          <cell r="L470" t="str">
            <v>SUN PRAIRIE</v>
          </cell>
          <cell r="N470" t="str">
            <v>WI</v>
          </cell>
          <cell r="O470" t="str">
            <v>53596</v>
          </cell>
          <cell r="Q470">
            <v>6088255160</v>
          </cell>
          <cell r="X470" t="str">
            <v>Amy</v>
          </cell>
          <cell r="Y470" t="str">
            <v>Tubbs</v>
          </cell>
          <cell r="Z470" t="str">
            <v>Lead Statutory Transaction Analyst</v>
          </cell>
          <cell r="AA470" t="str">
            <v>QBE Insurance Corporation</v>
          </cell>
          <cell r="AB470">
            <v>4259455146</v>
          </cell>
          <cell r="AD470">
            <v>4255625257</v>
          </cell>
          <cell r="AE470" t="str">
            <v>statistical.reporting@us.qbe.com</v>
          </cell>
          <cell r="AF470" t="str">
            <v>One General Drive</v>
          </cell>
          <cell r="AH470" t="str">
            <v>SUN PRAIRIE</v>
          </cell>
          <cell r="AJ470" t="str">
            <v>WI</v>
          </cell>
          <cell r="AK470" t="str">
            <v>53596</v>
          </cell>
          <cell r="CN470">
            <v>1375</v>
          </cell>
          <cell r="CO470">
            <v>780</v>
          </cell>
          <cell r="CS470" t="str">
            <v>12/31/2019</v>
          </cell>
          <cell r="CT470">
            <v>12</v>
          </cell>
          <cell r="CW470">
            <v>16217</v>
          </cell>
          <cell r="DD470" t="str">
            <v>Greg</v>
          </cell>
          <cell r="DE470" t="str">
            <v>Martin</v>
          </cell>
          <cell r="DF470" t="str">
            <v>Statutory Transaction Manager</v>
          </cell>
          <cell r="DG470" t="str">
            <v>greg.martin@us.qbe.com</v>
          </cell>
          <cell r="DH470">
            <v>9494715024</v>
          </cell>
        </row>
        <row r="471">
          <cell r="A471">
            <v>10615</v>
          </cell>
          <cell r="B471" t="str">
            <v>National Fire Insurance Company of Hartford</v>
          </cell>
          <cell r="J471" t="str">
            <v>151 North Franklin Street</v>
          </cell>
          <cell r="K471" t="str">
            <v/>
          </cell>
          <cell r="L471" t="str">
            <v>CHICAGO</v>
          </cell>
          <cell r="M471" t="str">
            <v>COOK</v>
          </cell>
          <cell r="N471" t="str">
            <v>IL</v>
          </cell>
          <cell r="O471" t="str">
            <v>60606</v>
          </cell>
          <cell r="Q471">
            <v>3128225000</v>
          </cell>
          <cell r="S471" t="str">
            <v>Dino</v>
          </cell>
          <cell r="T471" t="str">
            <v>Robusto</v>
          </cell>
          <cell r="U471" t="str">
            <v>Chairman &amp; CEO</v>
          </cell>
          <cell r="V471" t="str">
            <v>dinorobusto@cna.com</v>
          </cell>
          <cell r="W471" t="str">
            <v>James Anderson</v>
          </cell>
          <cell r="X471" t="str">
            <v>Noemi</v>
          </cell>
          <cell r="Y471" t="str">
            <v>Reyna</v>
          </cell>
          <cell r="Z471" t="str">
            <v>Vendor Management Analyst</v>
          </cell>
          <cell r="AA471" t="str">
            <v>CNA Insurance</v>
          </cell>
          <cell r="AB471">
            <v>3128222739</v>
          </cell>
          <cell r="AD471">
            <v>3122604640</v>
          </cell>
          <cell r="AE471" t="str">
            <v>ltccompliance@cna.com</v>
          </cell>
          <cell r="AF471" t="str">
            <v>151 North Franklin Street</v>
          </cell>
          <cell r="AG471" t="str">
            <v/>
          </cell>
          <cell r="AH471" t="str">
            <v>CHICAGO</v>
          </cell>
          <cell r="AI471" t="str">
            <v>COOK</v>
          </cell>
          <cell r="AJ471" t="str">
            <v>IL</v>
          </cell>
          <cell r="AK471" t="str">
            <v>60606</v>
          </cell>
          <cell r="CF471" t="str">
            <v>www.cna.com</v>
          </cell>
          <cell r="CN471">
            <v>1046</v>
          </cell>
          <cell r="CO471">
            <v>678</v>
          </cell>
          <cell r="CS471" t="str">
            <v>12/31/2019</v>
          </cell>
          <cell r="CT471">
            <v>12</v>
          </cell>
          <cell r="CW471">
            <v>20478</v>
          </cell>
          <cell r="CX471" t="str">
            <v>218</v>
          </cell>
          <cell r="DD471" t="str">
            <v>Izabela</v>
          </cell>
          <cell r="DE471" t="str">
            <v>Sobkowicz</v>
          </cell>
          <cell r="DF471" t="str">
            <v>LTC Operations Director</v>
          </cell>
          <cell r="DG471" t="str">
            <v>izabela.sobkowicz@cna.com</v>
          </cell>
          <cell r="DH471">
            <v>3128221940</v>
          </cell>
        </row>
        <row r="472">
          <cell r="A472">
            <v>11532</v>
          </cell>
          <cell r="B472" t="str">
            <v>National Guardian Life Insurance Company</v>
          </cell>
          <cell r="J472" t="str">
            <v>PO Box 1191</v>
          </cell>
          <cell r="L472" t="str">
            <v>MADISON</v>
          </cell>
          <cell r="M472" t="str">
            <v>DANE</v>
          </cell>
          <cell r="N472" t="str">
            <v>WI</v>
          </cell>
          <cell r="O472" t="str">
            <v>53701</v>
          </cell>
          <cell r="P472" t="str">
            <v>1191</v>
          </cell>
          <cell r="Q472">
            <v>6084435254</v>
          </cell>
          <cell r="R472">
            <v>6084435149</v>
          </cell>
          <cell r="S472" t="str">
            <v>Knut</v>
          </cell>
          <cell r="T472" t="str">
            <v>Olson</v>
          </cell>
          <cell r="U472" t="str">
            <v>President &amp; CEO</v>
          </cell>
          <cell r="V472" t="str">
            <v>kaolson@nglic.com</v>
          </cell>
          <cell r="W472" t="str">
            <v>Derek J. Metcalf</v>
          </cell>
          <cell r="X472" t="str">
            <v>Katie</v>
          </cell>
          <cell r="Y472" t="str">
            <v>Shemak</v>
          </cell>
          <cell r="Z472" t="str">
            <v>Accountant</v>
          </cell>
          <cell r="AA472" t="str">
            <v>National Guardian Life Insurance Company</v>
          </cell>
          <cell r="AB472">
            <v>6084431715</v>
          </cell>
          <cell r="AC472">
            <v>1715</v>
          </cell>
          <cell r="AD472">
            <v>6084435149</v>
          </cell>
          <cell r="AE472" t="str">
            <v>kashemak@nglic.com</v>
          </cell>
          <cell r="AF472" t="str">
            <v>2 East Gilman Street</v>
          </cell>
          <cell r="AH472" t="str">
            <v>MADISON</v>
          </cell>
          <cell r="AI472" t="str">
            <v>DANE</v>
          </cell>
          <cell r="AJ472" t="str">
            <v>WI</v>
          </cell>
          <cell r="AK472" t="str">
            <v>53703</v>
          </cell>
          <cell r="AM472" t="str">
            <v>Diane</v>
          </cell>
          <cell r="AN472" t="str">
            <v>Fraley</v>
          </cell>
          <cell r="AO472" t="str">
            <v>Accouting Officer</v>
          </cell>
          <cell r="AP472" t="str">
            <v>National Guardian Life Insurance Company</v>
          </cell>
          <cell r="AQ472">
            <v>6084435148</v>
          </cell>
          <cell r="AR472">
            <v>5148</v>
          </cell>
          <cell r="AS472">
            <v>6084435149</v>
          </cell>
          <cell r="AT472" t="str">
            <v>dmfraley@nglic.com</v>
          </cell>
          <cell r="AU472" t="str">
            <v>2 East Gilman Street</v>
          </cell>
          <cell r="AW472" t="str">
            <v>MADISON</v>
          </cell>
          <cell r="AX472" t="str">
            <v>DANE</v>
          </cell>
          <cell r="AY472" t="str">
            <v>WI</v>
          </cell>
          <cell r="AZ472" t="str">
            <v>53703</v>
          </cell>
          <cell r="BB472" t="str">
            <v>David</v>
          </cell>
          <cell r="BC472" t="str">
            <v>Tews</v>
          </cell>
          <cell r="BD472" t="str">
            <v>Manager Financial Reporting</v>
          </cell>
          <cell r="BE472" t="str">
            <v>National Guardian Life Insurance Company</v>
          </cell>
          <cell r="BF472">
            <v>6084431713</v>
          </cell>
          <cell r="BG472">
            <v>1713</v>
          </cell>
          <cell r="BH472">
            <v>6084435149</v>
          </cell>
          <cell r="BI472" t="str">
            <v>dmtews@nglic.com</v>
          </cell>
          <cell r="BJ472" t="str">
            <v>2 East Gilman Street</v>
          </cell>
          <cell r="BL472" t="str">
            <v>MADISON</v>
          </cell>
          <cell r="BM472" t="str">
            <v>DANE</v>
          </cell>
          <cell r="BN472" t="str">
            <v>WI</v>
          </cell>
          <cell r="BO472" t="str">
            <v>53703</v>
          </cell>
          <cell r="CF472" t="str">
            <v>www.nglic.com</v>
          </cell>
          <cell r="CN472">
            <v>1376</v>
          </cell>
          <cell r="CO472">
            <v>1596</v>
          </cell>
          <cell r="CP472">
            <v>1595</v>
          </cell>
          <cell r="CQ472">
            <v>2988</v>
          </cell>
          <cell r="CS472" t="str">
            <v>12/31/2019</v>
          </cell>
          <cell r="CT472">
            <v>12</v>
          </cell>
          <cell r="CW472">
            <v>66583</v>
          </cell>
          <cell r="CX472" t="str">
            <v>1211</v>
          </cell>
          <cell r="DD472" t="str">
            <v>Diane</v>
          </cell>
          <cell r="DE472" t="str">
            <v>Fraley</v>
          </cell>
          <cell r="DF472" t="str">
            <v>Accounting Officer</v>
          </cell>
          <cell r="DG472" t="str">
            <v>dmfraley@nglic.com</v>
          </cell>
          <cell r="DH472">
            <v>6084435148</v>
          </cell>
        </row>
        <row r="473">
          <cell r="A473">
            <v>10181</v>
          </cell>
          <cell r="B473" t="str">
            <v xml:space="preserve">National Health Insurance Company </v>
          </cell>
          <cell r="J473" t="str">
            <v>4455 LBJ Freeway</v>
          </cell>
          <cell r="K473" t="str">
            <v>Suite 375</v>
          </cell>
          <cell r="L473" t="str">
            <v xml:space="preserve">DALLAS </v>
          </cell>
          <cell r="M473" t="str">
            <v>DALLAS</v>
          </cell>
          <cell r="N473" t="str">
            <v>TX</v>
          </cell>
          <cell r="O473" t="str">
            <v>75244</v>
          </cell>
          <cell r="Q473">
            <v>8887810580</v>
          </cell>
          <cell r="R473">
            <v>3364350812</v>
          </cell>
          <cell r="S473" t="str">
            <v>Charles</v>
          </cell>
          <cell r="T473" t="str">
            <v>Harris</v>
          </cell>
          <cell r="U473" t="str">
            <v>President</v>
          </cell>
          <cell r="V473" t="str">
            <v>charlie.harris@ngic.com</v>
          </cell>
          <cell r="W473" t="str">
            <v>Michael Weiner</v>
          </cell>
          <cell r="X473" t="str">
            <v>Beth</v>
          </cell>
          <cell r="Y473" t="str">
            <v>Schmitz</v>
          </cell>
          <cell r="Z473" t="str">
            <v>Manager, Actuary</v>
          </cell>
          <cell r="AA473" t="str">
            <v>National Health Insurance Company</v>
          </cell>
          <cell r="AB473">
            <v>4149992002</v>
          </cell>
          <cell r="AE473" t="str">
            <v>beth.schmitz@ngic.com</v>
          </cell>
          <cell r="AF473" t="str">
            <v>1515 North Rivercenter Drive</v>
          </cell>
          <cell r="AG473" t="str">
            <v>Suite 135</v>
          </cell>
          <cell r="AH473" t="str">
            <v>MILWAUKEE</v>
          </cell>
          <cell r="AI473" t="str">
            <v>MILWAUKEE</v>
          </cell>
          <cell r="AJ473" t="str">
            <v>WI</v>
          </cell>
          <cell r="AK473" t="str">
            <v>53212</v>
          </cell>
          <cell r="AM473" t="str">
            <v>Kristi</v>
          </cell>
          <cell r="AN473" t="str">
            <v>Milligan</v>
          </cell>
          <cell r="AO473" t="str">
            <v>Actuarial Assistant</v>
          </cell>
          <cell r="AP473" t="str">
            <v>National Health Insurance Company</v>
          </cell>
          <cell r="AQ473">
            <v>4149992013</v>
          </cell>
          <cell r="AT473" t="str">
            <v>kristi.milligan@ngic.com</v>
          </cell>
          <cell r="AU473" t="str">
            <v>1515 North Rivercenter Drive</v>
          </cell>
          <cell r="AV473" t="str">
            <v>Suite 132</v>
          </cell>
          <cell r="AW473" t="str">
            <v>MILWAUKEE</v>
          </cell>
          <cell r="AX473" t="str">
            <v>MILWAUKEE</v>
          </cell>
          <cell r="AY473" t="str">
            <v>WI</v>
          </cell>
          <cell r="AZ473" t="str">
            <v>53212</v>
          </cell>
          <cell r="CF473" t="str">
            <v>www.nhic.com</v>
          </cell>
          <cell r="CN473">
            <v>513</v>
          </cell>
          <cell r="CO473">
            <v>736</v>
          </cell>
          <cell r="CP473">
            <v>612</v>
          </cell>
          <cell r="CS473" t="str">
            <v>12/31/2019</v>
          </cell>
          <cell r="CT473">
            <v>12</v>
          </cell>
          <cell r="CW473">
            <v>82538</v>
          </cell>
          <cell r="CX473" t="str">
            <v>2538</v>
          </cell>
          <cell r="DD473" t="str">
            <v>Brian</v>
          </cell>
          <cell r="DE473" t="str">
            <v>Murray</v>
          </cell>
          <cell r="DF473" t="str">
            <v>DIrector, Actuary</v>
          </cell>
          <cell r="DG473" t="str">
            <v>brian.murray@ngic.com</v>
          </cell>
          <cell r="DH473">
            <v>4149089818</v>
          </cell>
        </row>
        <row r="474">
          <cell r="A474">
            <v>11533</v>
          </cell>
          <cell r="B474" t="str">
            <v>National Indemnity Company</v>
          </cell>
          <cell r="J474" t="str">
            <v>1314 Douglas Street</v>
          </cell>
          <cell r="K474" t="str">
            <v>Suite 1400</v>
          </cell>
          <cell r="L474" t="str">
            <v>OMAHA</v>
          </cell>
          <cell r="M474" t="str">
            <v>DOUGLAS</v>
          </cell>
          <cell r="N474" t="str">
            <v>NE</v>
          </cell>
          <cell r="O474" t="str">
            <v>68102</v>
          </cell>
          <cell r="P474" t="str">
            <v>1944</v>
          </cell>
          <cell r="Q474">
            <v>4029163611</v>
          </cell>
          <cell r="R474">
            <v>4029163030</v>
          </cell>
          <cell r="S474" t="str">
            <v>Ryan</v>
          </cell>
          <cell r="T474" t="str">
            <v>Jenkins</v>
          </cell>
          <cell r="U474" t="str">
            <v>Assistant Secretary</v>
          </cell>
          <cell r="V474" t="str">
            <v>compliance@nationalindemnity.com</v>
          </cell>
          <cell r="W474" t="str">
            <v>Dale Geistkemper</v>
          </cell>
          <cell r="X474" t="str">
            <v>Monica</v>
          </cell>
          <cell r="Y474" t="str">
            <v>Heikens</v>
          </cell>
          <cell r="Z474" t="str">
            <v>State Reporting Analyst</v>
          </cell>
          <cell r="AA474" t="str">
            <v>National Indemnity Company</v>
          </cell>
          <cell r="AB474">
            <v>4029163611</v>
          </cell>
          <cell r="AD474">
            <v>4029163030</v>
          </cell>
          <cell r="AE474" t="str">
            <v>compliance@nationalindemnity.com</v>
          </cell>
          <cell r="AF474" t="str">
            <v>1314 Douglas Street</v>
          </cell>
          <cell r="AG474" t="str">
            <v>Suite 1400</v>
          </cell>
          <cell r="AH474" t="str">
            <v>OMAHA</v>
          </cell>
          <cell r="AI474" t="str">
            <v>DOUGLAS</v>
          </cell>
          <cell r="AJ474" t="str">
            <v>NE</v>
          </cell>
          <cell r="AK474" t="str">
            <v>68102</v>
          </cell>
          <cell r="AL474" t="str">
            <v>1944</v>
          </cell>
          <cell r="CF474" t="str">
            <v>www.nationalindemnity.com</v>
          </cell>
          <cell r="CN474">
            <v>1377</v>
          </cell>
          <cell r="CO474">
            <v>2877</v>
          </cell>
          <cell r="CS474" t="str">
            <v>12/31/2019</v>
          </cell>
          <cell r="CT474">
            <v>12</v>
          </cell>
          <cell r="CW474">
            <v>20087</v>
          </cell>
          <cell r="DD474" t="str">
            <v>Ryan</v>
          </cell>
          <cell r="DE474" t="str">
            <v>Jenkins</v>
          </cell>
          <cell r="DF474" t="str">
            <v>SRRU Supervisor</v>
          </cell>
          <cell r="DG474" t="str">
            <v>compliance@nationalindemnity.com</v>
          </cell>
          <cell r="DH474">
            <v>4029163124</v>
          </cell>
        </row>
        <row r="475">
          <cell r="A475">
            <v>11534</v>
          </cell>
          <cell r="B475" t="str">
            <v>National Indemnity Company of Mid-America</v>
          </cell>
          <cell r="J475" t="str">
            <v>1314 Douglas Street</v>
          </cell>
          <cell r="K475" t="str">
            <v>Suite 1400</v>
          </cell>
          <cell r="L475" t="str">
            <v>OMAHA</v>
          </cell>
          <cell r="M475" t="str">
            <v>DOUGLAS</v>
          </cell>
          <cell r="N475" t="str">
            <v>NE</v>
          </cell>
          <cell r="O475" t="str">
            <v>68102</v>
          </cell>
          <cell r="P475" t="str">
            <v>1944</v>
          </cell>
          <cell r="Q475">
            <v>4029163611</v>
          </cell>
          <cell r="R475">
            <v>4029163030</v>
          </cell>
          <cell r="S475" t="str">
            <v>Ryan</v>
          </cell>
          <cell r="T475" t="str">
            <v>Jenkins</v>
          </cell>
          <cell r="U475" t="str">
            <v>Assistant Secretary</v>
          </cell>
          <cell r="V475" t="str">
            <v>compliance@nationalindemnity.com</v>
          </cell>
          <cell r="W475" t="str">
            <v>Dale Geistkemper</v>
          </cell>
          <cell r="X475" t="str">
            <v>Monica</v>
          </cell>
          <cell r="Y475" t="str">
            <v>Heikens</v>
          </cell>
          <cell r="Z475" t="str">
            <v>State Reporting Analyst</v>
          </cell>
          <cell r="AA475" t="str">
            <v>National Indemnity Company</v>
          </cell>
          <cell r="AB475">
            <v>4029163611</v>
          </cell>
          <cell r="AD475">
            <v>4029163030</v>
          </cell>
          <cell r="AE475" t="str">
            <v>compliance@nationalindemnity.com</v>
          </cell>
          <cell r="AF475" t="str">
            <v>1314 Douglas Street</v>
          </cell>
          <cell r="AG475" t="str">
            <v>Suite 1400</v>
          </cell>
          <cell r="AH475" t="str">
            <v>OMAHA</v>
          </cell>
          <cell r="AI475" t="str">
            <v>DOUGLAS</v>
          </cell>
          <cell r="AJ475" t="str">
            <v>NE</v>
          </cell>
          <cell r="AK475" t="str">
            <v>68102</v>
          </cell>
          <cell r="AL475" t="str">
            <v>1944</v>
          </cell>
          <cell r="CF475" t="str">
            <v>www.nationalindemnity.com</v>
          </cell>
          <cell r="CN475">
            <v>1378</v>
          </cell>
          <cell r="CO475">
            <v>2877</v>
          </cell>
          <cell r="CS475" t="str">
            <v>12/31/2019</v>
          </cell>
          <cell r="CT475">
            <v>12</v>
          </cell>
          <cell r="CW475">
            <v>20060</v>
          </cell>
          <cell r="DD475" t="str">
            <v>Ryan</v>
          </cell>
          <cell r="DE475" t="str">
            <v>Jenkins</v>
          </cell>
          <cell r="DF475" t="str">
            <v>SRRU Supervisor</v>
          </cell>
          <cell r="DG475" t="str">
            <v>compliance@nationalindemnity.com</v>
          </cell>
          <cell r="DH475">
            <v>4029163124</v>
          </cell>
        </row>
        <row r="476">
          <cell r="A476">
            <v>11536</v>
          </cell>
          <cell r="B476" t="str">
            <v>National Interstate Insurance Company</v>
          </cell>
          <cell r="J476" t="str">
            <v>3250 Interstate Drive</v>
          </cell>
          <cell r="L476" t="str">
            <v>RICHFIELD</v>
          </cell>
          <cell r="M476" t="str">
            <v>SUMMIT</v>
          </cell>
          <cell r="N476" t="str">
            <v>OH</v>
          </cell>
          <cell r="O476" t="str">
            <v>44286</v>
          </cell>
          <cell r="Q476">
            <v>3306598900</v>
          </cell>
          <cell r="R476">
            <v>3306598901</v>
          </cell>
          <cell r="S476" t="str">
            <v>Anthony</v>
          </cell>
          <cell r="T476" t="str">
            <v>Mercurio</v>
          </cell>
          <cell r="U476" t="str">
            <v>President</v>
          </cell>
          <cell r="V476" t="str">
            <v>anthony.mercurio@natl.com</v>
          </cell>
          <cell r="W476" t="str">
            <v>Julie McGraw</v>
          </cell>
          <cell r="X476" t="str">
            <v>Jay</v>
          </cell>
          <cell r="Y476" t="str">
            <v>Baer</v>
          </cell>
          <cell r="Z476" t="str">
            <v>Sr. Accountant</v>
          </cell>
          <cell r="AA476" t="str">
            <v>National Interstate Insurance Company</v>
          </cell>
          <cell r="AB476">
            <v>3306598900</v>
          </cell>
          <cell r="AC476">
            <v>1362</v>
          </cell>
          <cell r="AD476">
            <v>3306598904</v>
          </cell>
          <cell r="AE476" t="str">
            <v>jay.baer@natl.com</v>
          </cell>
          <cell r="AF476" t="str">
            <v>3250 Interstate Drive</v>
          </cell>
          <cell r="AH476" t="str">
            <v>RICHFIELD</v>
          </cell>
          <cell r="AI476" t="str">
            <v>SUMMIT</v>
          </cell>
          <cell r="AJ476" t="str">
            <v>OH</v>
          </cell>
          <cell r="AK476" t="str">
            <v>44286</v>
          </cell>
          <cell r="CF476" t="str">
            <v>www.nationalinterstate.com</v>
          </cell>
          <cell r="CN476">
            <v>1380</v>
          </cell>
          <cell r="CO476">
            <v>1787</v>
          </cell>
          <cell r="CS476" t="str">
            <v>12/31/2019</v>
          </cell>
          <cell r="CT476">
            <v>12</v>
          </cell>
          <cell r="CW476">
            <v>32620</v>
          </cell>
          <cell r="DD476" t="str">
            <v>Jason</v>
          </cell>
          <cell r="DE476" t="str">
            <v>Danilowicz</v>
          </cell>
          <cell r="DF476" t="str">
            <v>Statutory Accounting Supervisor</v>
          </cell>
          <cell r="DG476" t="str">
            <v>jason.danilowicz@natl.com</v>
          </cell>
          <cell r="DH476">
            <v>3306598900</v>
          </cell>
        </row>
        <row r="477">
          <cell r="A477">
            <v>11537</v>
          </cell>
          <cell r="B477" t="str">
            <v>National Life Insurance Company</v>
          </cell>
          <cell r="J477" t="str">
            <v>One National Life Drive</v>
          </cell>
          <cell r="L477" t="str">
            <v>MONTPELIER</v>
          </cell>
          <cell r="M477" t="str">
            <v>WASHINGTON</v>
          </cell>
          <cell r="N477" t="str">
            <v>VT</v>
          </cell>
          <cell r="O477" t="str">
            <v>05604</v>
          </cell>
          <cell r="Q477">
            <v>8022293333</v>
          </cell>
          <cell r="R477">
            <v>8022297282</v>
          </cell>
          <cell r="S477" t="str">
            <v>Mehran</v>
          </cell>
          <cell r="T477" t="str">
            <v>Assadi</v>
          </cell>
          <cell r="U477" t="str">
            <v>President &amp; CEO</v>
          </cell>
          <cell r="V477" t="str">
            <v>statereporting@nationallife.com</v>
          </cell>
          <cell r="W477" t="str">
            <v>Sarah VanBeck</v>
          </cell>
          <cell r="X477" t="str">
            <v>Janice</v>
          </cell>
          <cell r="Y477" t="str">
            <v>Ellis</v>
          </cell>
          <cell r="Z477" t="str">
            <v>Senior Accountant</v>
          </cell>
          <cell r="AA477" t="str">
            <v>National Life Insurance Company</v>
          </cell>
          <cell r="AB477">
            <v>8022293036</v>
          </cell>
          <cell r="AD477">
            <v>8022297282</v>
          </cell>
          <cell r="AE477" t="str">
            <v>jellis@nationallife.com</v>
          </cell>
          <cell r="AF477" t="str">
            <v>One National Life Drive</v>
          </cell>
          <cell r="AH477" t="str">
            <v>MONTPELIER</v>
          </cell>
          <cell r="AI477" t="str">
            <v>WASHINGTON</v>
          </cell>
          <cell r="AJ477" t="str">
            <v>VT</v>
          </cell>
          <cell r="AK477" t="str">
            <v>05604</v>
          </cell>
          <cell r="CF477" t="str">
            <v>www.nationallife.com</v>
          </cell>
          <cell r="CN477">
            <v>1381</v>
          </cell>
          <cell r="CO477">
            <v>1868</v>
          </cell>
          <cell r="CS477" t="str">
            <v>12/31/2019</v>
          </cell>
          <cell r="CT477">
            <v>12</v>
          </cell>
          <cell r="CW477">
            <v>66680</v>
          </cell>
          <cell r="DD477" t="str">
            <v>Jaime</v>
          </cell>
          <cell r="DE477" t="str">
            <v>Steinhart</v>
          </cell>
          <cell r="DF477" t="str">
            <v>Director of Financial Reporting</v>
          </cell>
          <cell r="DG477" t="str">
            <v>jsteinhart@nationallife.com</v>
          </cell>
          <cell r="DH477">
            <v>8022293770</v>
          </cell>
        </row>
        <row r="478">
          <cell r="A478">
            <v>10484</v>
          </cell>
          <cell r="B478" t="str">
            <v>National Mutual Benefit</v>
          </cell>
          <cell r="C478" t="str">
            <v>MADISON</v>
          </cell>
          <cell r="D478" t="str">
            <v>6522 Grand Teton Plaza</v>
          </cell>
          <cell r="E478" t="str">
            <v/>
          </cell>
          <cell r="G478" t="str">
            <v>WI</v>
          </cell>
          <cell r="H478" t="str">
            <v>53719</v>
          </cell>
          <cell r="I478" t="str">
            <v/>
          </cell>
          <cell r="J478" t="str">
            <v>6522 Grand Teton Plaza</v>
          </cell>
          <cell r="K478" t="str">
            <v/>
          </cell>
          <cell r="L478" t="str">
            <v>MADISON</v>
          </cell>
          <cell r="M478" t="str">
            <v/>
          </cell>
          <cell r="N478" t="str">
            <v>WI</v>
          </cell>
          <cell r="O478" t="str">
            <v>53719</v>
          </cell>
          <cell r="P478" t="str">
            <v/>
          </cell>
          <cell r="Q478">
            <v>6088331936</v>
          </cell>
          <cell r="S478" t="str">
            <v/>
          </cell>
          <cell r="T478" t="str">
            <v/>
          </cell>
          <cell r="U478" t="str">
            <v/>
          </cell>
          <cell r="V478" t="str">
            <v/>
          </cell>
          <cell r="W478" t="str">
            <v/>
          </cell>
          <cell r="CF478" t="str">
            <v/>
          </cell>
          <cell r="CN478">
            <v>2594</v>
          </cell>
          <cell r="CW478">
            <v>56073</v>
          </cell>
          <cell r="CX478" t="str">
            <v/>
          </cell>
          <cell r="CZ478" t="str">
            <v/>
          </cell>
          <cell r="DA478" t="str">
            <v/>
          </cell>
          <cell r="DB478" t="str">
            <v/>
          </cell>
          <cell r="DC478" t="str">
            <v/>
          </cell>
        </row>
        <row r="479">
          <cell r="A479">
            <v>11539</v>
          </cell>
          <cell r="B479" t="str">
            <v>National Surety Corporation</v>
          </cell>
          <cell r="J479" t="str">
            <v>1465 North McDowell Boulevard</v>
          </cell>
          <cell r="L479" t="str">
            <v>PETALUMA</v>
          </cell>
          <cell r="M479" t="str">
            <v>SONOMA</v>
          </cell>
          <cell r="N479" t="str">
            <v>CA</v>
          </cell>
          <cell r="O479" t="str">
            <v>94954</v>
          </cell>
          <cell r="P479" t="str">
            <v>3484</v>
          </cell>
          <cell r="Q479">
            <v>4158993162</v>
          </cell>
          <cell r="R479">
            <v>4158993162</v>
          </cell>
          <cell r="S479" t="str">
            <v>Martha</v>
          </cell>
          <cell r="T479" t="str">
            <v>Mattison</v>
          </cell>
          <cell r="U479" t="str">
            <v>Finance Sr. Analyst</v>
          </cell>
          <cell r="V479" t="str">
            <v>martha.mattison@agcs.allianz.com</v>
          </cell>
          <cell r="W479" t="str">
            <v/>
          </cell>
          <cell r="X479" t="str">
            <v>Martha</v>
          </cell>
          <cell r="Y479" t="str">
            <v>Mattison</v>
          </cell>
          <cell r="Z479" t="str">
            <v>Finance Specialist</v>
          </cell>
          <cell r="AA479" t="str">
            <v>Allianz Global Risks US Insurance Companies</v>
          </cell>
          <cell r="AB479">
            <v>4158993162</v>
          </cell>
          <cell r="AE479" t="str">
            <v>martha.mattison@agcs.allianz.com</v>
          </cell>
          <cell r="AF479" t="str">
            <v>1465 North McDowell Boulevard</v>
          </cell>
          <cell r="AH479" t="str">
            <v>PETALUMA</v>
          </cell>
          <cell r="AI479" t="str">
            <v>SONOMA</v>
          </cell>
          <cell r="AJ479" t="str">
            <v>CA</v>
          </cell>
          <cell r="AK479" t="str">
            <v>94954</v>
          </cell>
          <cell r="CF479" t="str">
            <v/>
          </cell>
          <cell r="CN479">
            <v>1383</v>
          </cell>
          <cell r="CO479">
            <v>354</v>
          </cell>
          <cell r="CS479" t="str">
            <v>12/31/2019</v>
          </cell>
          <cell r="CT479">
            <v>12</v>
          </cell>
          <cell r="CW479">
            <v>21881</v>
          </cell>
          <cell r="DD479" t="str">
            <v>Frank</v>
          </cell>
          <cell r="DE479" t="str">
            <v>Alberts</v>
          </cell>
          <cell r="DF479" t="str">
            <v>Finance Manager</v>
          </cell>
          <cell r="DG479" t="str">
            <v>falberts@ffic.com</v>
          </cell>
          <cell r="DH479">
            <v>4158992827</v>
          </cell>
        </row>
        <row r="480">
          <cell r="A480">
            <v>11540</v>
          </cell>
          <cell r="B480" t="str">
            <v>National Teachers Associates Life Insurance Company</v>
          </cell>
          <cell r="J480" t="str">
            <v>4949 Keller Springs Road</v>
          </cell>
          <cell r="L480" t="str">
            <v>ADDISON</v>
          </cell>
          <cell r="M480" t="str">
            <v>DALLAS</v>
          </cell>
          <cell r="N480" t="str">
            <v>TX</v>
          </cell>
          <cell r="O480" t="str">
            <v>75001</v>
          </cell>
          <cell r="Q480">
            <v>9725322100</v>
          </cell>
          <cell r="R480">
            <v>9725322194</v>
          </cell>
          <cell r="S480" t="str">
            <v>Earl R.</v>
          </cell>
          <cell r="T480" t="str">
            <v>Fonville</v>
          </cell>
          <cell r="U480" t="str">
            <v>Chief Financial Officer</v>
          </cell>
          <cell r="V480" t="str">
            <v>earl.fonville@ntalife.com</v>
          </cell>
          <cell r="W480" t="str">
            <v>Earl R. Fonville</v>
          </cell>
          <cell r="X480" t="str">
            <v>Earl R.</v>
          </cell>
          <cell r="Y480" t="str">
            <v>Fonville</v>
          </cell>
          <cell r="Z480" t="str">
            <v>Chief Financial Officer</v>
          </cell>
          <cell r="AA480" t="str">
            <v>National Teachers Associates Life Insurance Company</v>
          </cell>
          <cell r="AB480">
            <v>9725322123</v>
          </cell>
          <cell r="AD480">
            <v>9725722197</v>
          </cell>
          <cell r="AE480" t="str">
            <v>earl.fonville@ntalife.com</v>
          </cell>
          <cell r="AF480" t="str">
            <v>4949 Keller Springs Road</v>
          </cell>
          <cell r="AH480" t="str">
            <v>ADDISON</v>
          </cell>
          <cell r="AI480" t="str">
            <v>DALLAS</v>
          </cell>
          <cell r="AJ480" t="str">
            <v>TX</v>
          </cell>
          <cell r="AK480" t="str">
            <v>75001</v>
          </cell>
          <cell r="CF480" t="str">
            <v>www.ntalife.com</v>
          </cell>
          <cell r="CN480">
            <v>1384</v>
          </cell>
          <cell r="CO480">
            <v>1788</v>
          </cell>
          <cell r="CS480" t="str">
            <v>12/31/2019</v>
          </cell>
          <cell r="CT480">
            <v>12</v>
          </cell>
          <cell r="CW480">
            <v>87963</v>
          </cell>
          <cell r="DD480" t="str">
            <v>Earl</v>
          </cell>
          <cell r="DE480" t="str">
            <v>Fonville</v>
          </cell>
          <cell r="DF480" t="str">
            <v>Chief Financial Officer</v>
          </cell>
          <cell r="DG480" t="str">
            <v>earl.fonville</v>
          </cell>
          <cell r="DH480">
            <v>9725322100</v>
          </cell>
        </row>
        <row r="481">
          <cell r="A481">
            <v>11541</v>
          </cell>
          <cell r="B481" t="str">
            <v>National Union Fire Insurance Company of Pittsburgh, PA</v>
          </cell>
          <cell r="J481" t="str">
            <v>175 Water Street</v>
          </cell>
          <cell r="K481" t="str">
            <v>18th Floor</v>
          </cell>
          <cell r="L481" t="str">
            <v>NEW YORK</v>
          </cell>
          <cell r="N481" t="str">
            <v>NY</v>
          </cell>
          <cell r="O481" t="str">
            <v>10038</v>
          </cell>
          <cell r="Q481">
            <v>2124525040</v>
          </cell>
          <cell r="S481" t="str">
            <v>Alexander R.</v>
          </cell>
          <cell r="T481" t="str">
            <v>Baugh</v>
          </cell>
          <cell r="U481" t="str">
            <v>President and CEO</v>
          </cell>
          <cell r="X481" t="str">
            <v>Kathy</v>
          </cell>
          <cell r="Y481" t="str">
            <v>Ricard</v>
          </cell>
          <cell r="Z481" t="str">
            <v>Business Analyst II B</v>
          </cell>
          <cell r="AA481" t="str">
            <v>American International Group, Inc.</v>
          </cell>
          <cell r="AB481">
            <v>3027430138</v>
          </cell>
          <cell r="AE481" t="str">
            <v>kathy.ricard@aig.com</v>
          </cell>
          <cell r="AF481" t="str">
            <v>One Executive Park</v>
          </cell>
          <cell r="AG481" t="str">
            <v>1st Floor</v>
          </cell>
          <cell r="AH481" t="str">
            <v>BEDFORD</v>
          </cell>
          <cell r="AJ481" t="str">
            <v>NH</v>
          </cell>
          <cell r="AK481" t="str">
            <v>03110</v>
          </cell>
          <cell r="CF481" t="str">
            <v>www.aig.com</v>
          </cell>
          <cell r="CN481">
            <v>1385</v>
          </cell>
          <cell r="CO481">
            <v>1669</v>
          </cell>
          <cell r="CS481" t="str">
            <v>12/31/2019</v>
          </cell>
          <cell r="CT481">
            <v>12</v>
          </cell>
          <cell r="CW481">
            <v>19445</v>
          </cell>
          <cell r="CX481" t="str">
            <v>012</v>
          </cell>
          <cell r="DD481" t="str">
            <v>Cathy</v>
          </cell>
          <cell r="DE481" t="str">
            <v>Stevens</v>
          </cell>
          <cell r="DF481" t="str">
            <v>Manager, RRD</v>
          </cell>
          <cell r="DG481" t="str">
            <v>cathy.stevens@aig.com</v>
          </cell>
          <cell r="DH481">
            <v>6036457111</v>
          </cell>
        </row>
        <row r="482">
          <cell r="A482">
            <v>11542</v>
          </cell>
          <cell r="B482" t="str">
            <v>Nationwide Affinity Insurance Company of America</v>
          </cell>
          <cell r="J482" t="str">
            <v>One West Nationwide Boulevard</v>
          </cell>
          <cell r="K482" t="str">
            <v>1-04-701</v>
          </cell>
          <cell r="L482" t="str">
            <v>COLUMBUS</v>
          </cell>
          <cell r="M482" t="str">
            <v>FRANKLIN</v>
          </cell>
          <cell r="N482" t="str">
            <v>OH</v>
          </cell>
          <cell r="O482" t="str">
            <v>43215</v>
          </cell>
          <cell r="P482" t="str">
            <v>2220</v>
          </cell>
          <cell r="Q482">
            <v>6142491545</v>
          </cell>
          <cell r="R482">
            <v>8663151430</v>
          </cell>
          <cell r="S482" t="str">
            <v>Mark Allen</v>
          </cell>
          <cell r="T482" t="str">
            <v>Berven</v>
          </cell>
          <cell r="U482" t="str">
            <v>President &amp; COO</v>
          </cell>
          <cell r="V482" t="str">
            <v>finrpt@nationwide.com</v>
          </cell>
          <cell r="W482" t="str">
            <v>Mark Raymond Thresher</v>
          </cell>
          <cell r="X482" t="str">
            <v>Sunserayer</v>
          </cell>
          <cell r="Y482" t="str">
            <v>Edwards</v>
          </cell>
          <cell r="Z482" t="str">
            <v>Specialist, Financial Reporting</v>
          </cell>
          <cell r="AA482" t="str">
            <v>Nationwide Mutual Insurance Company</v>
          </cell>
          <cell r="AB482">
            <v>6142490117</v>
          </cell>
          <cell r="AD482">
            <v>8552132321</v>
          </cell>
          <cell r="AE482" t="str">
            <v>supprpt@nationwide.com</v>
          </cell>
          <cell r="AF482" t="str">
            <v>One West Nationwide Boulevard</v>
          </cell>
          <cell r="AG482" t="str">
            <v>FSSC-RR</v>
          </cell>
          <cell r="AH482" t="str">
            <v>COLUMBUS</v>
          </cell>
          <cell r="AI482" t="str">
            <v>FRANKLIN</v>
          </cell>
          <cell r="AJ482" t="str">
            <v>OH</v>
          </cell>
          <cell r="AK482" t="str">
            <v>43215</v>
          </cell>
          <cell r="AL482" t="str">
            <v>2220</v>
          </cell>
          <cell r="CF482" t="str">
            <v>www.nationwide.com</v>
          </cell>
          <cell r="CN482">
            <v>1386</v>
          </cell>
          <cell r="CO482">
            <v>3101</v>
          </cell>
          <cell r="CS482" t="str">
            <v>12/31/2019</v>
          </cell>
          <cell r="CT482">
            <v>12</v>
          </cell>
          <cell r="CW482">
            <v>26093</v>
          </cell>
          <cell r="CX482" t="str">
            <v>140</v>
          </cell>
          <cell r="DD482" t="str">
            <v>Bill</v>
          </cell>
          <cell r="DE482" t="str">
            <v>Borchers</v>
          </cell>
          <cell r="DF482" t="str">
            <v>Director, Financial Reporting</v>
          </cell>
          <cell r="DG482" t="str">
            <v>borchb1@nationwide.com</v>
          </cell>
          <cell r="DH482">
            <v>6142491506</v>
          </cell>
        </row>
        <row r="483">
          <cell r="A483">
            <v>11544</v>
          </cell>
          <cell r="B483" t="str">
            <v>Nationwide Life and Annuity Insurance Company</v>
          </cell>
          <cell r="J483" t="str">
            <v>One West Nationwide Boulevard</v>
          </cell>
          <cell r="K483" t="str">
            <v>1-04-701</v>
          </cell>
          <cell r="L483" t="str">
            <v>COLUMBUS</v>
          </cell>
          <cell r="M483" t="str">
            <v>FRANKLIN</v>
          </cell>
          <cell r="N483" t="str">
            <v>OH</v>
          </cell>
          <cell r="O483" t="str">
            <v>43215</v>
          </cell>
          <cell r="P483" t="str">
            <v>2220</v>
          </cell>
          <cell r="Q483">
            <v>6142491545</v>
          </cell>
          <cell r="R483">
            <v>8776695908</v>
          </cell>
          <cell r="S483" t="str">
            <v>Kirt Alan</v>
          </cell>
          <cell r="T483" t="str">
            <v>Walker</v>
          </cell>
          <cell r="U483" t="str">
            <v>President &amp; COO</v>
          </cell>
          <cell r="V483" t="str">
            <v>statacct@nationwide.com</v>
          </cell>
          <cell r="W483" t="str">
            <v>Timothy Gerard Frommeyer</v>
          </cell>
          <cell r="X483" t="str">
            <v>Sunserayer</v>
          </cell>
          <cell r="Y483" t="str">
            <v>Edwards</v>
          </cell>
          <cell r="Z483" t="str">
            <v>Specialist, Financial Reporting</v>
          </cell>
          <cell r="AA483" t="str">
            <v xml:space="preserve">Nationwide Life Insurance Company </v>
          </cell>
          <cell r="AB483">
            <v>6142490117</v>
          </cell>
          <cell r="AD483">
            <v>8552132321</v>
          </cell>
          <cell r="AE483" t="str">
            <v>supprpt@nationwide.com</v>
          </cell>
          <cell r="AF483" t="str">
            <v>One Nationwide Boulevard</v>
          </cell>
          <cell r="AG483" t="str">
            <v>FSSC-RR</v>
          </cell>
          <cell r="AH483" t="str">
            <v>COLUMBUS</v>
          </cell>
          <cell r="AI483" t="str">
            <v>FRANKLIN</v>
          </cell>
          <cell r="AJ483" t="str">
            <v>OH</v>
          </cell>
          <cell r="AK483" t="str">
            <v>43215</v>
          </cell>
          <cell r="AL483" t="str">
            <v>2220</v>
          </cell>
          <cell r="CF483" t="str">
            <v>www.nationwide.com</v>
          </cell>
          <cell r="CN483">
            <v>1387</v>
          </cell>
          <cell r="CO483">
            <v>547</v>
          </cell>
          <cell r="CS483" t="str">
            <v>12/31/2019</v>
          </cell>
          <cell r="CT483">
            <v>12</v>
          </cell>
          <cell r="CW483">
            <v>92657</v>
          </cell>
          <cell r="CX483" t="str">
            <v>140</v>
          </cell>
          <cell r="DD483" t="str">
            <v>Bill</v>
          </cell>
          <cell r="DE483" t="str">
            <v>Borchers</v>
          </cell>
          <cell r="DF483" t="str">
            <v>Director, Financial Reporting</v>
          </cell>
          <cell r="DG483" t="str">
            <v>borchb1@nationwide.com</v>
          </cell>
          <cell r="DH483">
            <v>6142491506</v>
          </cell>
        </row>
        <row r="484">
          <cell r="A484">
            <v>10183</v>
          </cell>
          <cell r="B484" t="str">
            <v xml:space="preserve">Nationwide Life Insurance Company </v>
          </cell>
          <cell r="J484" t="str">
            <v>One West Nationwide Boulevard</v>
          </cell>
          <cell r="K484" t="str">
            <v>1-04-701</v>
          </cell>
          <cell r="L484" t="str">
            <v>COLUMBUS</v>
          </cell>
          <cell r="M484" t="str">
            <v>FRANKLIN</v>
          </cell>
          <cell r="N484" t="str">
            <v>OH</v>
          </cell>
          <cell r="O484" t="str">
            <v>43215</v>
          </cell>
          <cell r="P484" t="str">
            <v>2220</v>
          </cell>
          <cell r="Q484">
            <v>6142491545</v>
          </cell>
          <cell r="R484">
            <v>8776695908</v>
          </cell>
          <cell r="S484" t="str">
            <v>Kirt Alan</v>
          </cell>
          <cell r="T484" t="str">
            <v>Walker</v>
          </cell>
          <cell r="U484" t="str">
            <v>President &amp; COO</v>
          </cell>
          <cell r="V484" t="str">
            <v>statacct@nationwide.com</v>
          </cell>
          <cell r="W484" t="str">
            <v>Timothy Gerard Frommeyer</v>
          </cell>
          <cell r="X484" t="str">
            <v>Sunserayer</v>
          </cell>
          <cell r="Y484" t="str">
            <v>Edwards</v>
          </cell>
          <cell r="Z484" t="str">
            <v>Specialist, Financial Reporting</v>
          </cell>
          <cell r="AA484" t="str">
            <v xml:space="preserve">Nationwide Life Insurance Company </v>
          </cell>
          <cell r="AB484">
            <v>6142490117</v>
          </cell>
          <cell r="AD484">
            <v>8552132321</v>
          </cell>
          <cell r="AE484" t="str">
            <v>supprpt@nationwide.com</v>
          </cell>
          <cell r="AF484" t="str">
            <v>One Nationwide Boulevard</v>
          </cell>
          <cell r="AG484" t="str">
            <v>FSSC-RR</v>
          </cell>
          <cell r="AH484" t="str">
            <v>COLUMBUS</v>
          </cell>
          <cell r="AI484" t="str">
            <v>FRANKLIN</v>
          </cell>
          <cell r="AJ484" t="str">
            <v>OH</v>
          </cell>
          <cell r="AK484" t="str">
            <v>43215</v>
          </cell>
          <cell r="AL484" t="str">
            <v>2220</v>
          </cell>
          <cell r="CF484" t="str">
            <v>www.nationwide.com</v>
          </cell>
          <cell r="CN484">
            <v>950</v>
          </cell>
          <cell r="CO484">
            <v>547</v>
          </cell>
          <cell r="CS484" t="str">
            <v>12/31/2019</v>
          </cell>
          <cell r="CT484">
            <v>12</v>
          </cell>
          <cell r="CW484">
            <v>66869</v>
          </cell>
          <cell r="CX484" t="str">
            <v>0140</v>
          </cell>
          <cell r="DD484" t="str">
            <v>Bill</v>
          </cell>
          <cell r="DE484" t="str">
            <v>Borchers</v>
          </cell>
          <cell r="DF484" t="str">
            <v>Director, Financial Reporting</v>
          </cell>
          <cell r="DG484" t="str">
            <v>borchb1@nationwide.com</v>
          </cell>
          <cell r="DH484">
            <v>6142491506</v>
          </cell>
        </row>
        <row r="485">
          <cell r="A485">
            <v>11546</v>
          </cell>
          <cell r="B485" t="str">
            <v>Nationwide Mutual Fire Insurance Company</v>
          </cell>
          <cell r="J485" t="str">
            <v>One West Nationwide Boulevard</v>
          </cell>
          <cell r="K485" t="str">
            <v>1-04-701</v>
          </cell>
          <cell r="L485" t="str">
            <v>COLUMBUS</v>
          </cell>
          <cell r="M485" t="str">
            <v>FRANKLIN</v>
          </cell>
          <cell r="N485" t="str">
            <v>OH</v>
          </cell>
          <cell r="O485" t="str">
            <v>43215</v>
          </cell>
          <cell r="P485" t="str">
            <v>2220</v>
          </cell>
          <cell r="Q485">
            <v>6142491545</v>
          </cell>
          <cell r="R485">
            <v>8663151430</v>
          </cell>
          <cell r="S485" t="str">
            <v>Mark Allen</v>
          </cell>
          <cell r="T485" t="str">
            <v>Berven</v>
          </cell>
          <cell r="U485" t="str">
            <v>President &amp; COO - Property &amp; Casualty</v>
          </cell>
          <cell r="V485" t="str">
            <v>finrpt@nationwide.com</v>
          </cell>
          <cell r="W485" t="str">
            <v>Mark Raymond Thresher</v>
          </cell>
          <cell r="X485" t="str">
            <v>Sunserayer</v>
          </cell>
          <cell r="Y485" t="str">
            <v>Edwards</v>
          </cell>
          <cell r="Z485" t="str">
            <v>Specialist, Financial Reporting</v>
          </cell>
          <cell r="AA485" t="str">
            <v>Nationwide Mutual Insurance Company</v>
          </cell>
          <cell r="AB485">
            <v>6142490117</v>
          </cell>
          <cell r="AD485">
            <v>8552132321</v>
          </cell>
          <cell r="AE485" t="str">
            <v>supprpt@nationwide.com</v>
          </cell>
          <cell r="AF485" t="str">
            <v>One West Nationwide Boulevard</v>
          </cell>
          <cell r="AG485" t="str">
            <v>FSSC-RR</v>
          </cell>
          <cell r="AH485" t="str">
            <v>COLUMBUS</v>
          </cell>
          <cell r="AI485" t="str">
            <v>FRANKLIN</v>
          </cell>
          <cell r="AJ485" t="str">
            <v>OH</v>
          </cell>
          <cell r="AK485" t="str">
            <v>43215</v>
          </cell>
          <cell r="AL485" t="str">
            <v>2220</v>
          </cell>
          <cell r="CF485" t="str">
            <v>www.nationwide.com</v>
          </cell>
          <cell r="CN485">
            <v>1389</v>
          </cell>
          <cell r="CO485">
            <v>3103</v>
          </cell>
          <cell r="CS485" t="str">
            <v>12/31/2019</v>
          </cell>
          <cell r="CT485">
            <v>12</v>
          </cell>
          <cell r="CW485">
            <v>23779</v>
          </cell>
          <cell r="CX485" t="str">
            <v>140</v>
          </cell>
          <cell r="DD485" t="str">
            <v>Bill</v>
          </cell>
          <cell r="DE485" t="str">
            <v>Borchers</v>
          </cell>
          <cell r="DF485" t="str">
            <v>Director, Financial Reporting</v>
          </cell>
          <cell r="DG485" t="str">
            <v>borchb1@nationwide.com</v>
          </cell>
          <cell r="DH485">
            <v>6142491506</v>
          </cell>
        </row>
        <row r="486">
          <cell r="A486">
            <v>11547</v>
          </cell>
          <cell r="B486" t="str">
            <v>Nationwide Mutual Insurance Company</v>
          </cell>
          <cell r="J486" t="str">
            <v>One West Nationwide Boulevard</v>
          </cell>
          <cell r="K486" t="str">
            <v>1-04-701</v>
          </cell>
          <cell r="L486" t="str">
            <v>COLUMBUS</v>
          </cell>
          <cell r="M486" t="str">
            <v>FRANKLIN</v>
          </cell>
          <cell r="N486" t="str">
            <v>OH</v>
          </cell>
          <cell r="O486" t="str">
            <v>43215</v>
          </cell>
          <cell r="P486" t="str">
            <v>2220</v>
          </cell>
          <cell r="Q486">
            <v>6142491545</v>
          </cell>
          <cell r="R486">
            <v>8663151430</v>
          </cell>
          <cell r="S486" t="str">
            <v>Mark Allen</v>
          </cell>
          <cell r="T486" t="str">
            <v>Berven</v>
          </cell>
          <cell r="U486" t="str">
            <v>President &amp; COO, Property &amp; Casualty</v>
          </cell>
          <cell r="V486" t="str">
            <v>finrpt@nationwide.com</v>
          </cell>
          <cell r="W486" t="str">
            <v>Mark Raymond Thresher</v>
          </cell>
          <cell r="X486" t="str">
            <v>Sunserayer</v>
          </cell>
          <cell r="Y486" t="str">
            <v>Edwards</v>
          </cell>
          <cell r="Z486" t="str">
            <v>Specialist, Financial Reporting</v>
          </cell>
          <cell r="AA486" t="str">
            <v>Nationwide Mutual Insurance Company</v>
          </cell>
          <cell r="AB486">
            <v>6142490117</v>
          </cell>
          <cell r="AD486">
            <v>8552132321</v>
          </cell>
          <cell r="AE486" t="str">
            <v>supprpt@nationwide.com</v>
          </cell>
          <cell r="AF486" t="str">
            <v>One West Nationwide Boulevard</v>
          </cell>
          <cell r="AG486" t="str">
            <v>FSSC-RR</v>
          </cell>
          <cell r="AH486" t="str">
            <v>COLUMBUS</v>
          </cell>
          <cell r="AI486" t="str">
            <v>FRANKLIN</v>
          </cell>
          <cell r="AJ486" t="str">
            <v>OH</v>
          </cell>
          <cell r="AK486" t="str">
            <v>43215</v>
          </cell>
          <cell r="AL486" t="str">
            <v>2220</v>
          </cell>
          <cell r="CF486" t="str">
            <v>www.nationwide.com</v>
          </cell>
          <cell r="CN486">
            <v>1390</v>
          </cell>
          <cell r="CO486">
            <v>1633</v>
          </cell>
          <cell r="CS486" t="str">
            <v>12/31/2019</v>
          </cell>
          <cell r="CT486">
            <v>12</v>
          </cell>
          <cell r="CW486">
            <v>23787</v>
          </cell>
          <cell r="CX486" t="str">
            <v>140</v>
          </cell>
          <cell r="DD486" t="str">
            <v>Bill</v>
          </cell>
          <cell r="DE486" t="str">
            <v>Borchers</v>
          </cell>
          <cell r="DF486" t="str">
            <v>Director, Financial Reporting</v>
          </cell>
          <cell r="DG486" t="str">
            <v>borchb1@nationwide.com</v>
          </cell>
          <cell r="DH486">
            <v>6142491506</v>
          </cell>
        </row>
        <row r="487">
          <cell r="A487">
            <v>11548</v>
          </cell>
          <cell r="B487" t="str">
            <v>Nau Country Insurance Company</v>
          </cell>
          <cell r="J487" t="str">
            <v>7333 Sunwood Drive</v>
          </cell>
          <cell r="L487" t="str">
            <v>RAMSEY</v>
          </cell>
          <cell r="M487" t="str">
            <v>ANOKA</v>
          </cell>
          <cell r="N487" t="str">
            <v>MN</v>
          </cell>
          <cell r="O487" t="str">
            <v>55303</v>
          </cell>
          <cell r="Q487">
            <v>7634273770</v>
          </cell>
          <cell r="R487">
            <v>7634861667</v>
          </cell>
          <cell r="S487" t="str">
            <v>Gregory J.</v>
          </cell>
          <cell r="T487" t="str">
            <v>Deal</v>
          </cell>
          <cell r="U487" t="str">
            <v>President/CEO</v>
          </cell>
          <cell r="V487" t="str">
            <v>roger.trampel@naucountry.com</v>
          </cell>
          <cell r="W487" t="str">
            <v>James R. Korin</v>
          </cell>
          <cell r="X487" t="str">
            <v>Roger</v>
          </cell>
          <cell r="Y487" t="str">
            <v>Trampel</v>
          </cell>
          <cell r="Z487" t="str">
            <v>AVP Accounting Manager</v>
          </cell>
          <cell r="AA487" t="str">
            <v>NAU Country Insurance Company</v>
          </cell>
          <cell r="AB487">
            <v>7634273770</v>
          </cell>
          <cell r="AC487">
            <v>2068</v>
          </cell>
          <cell r="AD487">
            <v>7634861667</v>
          </cell>
          <cell r="AE487" t="str">
            <v>roger.trampel@naucountry.com</v>
          </cell>
          <cell r="AF487" t="str">
            <v>7333 Sunwood Drive</v>
          </cell>
          <cell r="AH487" t="str">
            <v>RAMSEY</v>
          </cell>
          <cell r="AI487" t="str">
            <v>ANOKA</v>
          </cell>
          <cell r="AJ487" t="str">
            <v>MN</v>
          </cell>
          <cell r="AK487" t="str">
            <v>55303</v>
          </cell>
          <cell r="CF487" t="str">
            <v>www.naucountry.com</v>
          </cell>
          <cell r="CN487">
            <v>1391</v>
          </cell>
          <cell r="CO487">
            <v>1790</v>
          </cell>
          <cell r="CS487" t="str">
            <v>12/31/2019</v>
          </cell>
          <cell r="CT487">
            <v>12</v>
          </cell>
          <cell r="CW487">
            <v>25240</v>
          </cell>
          <cell r="DD487" t="str">
            <v>Neal</v>
          </cell>
          <cell r="DE487" t="str">
            <v>Maas</v>
          </cell>
          <cell r="DF487" t="str">
            <v>Controller</v>
          </cell>
          <cell r="DG487" t="str">
            <v>neal.maas@us.qbe.com</v>
          </cell>
          <cell r="DH487">
            <v>6088255628</v>
          </cell>
        </row>
        <row r="488">
          <cell r="A488">
            <v>11549</v>
          </cell>
          <cell r="B488" t="str">
            <v>Navigators Insurance Company</v>
          </cell>
          <cell r="J488" t="str">
            <v>400 Atlantic Street</v>
          </cell>
          <cell r="K488" t="str">
            <v>8th Floor</v>
          </cell>
          <cell r="L488" t="str">
            <v>STAMFORD</v>
          </cell>
          <cell r="M488" t="str">
            <v>FAIRFIELD</v>
          </cell>
          <cell r="N488" t="str">
            <v>CT</v>
          </cell>
          <cell r="O488" t="str">
            <v>06901</v>
          </cell>
          <cell r="Q488">
            <v>2039056090</v>
          </cell>
          <cell r="R488">
            <v>2036581823</v>
          </cell>
          <cell r="S488" t="str">
            <v>Stanley</v>
          </cell>
          <cell r="T488" t="str">
            <v>Galanski</v>
          </cell>
          <cell r="U488" t="str">
            <v>President &amp; CEO</v>
          </cell>
          <cell r="V488" t="str">
            <v>sgalanski@navg.com</v>
          </cell>
          <cell r="W488" t="str">
            <v>Ciro DeFalco</v>
          </cell>
          <cell r="X488" t="str">
            <v>Mary</v>
          </cell>
          <cell r="Y488" t="str">
            <v>Roman</v>
          </cell>
          <cell r="Z488" t="str">
            <v>Statutory Compliance Specialist</v>
          </cell>
          <cell r="AA488" t="str">
            <v>Navigators Insurance Company</v>
          </cell>
          <cell r="AB488">
            <v>2039056530</v>
          </cell>
          <cell r="AD488">
            <v>2036581823</v>
          </cell>
          <cell r="AE488" t="str">
            <v>mroman@navg.com</v>
          </cell>
          <cell r="AF488" t="str">
            <v>400 Atlantic Street</v>
          </cell>
          <cell r="AG488" t="str">
            <v>8th Floor</v>
          </cell>
          <cell r="AH488" t="str">
            <v>STAMFORD</v>
          </cell>
          <cell r="AI488" t="str">
            <v>FAIRFIELD</v>
          </cell>
          <cell r="AJ488" t="str">
            <v>CT</v>
          </cell>
          <cell r="AK488" t="str">
            <v>06901</v>
          </cell>
          <cell r="CF488" t="str">
            <v>www.navg.com</v>
          </cell>
          <cell r="CN488">
            <v>1392</v>
          </cell>
          <cell r="CO488">
            <v>3115</v>
          </cell>
          <cell r="CS488" t="str">
            <v>12/31/2019</v>
          </cell>
          <cell r="CT488">
            <v>12</v>
          </cell>
          <cell r="CW488">
            <v>42307</v>
          </cell>
          <cell r="CX488" t="str">
            <v>0510</v>
          </cell>
          <cell r="DD488" t="str">
            <v>Christine</v>
          </cell>
          <cell r="DE488" t="str">
            <v>McWatters</v>
          </cell>
          <cell r="DF488" t="str">
            <v>Assistant Vice President</v>
          </cell>
          <cell r="DG488" t="str">
            <v>cmcwatters@navg.com</v>
          </cell>
          <cell r="DH488">
            <v>2039056335</v>
          </cell>
        </row>
        <row r="489">
          <cell r="A489">
            <v>10184</v>
          </cell>
          <cell r="B489" t="str">
            <v xml:space="preserve">New England Life Insurance Company </v>
          </cell>
          <cell r="J489" t="str">
            <v>12802 Tampa Oaks Boulevard</v>
          </cell>
          <cell r="K489" t="str">
            <v>Suite 447</v>
          </cell>
          <cell r="L489" t="str">
            <v xml:space="preserve">TAMPA </v>
          </cell>
          <cell r="M489" t="str">
            <v>HILLSBOROUGH</v>
          </cell>
          <cell r="N489" t="str">
            <v>FL</v>
          </cell>
          <cell r="O489" t="str">
            <v>33637</v>
          </cell>
          <cell r="Q489">
            <v>9809494100</v>
          </cell>
          <cell r="R489">
            <v>8136159468</v>
          </cell>
          <cell r="S489" t="str">
            <v>Zena</v>
          </cell>
          <cell r="T489" t="str">
            <v>Jones</v>
          </cell>
          <cell r="U489" t="str">
            <v>Manager</v>
          </cell>
          <cell r="V489" t="str">
            <v>statereporting@brighthousefinancial.com</v>
          </cell>
          <cell r="W489" t="str">
            <v>Lynn Dumais</v>
          </cell>
          <cell r="X489" t="str">
            <v>Zena</v>
          </cell>
          <cell r="Y489" t="str">
            <v>Jones</v>
          </cell>
          <cell r="Z489" t="str">
            <v>Manager</v>
          </cell>
          <cell r="AA489" t="str">
            <v xml:space="preserve">New England Life Insurance Company </v>
          </cell>
          <cell r="AB489">
            <v>9809494100</v>
          </cell>
          <cell r="AD489">
            <v>8136159468</v>
          </cell>
          <cell r="AE489" t="str">
            <v>statereporting@brighthousefinancial.com</v>
          </cell>
          <cell r="AF489" t="str">
            <v>12802 Tampa Oaks Boulevard</v>
          </cell>
          <cell r="AG489" t="str">
            <v>Suite 447</v>
          </cell>
          <cell r="AH489" t="str">
            <v xml:space="preserve">TAMPA </v>
          </cell>
          <cell r="AI489" t="str">
            <v>HILLSBOROUGH</v>
          </cell>
          <cell r="AJ489" t="str">
            <v>FL</v>
          </cell>
          <cell r="AK489" t="str">
            <v>33637</v>
          </cell>
          <cell r="CF489" t="str">
            <v>www.brighthousefinancial.com</v>
          </cell>
          <cell r="CN489">
            <v>951</v>
          </cell>
          <cell r="CO489">
            <v>2985</v>
          </cell>
          <cell r="CS489" t="str">
            <v>12/31/2019</v>
          </cell>
          <cell r="CT489">
            <v>12</v>
          </cell>
          <cell r="CW489">
            <v>91626</v>
          </cell>
          <cell r="DD489" t="str">
            <v>Timothy</v>
          </cell>
          <cell r="DE489" t="str">
            <v>Shaw</v>
          </cell>
          <cell r="DF489" t="str">
            <v>Director</v>
          </cell>
          <cell r="DG489" t="str">
            <v>statereporting@brighthousefinancial.com</v>
          </cell>
          <cell r="DH489">
            <v>9809494100</v>
          </cell>
        </row>
        <row r="490">
          <cell r="A490">
            <v>11550</v>
          </cell>
          <cell r="B490" t="str">
            <v>New Hampshire Insurance Company</v>
          </cell>
          <cell r="J490" t="str">
            <v>175 Water Street</v>
          </cell>
          <cell r="K490" t="str">
            <v>18th Floor</v>
          </cell>
          <cell r="L490" t="str">
            <v>NEW YORK</v>
          </cell>
          <cell r="N490" t="str">
            <v>NY</v>
          </cell>
          <cell r="O490" t="str">
            <v>10038</v>
          </cell>
          <cell r="Q490">
            <v>2124585040</v>
          </cell>
          <cell r="S490" t="str">
            <v>Alexander R.</v>
          </cell>
          <cell r="T490" t="str">
            <v>Baugh</v>
          </cell>
          <cell r="U490" t="str">
            <v>President and CEO</v>
          </cell>
          <cell r="X490" t="str">
            <v>Kathy</v>
          </cell>
          <cell r="Y490" t="str">
            <v>Ricard</v>
          </cell>
          <cell r="Z490" t="str">
            <v>Business Analyst II B</v>
          </cell>
          <cell r="AA490" t="str">
            <v>American International Group, Inc.</v>
          </cell>
          <cell r="AB490">
            <v>3027430138</v>
          </cell>
          <cell r="AE490" t="str">
            <v>kathy.ricard@aig.com</v>
          </cell>
          <cell r="AF490" t="str">
            <v>One Executive Park</v>
          </cell>
          <cell r="AG490" t="str">
            <v>1st Floor</v>
          </cell>
          <cell r="AH490" t="str">
            <v>BEDFORD</v>
          </cell>
          <cell r="AJ490" t="str">
            <v>NH</v>
          </cell>
          <cell r="AK490" t="str">
            <v>03110</v>
          </cell>
          <cell r="CF490" t="str">
            <v>www.aig.com</v>
          </cell>
          <cell r="CN490">
            <v>1393</v>
          </cell>
          <cell r="CO490">
            <v>1669</v>
          </cell>
          <cell r="CS490" t="str">
            <v>12/31/2019</v>
          </cell>
          <cell r="CT490">
            <v>12</v>
          </cell>
          <cell r="CW490">
            <v>23841</v>
          </cell>
          <cell r="CX490" t="str">
            <v>012</v>
          </cell>
          <cell r="DD490" t="str">
            <v>Cathy</v>
          </cell>
          <cell r="DE490" t="str">
            <v>Stevens</v>
          </cell>
          <cell r="DF490" t="str">
            <v>Manager, RRD</v>
          </cell>
          <cell r="DG490" t="str">
            <v>cathy.stevens@aig.com</v>
          </cell>
          <cell r="DH490">
            <v>6036457111</v>
          </cell>
        </row>
        <row r="491">
          <cell r="A491">
            <v>10593</v>
          </cell>
          <cell r="B491" t="str">
            <v>New York Life Insurance and Annuity Corporation</v>
          </cell>
          <cell r="J491" t="str">
            <v>51 Madison Avenue</v>
          </cell>
          <cell r="L491" t="str">
            <v>NEW YORK</v>
          </cell>
          <cell r="N491" t="str">
            <v>NY</v>
          </cell>
          <cell r="O491" t="str">
            <v>10010</v>
          </cell>
          <cell r="Q491">
            <v>2125767000</v>
          </cell>
          <cell r="R491">
            <v>2122525699</v>
          </cell>
          <cell r="S491" t="str">
            <v>Theodore Alexander</v>
          </cell>
          <cell r="T491" t="str">
            <v>Mathas</v>
          </cell>
          <cell r="U491" t="str">
            <v>Chairman of the Board &amp; CEO</v>
          </cell>
          <cell r="V491" t="str">
            <v>ted_mathas@newyorklife.com</v>
          </cell>
          <cell r="W491" t="str">
            <v>John Thomas Fleurant</v>
          </cell>
          <cell r="X491" t="str">
            <v>Rafeta</v>
          </cell>
          <cell r="Y491" t="str">
            <v>Gjevukaj</v>
          </cell>
          <cell r="Z491" t="str">
            <v>Senior Associate</v>
          </cell>
          <cell r="AA491" t="str">
            <v>New York Life Insurance Company</v>
          </cell>
          <cell r="AB491">
            <v>2125766942</v>
          </cell>
          <cell r="AE491" t="str">
            <v>statement_contact@newyorklife.com</v>
          </cell>
          <cell r="AF491" t="str">
            <v>51 Madison Avenue</v>
          </cell>
          <cell r="AH491" t="str">
            <v>NEW YORK</v>
          </cell>
          <cell r="AJ491" t="str">
            <v>NY</v>
          </cell>
          <cell r="AK491" t="str">
            <v>10010</v>
          </cell>
          <cell r="CF491" t="str">
            <v>www.newyorklife.com</v>
          </cell>
          <cell r="CN491">
            <v>1042</v>
          </cell>
          <cell r="CO491">
            <v>646</v>
          </cell>
          <cell r="CS491" t="str">
            <v>12/31/2019</v>
          </cell>
          <cell r="CT491">
            <v>12</v>
          </cell>
          <cell r="CW491">
            <v>91596</v>
          </cell>
          <cell r="CX491" t="str">
            <v>826</v>
          </cell>
          <cell r="DD491" t="str">
            <v>Thomas N.</v>
          </cell>
          <cell r="DE491" t="str">
            <v>Haslacher</v>
          </cell>
          <cell r="DF491" t="str">
            <v>Corporate Vice President</v>
          </cell>
          <cell r="DG491" t="str">
            <v>thomas_n_haslacher@newyorklife.com</v>
          </cell>
          <cell r="DH491">
            <v>2125765222</v>
          </cell>
        </row>
        <row r="492">
          <cell r="A492">
            <v>10186</v>
          </cell>
          <cell r="B492" t="str">
            <v>New York Life Insurance Company</v>
          </cell>
          <cell r="J492" t="str">
            <v>51 Madison Avenue</v>
          </cell>
          <cell r="L492" t="str">
            <v>NEW YORK</v>
          </cell>
          <cell r="N492" t="str">
            <v>NY</v>
          </cell>
          <cell r="O492" t="str">
            <v>10010</v>
          </cell>
          <cell r="Q492">
            <v>2125767000</v>
          </cell>
          <cell r="R492">
            <v>2122525699</v>
          </cell>
          <cell r="S492" t="str">
            <v>Theodore Alexander</v>
          </cell>
          <cell r="T492" t="str">
            <v>Mathas</v>
          </cell>
          <cell r="U492" t="str">
            <v>Chairman of the Board, &amp; CEO</v>
          </cell>
          <cell r="V492" t="str">
            <v>ted_mathas@newyorklife.com</v>
          </cell>
          <cell r="W492" t="str">
            <v>John Thomas Fleurant</v>
          </cell>
          <cell r="X492" t="str">
            <v>Rafeta</v>
          </cell>
          <cell r="Y492" t="str">
            <v>Gjevukaj</v>
          </cell>
          <cell r="Z492" t="str">
            <v>Senior Associate</v>
          </cell>
          <cell r="AA492" t="str">
            <v>New York Life Insurance Company</v>
          </cell>
          <cell r="AB492">
            <v>2125766942</v>
          </cell>
          <cell r="AE492" t="str">
            <v>statement_contact@newyorklife.com</v>
          </cell>
          <cell r="AF492" t="str">
            <v>51 Madison Avenue</v>
          </cell>
          <cell r="AH492" t="str">
            <v>NEW YORK</v>
          </cell>
          <cell r="AJ492" t="str">
            <v>NY</v>
          </cell>
          <cell r="AK492" t="str">
            <v>10010</v>
          </cell>
          <cell r="CF492" t="str">
            <v>www.newyorklife.com</v>
          </cell>
          <cell r="CN492">
            <v>952</v>
          </cell>
          <cell r="CO492">
            <v>646</v>
          </cell>
          <cell r="CS492" t="str">
            <v>12/31/2019</v>
          </cell>
          <cell r="CT492">
            <v>12</v>
          </cell>
          <cell r="CW492">
            <v>66915</v>
          </cell>
          <cell r="CX492" t="str">
            <v>826</v>
          </cell>
          <cell r="DD492" t="str">
            <v>Thomas N.</v>
          </cell>
          <cell r="DE492" t="str">
            <v>Haslacher</v>
          </cell>
          <cell r="DF492" t="str">
            <v>Corporate Vice President</v>
          </cell>
          <cell r="DG492" t="str">
            <v>thomas_n_haslacher@newyorklife.com</v>
          </cell>
          <cell r="DH492">
            <v>2125765222</v>
          </cell>
        </row>
        <row r="493">
          <cell r="A493">
            <v>10187</v>
          </cell>
          <cell r="B493" t="str">
            <v>Nippon Life Insurance Company of America</v>
          </cell>
          <cell r="J493" t="str">
            <v>655 Third Avenue</v>
          </cell>
          <cell r="K493" t="str">
            <v>16th Floor</v>
          </cell>
          <cell r="L493" t="str">
            <v>NEW YORK</v>
          </cell>
          <cell r="M493" t="str">
            <v>NEW YORK</v>
          </cell>
          <cell r="N493" t="str">
            <v>NY</v>
          </cell>
          <cell r="O493" t="str">
            <v>10017</v>
          </cell>
          <cell r="Q493">
            <v>2129099867</v>
          </cell>
          <cell r="R493">
            <v>2122860938</v>
          </cell>
          <cell r="S493" t="str">
            <v>Kenji</v>
          </cell>
          <cell r="T493" t="str">
            <v>Koshiro</v>
          </cell>
          <cell r="U493" t="str">
            <v>President &amp; CEO, NLIA</v>
          </cell>
          <cell r="V493" t="str">
            <v>k-koshiro@nipponlifebenefits.com</v>
          </cell>
          <cell r="W493" t="str">
            <v>Bruce Walker</v>
          </cell>
          <cell r="X493" t="str">
            <v>Eugene</v>
          </cell>
          <cell r="Y493" t="str">
            <v>Gorodnitsky</v>
          </cell>
          <cell r="Z493" t="str">
            <v>Actuarial Associate</v>
          </cell>
          <cell r="AA493" t="str">
            <v>Nippon Life Insurance Company</v>
          </cell>
          <cell r="AB493">
            <v>2129090753</v>
          </cell>
          <cell r="AD493">
            <v>2122860938</v>
          </cell>
          <cell r="AE493" t="str">
            <v>e-gorodnitsky@nipponlifebenefits.com</v>
          </cell>
          <cell r="AF493" t="str">
            <v>655 Third Avenue</v>
          </cell>
          <cell r="AG493" t="str">
            <v>16th Floor</v>
          </cell>
          <cell r="AH493" t="str">
            <v>NEW YORK</v>
          </cell>
          <cell r="AI493" t="str">
            <v>NEW YORK</v>
          </cell>
          <cell r="AJ493" t="str">
            <v>NY</v>
          </cell>
          <cell r="AK493" t="str">
            <v>10017</v>
          </cell>
          <cell r="AM493" t="str">
            <v>Kazem</v>
          </cell>
          <cell r="AN493" t="str">
            <v>Karimi</v>
          </cell>
          <cell r="AO493" t="str">
            <v>Assistant VP &amp; Valuation Actuary</v>
          </cell>
          <cell r="AP493" t="str">
            <v>Nippon Life Insurance Company</v>
          </cell>
          <cell r="AQ493">
            <v>2129099875</v>
          </cell>
          <cell r="AS493">
            <v>2122860938</v>
          </cell>
          <cell r="AT493" t="str">
            <v>k-karimi@nipponlifebenefits.com</v>
          </cell>
          <cell r="AU493" t="str">
            <v>655 Third Avenue</v>
          </cell>
          <cell r="AV493" t="str">
            <v>16th Floor</v>
          </cell>
          <cell r="AW493" t="str">
            <v>NEW YORK</v>
          </cell>
          <cell r="AX493" t="str">
            <v>NEW YORK</v>
          </cell>
          <cell r="AY493" t="str">
            <v>NY</v>
          </cell>
          <cell r="AZ493" t="str">
            <v>10017</v>
          </cell>
          <cell r="CF493" t="str">
            <v>www.nipponlifebenefits.com</v>
          </cell>
          <cell r="CN493">
            <v>953</v>
          </cell>
          <cell r="CO493">
            <v>637</v>
          </cell>
          <cell r="CP493">
            <v>686</v>
          </cell>
          <cell r="CS493" t="str">
            <v>12/31/2019</v>
          </cell>
          <cell r="CT493">
            <v>12</v>
          </cell>
          <cell r="CW493">
            <v>81264</v>
          </cell>
          <cell r="CX493" t="str">
            <v>1145</v>
          </cell>
          <cell r="DD493" t="str">
            <v>Kazem</v>
          </cell>
          <cell r="DE493" t="str">
            <v>Karimi</v>
          </cell>
          <cell r="DF493" t="str">
            <v>AVP &amp; Valuation Actuary</v>
          </cell>
          <cell r="DG493" t="str">
            <v>k-karimi@nipponlifebenefits.com</v>
          </cell>
          <cell r="DH493">
            <v>2129099875</v>
          </cell>
        </row>
        <row r="494">
          <cell r="A494">
            <v>10516</v>
          </cell>
          <cell r="B494" t="str">
            <v>NorGUARD Insurance Company</v>
          </cell>
          <cell r="C494" t="str">
            <v/>
          </cell>
          <cell r="D494" t="str">
            <v/>
          </cell>
          <cell r="E494" t="str">
            <v/>
          </cell>
          <cell r="G494" t="str">
            <v/>
          </cell>
          <cell r="H494" t="str">
            <v/>
          </cell>
          <cell r="I494" t="str">
            <v/>
          </cell>
          <cell r="J494" t="str">
            <v>PO Box AH</v>
          </cell>
          <cell r="K494" t="str">
            <v/>
          </cell>
          <cell r="L494" t="str">
            <v>WILKES BARRE</v>
          </cell>
          <cell r="N494" t="str">
            <v>PA</v>
          </cell>
          <cell r="O494" t="str">
            <v>18703</v>
          </cell>
          <cell r="P494" t="str">
            <v>0020</v>
          </cell>
          <cell r="Q494">
            <v>5708259900</v>
          </cell>
          <cell r="S494" t="str">
            <v/>
          </cell>
          <cell r="T494" t="str">
            <v/>
          </cell>
          <cell r="U494" t="str">
            <v/>
          </cell>
          <cell r="V494" t="str">
            <v/>
          </cell>
          <cell r="W494" t="str">
            <v/>
          </cell>
          <cell r="CF494" t="str">
            <v/>
          </cell>
          <cell r="CN494">
            <v>2588</v>
          </cell>
          <cell r="CS494" t="str">
            <v>12/31/2019</v>
          </cell>
          <cell r="CT494">
            <v>4</v>
          </cell>
          <cell r="CW494">
            <v>31470</v>
          </cell>
          <cell r="CX494" t="str">
            <v/>
          </cell>
          <cell r="CZ494" t="str">
            <v/>
          </cell>
          <cell r="DA494" t="str">
            <v/>
          </cell>
          <cell r="DB494" t="str">
            <v/>
          </cell>
          <cell r="DC494" t="str">
            <v/>
          </cell>
        </row>
        <row r="495">
          <cell r="A495">
            <v>11551</v>
          </cell>
          <cell r="B495" t="str">
            <v>Noridian Mutual Insurance Company</v>
          </cell>
          <cell r="J495" t="str">
            <v>4510 13th Avenue South</v>
          </cell>
          <cell r="L495" t="str">
            <v>FARGO</v>
          </cell>
          <cell r="M495" t="str">
            <v>CASS</v>
          </cell>
          <cell r="N495" t="str">
            <v>ND</v>
          </cell>
          <cell r="O495" t="str">
            <v>58121</v>
          </cell>
          <cell r="Q495">
            <v>7012821539</v>
          </cell>
          <cell r="R495">
            <v>7012821111</v>
          </cell>
          <cell r="S495" t="str">
            <v>Tim</v>
          </cell>
          <cell r="T495" t="str">
            <v>Huckle</v>
          </cell>
          <cell r="U495" t="str">
            <v>President and CEO</v>
          </cell>
          <cell r="V495" t="str">
            <v>tim.huckle@bcbsnd.com</v>
          </cell>
          <cell r="W495" t="str">
            <v>Dave Breuer</v>
          </cell>
          <cell r="X495" t="str">
            <v>Kristen</v>
          </cell>
          <cell r="Y495" t="str">
            <v>Kutzer</v>
          </cell>
          <cell r="Z495" t="str">
            <v>Tax Analyst</v>
          </cell>
          <cell r="AA495" t="str">
            <v>Noridian Mutual Insurance Company</v>
          </cell>
          <cell r="AB495">
            <v>7012821228</v>
          </cell>
          <cell r="AD495">
            <v>7012821111</v>
          </cell>
          <cell r="AE495" t="str">
            <v>kristen.kutzer@noridian.com</v>
          </cell>
          <cell r="AF495" t="str">
            <v>4510 13th Avenue South</v>
          </cell>
          <cell r="AH495" t="str">
            <v>FARGO</v>
          </cell>
          <cell r="AI495" t="str">
            <v>CASS</v>
          </cell>
          <cell r="AJ495" t="str">
            <v>ND</v>
          </cell>
          <cell r="AK495" t="str">
            <v>58121</v>
          </cell>
          <cell r="CF495" t="str">
            <v>www.bcbsnd.com</v>
          </cell>
          <cell r="CN495">
            <v>1394</v>
          </cell>
          <cell r="CO495">
            <v>1619</v>
          </cell>
          <cell r="CS495" t="str">
            <v>12/31/2019</v>
          </cell>
          <cell r="CT495">
            <v>12</v>
          </cell>
          <cell r="CW495">
            <v>55891</v>
          </cell>
          <cell r="DD495" t="str">
            <v xml:space="preserve">Dan </v>
          </cell>
          <cell r="DE495" t="str">
            <v>LeClair</v>
          </cell>
          <cell r="DF495" t="str">
            <v>Director of Financial Reporting</v>
          </cell>
          <cell r="DG495" t="str">
            <v>dan.leclair@bcbsnd.com</v>
          </cell>
          <cell r="DH495">
            <v>7012821030</v>
          </cell>
        </row>
        <row r="496">
          <cell r="A496">
            <v>11552</v>
          </cell>
          <cell r="B496" t="str">
            <v>North American Company for Life and Health Insurance</v>
          </cell>
          <cell r="J496" t="str">
            <v>One Sammons Plaza</v>
          </cell>
          <cell r="L496" t="str">
            <v>SIOUX FALLS</v>
          </cell>
          <cell r="M496" t="str">
            <v>LINCOLN</v>
          </cell>
          <cell r="N496" t="str">
            <v>SD</v>
          </cell>
          <cell r="O496" t="str">
            <v>57193</v>
          </cell>
          <cell r="Q496">
            <v>6053355700</v>
          </cell>
          <cell r="R496">
            <v>6053732752</v>
          </cell>
          <cell r="S496" t="str">
            <v>Timothy L.</v>
          </cell>
          <cell r="T496" t="str">
            <v>Carlson</v>
          </cell>
          <cell r="U496" t="str">
            <v>Controller</v>
          </cell>
          <cell r="V496" t="str">
            <v>tcarlson2@sfgmembers.com</v>
          </cell>
          <cell r="W496" t="str">
            <v>Daniel M. Kiefer</v>
          </cell>
          <cell r="X496" t="str">
            <v>Charles</v>
          </cell>
          <cell r="Y496" t="str">
            <v>Trites</v>
          </cell>
          <cell r="Z496" t="str">
            <v>Director of Accounting</v>
          </cell>
          <cell r="AA496" t="str">
            <v>North American Company for Life and Health Insurance</v>
          </cell>
          <cell r="AB496">
            <v>6053732357</v>
          </cell>
          <cell r="AC496">
            <v>32357</v>
          </cell>
          <cell r="AD496">
            <v>6053732752</v>
          </cell>
          <cell r="AE496" t="str">
            <v>ctrites@sfgmembers.com</v>
          </cell>
          <cell r="AF496" t="str">
            <v>One Sammons Plaza</v>
          </cell>
          <cell r="AH496" t="str">
            <v>SIOUX FALLS</v>
          </cell>
          <cell r="AI496" t="str">
            <v>LINCOLN</v>
          </cell>
          <cell r="AJ496" t="str">
            <v>SD</v>
          </cell>
          <cell r="AK496" t="str">
            <v>57193</v>
          </cell>
          <cell r="CF496" t="str">
            <v>www.nacolah.com</v>
          </cell>
          <cell r="CN496">
            <v>1395</v>
          </cell>
          <cell r="CO496">
            <v>1791</v>
          </cell>
          <cell r="CS496" t="str">
            <v>12/31/2019</v>
          </cell>
          <cell r="CT496">
            <v>12</v>
          </cell>
          <cell r="CW496">
            <v>66974</v>
          </cell>
          <cell r="CX496" t="str">
            <v>0431</v>
          </cell>
          <cell r="DD496" t="str">
            <v>Timothy L.</v>
          </cell>
          <cell r="DE496" t="str">
            <v>Carlson</v>
          </cell>
          <cell r="DF496" t="str">
            <v>Controller</v>
          </cell>
          <cell r="DG496" t="str">
            <v>tcarlson2@sfgmembers.com</v>
          </cell>
          <cell r="DH496">
            <v>6053355700</v>
          </cell>
        </row>
        <row r="497">
          <cell r="A497">
            <v>11553</v>
          </cell>
          <cell r="B497" t="str">
            <v>North American Elite Insurance Company</v>
          </cell>
          <cell r="J497" t="str">
            <v>1200 Main Street</v>
          </cell>
          <cell r="K497" t="str">
            <v>Suite 800</v>
          </cell>
          <cell r="L497" t="str">
            <v>KANSAS CITY</v>
          </cell>
          <cell r="M497" t="str">
            <v/>
          </cell>
          <cell r="N497" t="str">
            <v>MO</v>
          </cell>
          <cell r="O497" t="str">
            <v>64105</v>
          </cell>
          <cell r="Q497">
            <v>8609027172</v>
          </cell>
          <cell r="S497" t="str">
            <v>Andreas</v>
          </cell>
          <cell r="T497" t="str">
            <v>Berger</v>
          </cell>
          <cell r="U497" t="str">
            <v>CEO</v>
          </cell>
          <cell r="V497" t="str">
            <v>andreas_berger@swissre.com</v>
          </cell>
          <cell r="X497" t="str">
            <v>Jayne</v>
          </cell>
          <cell r="Y497" t="str">
            <v>Garon</v>
          </cell>
          <cell r="Z497" t="str">
            <v>Statistical Compliance Analyst</v>
          </cell>
          <cell r="AA497" t="str">
            <v>North American Elite Insurance Company</v>
          </cell>
          <cell r="AB497">
            <v>8609027172</v>
          </cell>
          <cell r="AE497" t="str">
            <v>jayne_garon@swissre.com</v>
          </cell>
          <cell r="AF497" t="str">
            <v>1200 Main Street</v>
          </cell>
          <cell r="AG497" t="str">
            <v>Suite 800</v>
          </cell>
          <cell r="AH497" t="str">
            <v>KANSAS CITY</v>
          </cell>
          <cell r="AJ497" t="str">
            <v>MO</v>
          </cell>
          <cell r="AK497" t="str">
            <v>64105</v>
          </cell>
          <cell r="AL497" t="str">
            <v/>
          </cell>
          <cell r="CF497" t="str">
            <v>www.swissre.com</v>
          </cell>
          <cell r="CN497">
            <v>1396</v>
          </cell>
          <cell r="CO497">
            <v>1698</v>
          </cell>
          <cell r="CS497" t="str">
            <v>12/31/2019</v>
          </cell>
          <cell r="CT497">
            <v>12</v>
          </cell>
          <cell r="CW497">
            <v>29700</v>
          </cell>
          <cell r="DD497" t="str">
            <v>LeAnne</v>
          </cell>
          <cell r="DE497" t="str">
            <v>Pope</v>
          </cell>
          <cell r="DF497" t="str">
            <v>Statistical Compliance Lead</v>
          </cell>
          <cell r="DG497" t="str">
            <v>leanne_pope@swissre.com</v>
          </cell>
          <cell r="DH497">
            <v>8609027229</v>
          </cell>
        </row>
        <row r="498">
          <cell r="A498">
            <v>10188</v>
          </cell>
          <cell r="B498" t="str">
            <v xml:space="preserve">North American Insurance Company </v>
          </cell>
          <cell r="J498" t="str">
            <v xml:space="preserve">2721 North Central Avenue </v>
          </cell>
          <cell r="L498" t="str">
            <v>PHOENIX</v>
          </cell>
          <cell r="M498" t="str">
            <v>MARICOPA</v>
          </cell>
          <cell r="N498" t="str">
            <v>AZ</v>
          </cell>
          <cell r="O498" t="str">
            <v>85004</v>
          </cell>
          <cell r="Q498">
            <v>6022636666</v>
          </cell>
          <cell r="R498">
            <v>6022636993</v>
          </cell>
          <cell r="S498" t="str">
            <v>Mark</v>
          </cell>
          <cell r="T498" t="str">
            <v>Haydukovich</v>
          </cell>
          <cell r="U498" t="str">
            <v>President, Chairman, CEO</v>
          </cell>
          <cell r="W498" t="str">
            <v>Charles Miller</v>
          </cell>
          <cell r="X498" t="str">
            <v>Shauna</v>
          </cell>
          <cell r="Y498" t="str">
            <v>DeLeon</v>
          </cell>
          <cell r="Z498" t="str">
            <v>Accountant</v>
          </cell>
          <cell r="AA498" t="str">
            <v xml:space="preserve">North American Insurance Company </v>
          </cell>
          <cell r="AB498">
            <v>6027763202</v>
          </cell>
          <cell r="AC498">
            <v>670175</v>
          </cell>
          <cell r="AD498">
            <v>6022775901</v>
          </cell>
          <cell r="AE498" t="str">
            <v>financialreporting@oxfordlife.com</v>
          </cell>
          <cell r="AF498" t="str">
            <v>2721 North Central Avenue</v>
          </cell>
          <cell r="AH498" t="str">
            <v>PHOENIX</v>
          </cell>
          <cell r="AI498" t="str">
            <v>MARICOPA</v>
          </cell>
          <cell r="AJ498" t="str">
            <v>AZ</v>
          </cell>
          <cell r="AK498" t="str">
            <v>85004</v>
          </cell>
          <cell r="CF498" t="str">
            <v>www.oxfordlife.com</v>
          </cell>
          <cell r="CN498">
            <v>954</v>
          </cell>
          <cell r="CO498">
            <v>539</v>
          </cell>
          <cell r="CS498" t="str">
            <v>12/31/2019</v>
          </cell>
          <cell r="CT498">
            <v>12</v>
          </cell>
          <cell r="CW498">
            <v>68349</v>
          </cell>
          <cell r="CX498" t="str">
            <v>574</v>
          </cell>
          <cell r="DD498" t="str">
            <v>Galina</v>
          </cell>
          <cell r="DE498" t="str">
            <v>Braslavsky</v>
          </cell>
          <cell r="DF498" t="str">
            <v>Controller</v>
          </cell>
          <cell r="DG498" t="str">
            <v>galinabraslavsky@oxfordlife.com</v>
          </cell>
          <cell r="DH498">
            <v>6022636666</v>
          </cell>
        </row>
        <row r="499">
          <cell r="A499">
            <v>11554</v>
          </cell>
          <cell r="B499" t="str">
            <v>North American Specialty Insurance Company</v>
          </cell>
          <cell r="J499" t="str">
            <v>1200 Main Street</v>
          </cell>
          <cell r="K499" t="str">
            <v>Suite 800</v>
          </cell>
          <cell r="L499" t="str">
            <v>KANSAS CITY</v>
          </cell>
          <cell r="N499" t="str">
            <v>MO</v>
          </cell>
          <cell r="O499" t="str">
            <v>64105</v>
          </cell>
          <cell r="Q499">
            <v>8609027172</v>
          </cell>
          <cell r="S499" t="str">
            <v>Andreas</v>
          </cell>
          <cell r="T499" t="str">
            <v>Berger</v>
          </cell>
          <cell r="U499" t="str">
            <v>CEO</v>
          </cell>
          <cell r="V499" t="str">
            <v>andreas_berger</v>
          </cell>
          <cell r="X499" t="str">
            <v>Jayne</v>
          </cell>
          <cell r="Y499" t="str">
            <v>Garon</v>
          </cell>
          <cell r="Z499" t="str">
            <v>Statistical Compliance Analyst</v>
          </cell>
          <cell r="AA499" t="str">
            <v>North American Elite Insurance Company</v>
          </cell>
          <cell r="AB499">
            <v>8609027172</v>
          </cell>
          <cell r="AE499" t="str">
            <v>jayne_garon@swissre.com</v>
          </cell>
          <cell r="AF499" t="str">
            <v>1200 Main Street</v>
          </cell>
          <cell r="AG499" t="str">
            <v>Suite 800</v>
          </cell>
          <cell r="AH499" t="str">
            <v>KANSAS CITY</v>
          </cell>
          <cell r="AJ499" t="str">
            <v>MO</v>
          </cell>
          <cell r="AK499" t="str">
            <v>64105</v>
          </cell>
          <cell r="AL499" t="str">
            <v/>
          </cell>
          <cell r="CF499" t="str">
            <v>www.swissre.com</v>
          </cell>
          <cell r="CN499">
            <v>1397</v>
          </cell>
          <cell r="CO499">
            <v>1698</v>
          </cell>
          <cell r="CS499" t="str">
            <v>12/31/2019</v>
          </cell>
          <cell r="CT499">
            <v>12</v>
          </cell>
          <cell r="CW499">
            <v>29874</v>
          </cell>
          <cell r="DD499" t="str">
            <v>LeAnne</v>
          </cell>
          <cell r="DE499" t="str">
            <v>Pope</v>
          </cell>
          <cell r="DF499" t="str">
            <v>Statistical Compliance Lead</v>
          </cell>
          <cell r="DG499" t="str">
            <v>leanne_pope@swissre.com</v>
          </cell>
          <cell r="DH499">
            <v>8609027229</v>
          </cell>
        </row>
        <row r="500">
          <cell r="A500">
            <v>11555</v>
          </cell>
          <cell r="B500" t="str">
            <v xml:space="preserve">North River Insurance Company </v>
          </cell>
          <cell r="J500" t="str">
            <v>305 Madison Avenue</v>
          </cell>
          <cell r="L500" t="str">
            <v>MORRISTOWN</v>
          </cell>
          <cell r="M500" t="str">
            <v>MORRIS</v>
          </cell>
          <cell r="N500" t="str">
            <v>NJ</v>
          </cell>
          <cell r="O500" t="str">
            <v>07962</v>
          </cell>
          <cell r="Q500">
            <v>9734906929</v>
          </cell>
          <cell r="R500">
            <v>9734906900</v>
          </cell>
          <cell r="S500" t="str">
            <v>Marc James</v>
          </cell>
          <cell r="T500" t="str">
            <v>Adee</v>
          </cell>
          <cell r="U500" t="str">
            <v>Chairman &amp; CEO</v>
          </cell>
          <cell r="V500" t="str">
            <v>marc.adee@cfins.com</v>
          </cell>
          <cell r="W500" t="str">
            <v>Arleen Paladino</v>
          </cell>
          <cell r="X500" t="str">
            <v>Heather</v>
          </cell>
          <cell r="Y500" t="str">
            <v>Beams</v>
          </cell>
          <cell r="Z500" t="str">
            <v>Accounting Analyst</v>
          </cell>
          <cell r="AA500" t="str">
            <v>Crum &amp; Forster</v>
          </cell>
          <cell r="AB500">
            <v>7326769801</v>
          </cell>
          <cell r="AE500" t="str">
            <v>heather.beams@cfins.com</v>
          </cell>
          <cell r="AF500" t="str">
            <v>5 Christopher Way</v>
          </cell>
          <cell r="AH500" t="str">
            <v>EATONTOWN</v>
          </cell>
          <cell r="AI500" t="str">
            <v>MONMOUTH</v>
          </cell>
          <cell r="AJ500" t="str">
            <v>NJ</v>
          </cell>
          <cell r="AK500" t="str">
            <v>07724</v>
          </cell>
          <cell r="AM500" t="str">
            <v>Sean</v>
          </cell>
          <cell r="AN500" t="str">
            <v>Gorrell</v>
          </cell>
          <cell r="AO500" t="str">
            <v>Accounting Analyst</v>
          </cell>
          <cell r="AP500" t="str">
            <v>Crum &amp; Forster</v>
          </cell>
          <cell r="AQ500">
            <v>7326769821</v>
          </cell>
          <cell r="AT500" t="str">
            <v>sean.gorrell@cfins.com</v>
          </cell>
          <cell r="AU500" t="str">
            <v>5 Christopher Way</v>
          </cell>
          <cell r="AW500" t="str">
            <v>EATONTOWN</v>
          </cell>
          <cell r="AX500" t="str">
            <v>MONMOUTH</v>
          </cell>
          <cell r="AY500" t="str">
            <v>NJ</v>
          </cell>
          <cell r="AZ500" t="str">
            <v>07724</v>
          </cell>
          <cell r="CF500" t="str">
            <v>www.cfins.com</v>
          </cell>
          <cell r="CN500">
            <v>1398</v>
          </cell>
          <cell r="CO500">
            <v>3128</v>
          </cell>
          <cell r="CP500">
            <v>1670</v>
          </cell>
          <cell r="CS500" t="str">
            <v>12/31/2019</v>
          </cell>
          <cell r="CT500">
            <v>12</v>
          </cell>
          <cell r="CW500">
            <v>21105</v>
          </cell>
          <cell r="DD500" t="str">
            <v>Ersale</v>
          </cell>
          <cell r="DE500" t="str">
            <v>Benson</v>
          </cell>
          <cell r="DF500" t="str">
            <v>Operations Manager</v>
          </cell>
          <cell r="DG500" t="str">
            <v>ersale.benson@cfins.com</v>
          </cell>
          <cell r="DH500">
            <v>7326769820</v>
          </cell>
        </row>
        <row r="501">
          <cell r="A501">
            <v>10189</v>
          </cell>
          <cell r="B501" t="str">
            <v xml:space="preserve">Northwestern Long Term Care Insurance Company </v>
          </cell>
          <cell r="J501" t="str">
            <v>720 Wisconsin Avenue East</v>
          </cell>
          <cell r="L501" t="str">
            <v>MILWAUKEE</v>
          </cell>
          <cell r="M501" t="str">
            <v>MILWAUKEE</v>
          </cell>
          <cell r="N501" t="str">
            <v>WI</v>
          </cell>
          <cell r="O501" t="str">
            <v>53202</v>
          </cell>
          <cell r="Q501">
            <v>4146654203</v>
          </cell>
          <cell r="S501" t="str">
            <v>Steve Paul</v>
          </cell>
          <cell r="T501" t="str">
            <v>Sperka</v>
          </cell>
          <cell r="U501" t="str">
            <v>President &amp; CEO</v>
          </cell>
          <cell r="V501" t="str">
            <v>stevesperka@northwesternmutual.com</v>
          </cell>
          <cell r="W501" t="str">
            <v>Michael G. Carter</v>
          </cell>
          <cell r="X501" t="str">
            <v>Angela</v>
          </cell>
          <cell r="Y501" t="str">
            <v>Janda</v>
          </cell>
          <cell r="Z501" t="str">
            <v>Assistant Treasurer</v>
          </cell>
          <cell r="AA501" t="str">
            <v>Northwestern Long Term Care Insurance Company</v>
          </cell>
          <cell r="AB501">
            <v>4146651604</v>
          </cell>
          <cell r="AD501">
            <v>4146257706</v>
          </cell>
          <cell r="AE501" t="str">
            <v>angelajanda@northwesternmutual.com</v>
          </cell>
          <cell r="AF501" t="str">
            <v>720 Wisconsin Avenue East</v>
          </cell>
          <cell r="AH501" t="str">
            <v>MILWAUKEE</v>
          </cell>
          <cell r="AI501" t="str">
            <v>MILWAUKEE</v>
          </cell>
          <cell r="AJ501" t="str">
            <v>WI</v>
          </cell>
          <cell r="AK501" t="str">
            <v>53202</v>
          </cell>
          <cell r="AM501" t="str">
            <v>Mollie</v>
          </cell>
          <cell r="AN501" t="str">
            <v>Kenny</v>
          </cell>
          <cell r="AO501" t="str">
            <v>IRRS Consultant</v>
          </cell>
          <cell r="AP501" t="str">
            <v xml:space="preserve">The Northwestern Long Term Care Insurance Company </v>
          </cell>
          <cell r="AQ501">
            <v>4146613415</v>
          </cell>
          <cell r="AT501" t="str">
            <v>molliekenny@northwesternmutual.com</v>
          </cell>
          <cell r="AU501" t="str">
            <v>720 Wisconsin Avenue East</v>
          </cell>
          <cell r="AW501" t="str">
            <v>MILWAUKEE</v>
          </cell>
          <cell r="AX501" t="str">
            <v>MILWAUKEE</v>
          </cell>
          <cell r="AY501" t="str">
            <v>WI</v>
          </cell>
          <cell r="AZ501" t="str">
            <v>53202</v>
          </cell>
          <cell r="CF501" t="str">
            <v>www.northwesternmutual.com</v>
          </cell>
          <cell r="CN501">
            <v>955</v>
          </cell>
          <cell r="CO501">
            <v>524</v>
          </cell>
          <cell r="CP501">
            <v>1600</v>
          </cell>
          <cell r="CS501" t="str">
            <v>12/31/2019</v>
          </cell>
          <cell r="CT501">
            <v>12</v>
          </cell>
          <cell r="CW501">
            <v>69000</v>
          </cell>
          <cell r="CX501" t="str">
            <v>860</v>
          </cell>
          <cell r="DD501" t="str">
            <v>Matt</v>
          </cell>
          <cell r="DE501" t="str">
            <v>Franzowiak</v>
          </cell>
          <cell r="DF501" t="str">
            <v>Assistant Director-Corporate Reporting</v>
          </cell>
          <cell r="DG501" t="str">
            <v>mattfranzowiak@northwesternmutual.com</v>
          </cell>
          <cell r="DH501">
            <v>4146654267</v>
          </cell>
        </row>
        <row r="502">
          <cell r="A502">
            <v>11559</v>
          </cell>
          <cell r="B502" t="str">
            <v>Northwestern National Insurance Company of Milwaukee Wisconsin</v>
          </cell>
          <cell r="J502" t="str">
            <v>8200 Beckett Park Drive</v>
          </cell>
          <cell r="K502" t="str">
            <v>Suite 201</v>
          </cell>
          <cell r="L502" t="str">
            <v>WEST CHESTER</v>
          </cell>
          <cell r="M502" t="str">
            <v>BUTLER</v>
          </cell>
          <cell r="N502" t="str">
            <v>OH</v>
          </cell>
          <cell r="O502" t="str">
            <v>45069</v>
          </cell>
          <cell r="Q502">
            <v>5138895663</v>
          </cell>
          <cell r="R502">
            <v>5138894675</v>
          </cell>
          <cell r="S502" t="str">
            <v>Gary M.</v>
          </cell>
          <cell r="T502" t="str">
            <v>Sussman</v>
          </cell>
          <cell r="U502" t="str">
            <v>Treasurer</v>
          </cell>
          <cell r="V502" t="str">
            <v>nnic@northwesternnic.com</v>
          </cell>
          <cell r="W502" t="str">
            <v>Brian Johnston</v>
          </cell>
          <cell r="X502" t="str">
            <v>Patricia S.</v>
          </cell>
          <cell r="Y502" t="str">
            <v>Henson</v>
          </cell>
          <cell r="Z502" t="str">
            <v>Chief Operations Officer</v>
          </cell>
          <cell r="AA502" t="str">
            <v>Northwestern National Insurance Company of Milwaukee, Wisconsin</v>
          </cell>
          <cell r="AB502">
            <v>5138895663</v>
          </cell>
          <cell r="AD502">
            <v>5138894675</v>
          </cell>
          <cell r="AE502" t="str">
            <v>nnic@northwesternnic.com</v>
          </cell>
          <cell r="AF502" t="str">
            <v>8200 Beckett Park Drive</v>
          </cell>
          <cell r="AG502" t="str">
            <v>Suite 201</v>
          </cell>
          <cell r="AH502" t="str">
            <v>WEST CHESTER</v>
          </cell>
          <cell r="AI502" t="str">
            <v>BUTLER</v>
          </cell>
          <cell r="AJ502" t="str">
            <v>OH</v>
          </cell>
          <cell r="AK502" t="str">
            <v>45069</v>
          </cell>
          <cell r="CN502">
            <v>1401</v>
          </cell>
          <cell r="CO502">
            <v>286</v>
          </cell>
          <cell r="CS502" t="str">
            <v>12/31/2019</v>
          </cell>
          <cell r="CT502">
            <v>12</v>
          </cell>
          <cell r="CW502">
            <v>23914</v>
          </cell>
          <cell r="CX502" t="str">
            <v>4883</v>
          </cell>
          <cell r="DD502" t="str">
            <v>Gary M.</v>
          </cell>
          <cell r="DE502" t="str">
            <v>Sussman</v>
          </cell>
          <cell r="DF502" t="str">
            <v>Treasurer</v>
          </cell>
          <cell r="DG502" t="str">
            <v>gary.sussman@northwesternnic.com</v>
          </cell>
          <cell r="DH502">
            <v>5138895663</v>
          </cell>
        </row>
        <row r="503">
          <cell r="A503">
            <v>11560</v>
          </cell>
          <cell r="B503" t="str">
            <v>Nova Casualty Company</v>
          </cell>
          <cell r="J503" t="str">
            <v>Five Waterside Crossing</v>
          </cell>
          <cell r="K503" t="str">
            <v>Suite 201</v>
          </cell>
          <cell r="L503" t="str">
            <v>WINDSOR</v>
          </cell>
          <cell r="M503" t="str">
            <v>HARTFORD</v>
          </cell>
          <cell r="N503" t="str">
            <v>CT</v>
          </cell>
          <cell r="O503" t="str">
            <v>06095</v>
          </cell>
          <cell r="Q503">
            <v>8606834250</v>
          </cell>
          <cell r="R503">
            <v>8606834453</v>
          </cell>
          <cell r="S503" t="str">
            <v>Craig</v>
          </cell>
          <cell r="T503" t="str">
            <v>Rappaport</v>
          </cell>
          <cell r="U503" t="str">
            <v>COO</v>
          </cell>
          <cell r="V503" t="str">
            <v>crappaport@aixgroup.com</v>
          </cell>
          <cell r="W503" t="str">
            <v>John Voglesong</v>
          </cell>
          <cell r="X503" t="str">
            <v>Kathleen</v>
          </cell>
          <cell r="Y503" t="str">
            <v>Carey</v>
          </cell>
          <cell r="Z503" t="str">
            <v>VP of Operations</v>
          </cell>
          <cell r="AA503" t="str">
            <v>AIX Group, Inc.</v>
          </cell>
          <cell r="AB503">
            <v>8606839892</v>
          </cell>
          <cell r="AD503">
            <v>8606834453</v>
          </cell>
          <cell r="AE503" t="str">
            <v>kcarey@aixgroup.com</v>
          </cell>
          <cell r="AF503" t="str">
            <v>Five Waterside Crossing</v>
          </cell>
          <cell r="AG503" t="str">
            <v>Suite 201</v>
          </cell>
          <cell r="AH503" t="str">
            <v>WINDSOR</v>
          </cell>
          <cell r="AI503" t="str">
            <v>HARTFORD</v>
          </cell>
          <cell r="AJ503" t="str">
            <v>CT</v>
          </cell>
          <cell r="AK503" t="str">
            <v>06095</v>
          </cell>
          <cell r="AM503" t="str">
            <v>Leslie</v>
          </cell>
          <cell r="AN503" t="str">
            <v>Araujo</v>
          </cell>
          <cell r="AO503" t="str">
            <v>Compliance Manager</v>
          </cell>
          <cell r="AP503" t="str">
            <v>Nova Casualty Company</v>
          </cell>
          <cell r="AQ503">
            <v>8602981209</v>
          </cell>
          <cell r="AS503">
            <v>8606834453</v>
          </cell>
          <cell r="AT503" t="str">
            <v>laraujo@aixgroup.com</v>
          </cell>
          <cell r="AU503" t="str">
            <v>Five Waterside Crossing</v>
          </cell>
          <cell r="AV503" t="str">
            <v>Suite 201</v>
          </cell>
          <cell r="AW503" t="str">
            <v>WINDSOR</v>
          </cell>
          <cell r="AX503" t="str">
            <v>HARTFORD</v>
          </cell>
          <cell r="AY503" t="str">
            <v>CT</v>
          </cell>
          <cell r="AZ503" t="str">
            <v>06095</v>
          </cell>
          <cell r="CN503">
            <v>1402</v>
          </cell>
          <cell r="CO503">
            <v>1793</v>
          </cell>
          <cell r="CP503">
            <v>42</v>
          </cell>
          <cell r="CS503" t="str">
            <v>12/31/2019</v>
          </cell>
          <cell r="CT503">
            <v>12</v>
          </cell>
          <cell r="CW503">
            <v>42552</v>
          </cell>
          <cell r="CX503" t="str">
            <v>4257</v>
          </cell>
          <cell r="DD503" t="str">
            <v>Craig</v>
          </cell>
          <cell r="DE503" t="str">
            <v>Rappaport</v>
          </cell>
          <cell r="DF503" t="str">
            <v>Chief Operations Officer</v>
          </cell>
          <cell r="DG503" t="str">
            <v>crappaport@aixgroup.com</v>
          </cell>
          <cell r="DH503">
            <v>8606834250</v>
          </cell>
        </row>
        <row r="504">
          <cell r="A504">
            <v>10594</v>
          </cell>
          <cell r="B504" t="str">
            <v>NYLIFE Insurance Company of Arizona</v>
          </cell>
          <cell r="J504" t="str">
            <v>51 Madison Avenue</v>
          </cell>
          <cell r="L504" t="str">
            <v>NEW YORK</v>
          </cell>
          <cell r="N504" t="str">
            <v>NY</v>
          </cell>
          <cell r="O504" t="str">
            <v>10010</v>
          </cell>
          <cell r="Q504">
            <v>2125767601</v>
          </cell>
          <cell r="R504">
            <v>2122525699</v>
          </cell>
          <cell r="S504" t="str">
            <v>Alexander</v>
          </cell>
          <cell r="T504" t="str">
            <v>Cook</v>
          </cell>
          <cell r="U504" t="str">
            <v>Chairman of the Board, President and CEO</v>
          </cell>
          <cell r="V504" t="str">
            <v>alex_cook@newyorklife.com</v>
          </cell>
          <cell r="W504" t="str">
            <v>John Thomas Fleurant</v>
          </cell>
          <cell r="X504" t="str">
            <v>Rafeta</v>
          </cell>
          <cell r="Y504" t="str">
            <v>Gjevukaj</v>
          </cell>
          <cell r="Z504" t="str">
            <v>Senior Associate</v>
          </cell>
          <cell r="AA504" t="str">
            <v>New York Life Insurance Company</v>
          </cell>
          <cell r="AB504">
            <v>2125766942</v>
          </cell>
          <cell r="AE504" t="str">
            <v>statement_contact@newyorklife.com</v>
          </cell>
          <cell r="AF504" t="str">
            <v>51 Madison Avenue</v>
          </cell>
          <cell r="AH504" t="str">
            <v>NEW YORK</v>
          </cell>
          <cell r="AJ504" t="str">
            <v>NY</v>
          </cell>
          <cell r="AK504" t="str">
            <v>10010</v>
          </cell>
          <cell r="CF504" t="str">
            <v>www.newyorklife.com</v>
          </cell>
          <cell r="CN504">
            <v>1043</v>
          </cell>
          <cell r="CO504">
            <v>646</v>
          </cell>
          <cell r="CS504" t="str">
            <v>12/31/2019</v>
          </cell>
          <cell r="CT504">
            <v>12</v>
          </cell>
          <cell r="CW504">
            <v>81353</v>
          </cell>
          <cell r="CX504" t="str">
            <v>826</v>
          </cell>
          <cell r="DD504" t="str">
            <v>Thomas N.</v>
          </cell>
          <cell r="DE504" t="str">
            <v>Haslacher</v>
          </cell>
          <cell r="DF504" t="str">
            <v>Corporate Vice President</v>
          </cell>
          <cell r="DG504" t="str">
            <v>thomas_n_haslacher@newyorklife.com</v>
          </cell>
          <cell r="DH504">
            <v>2125765222</v>
          </cell>
        </row>
        <row r="505">
          <cell r="A505">
            <v>11561</v>
          </cell>
          <cell r="B505" t="str">
            <v>Occidental Fire &amp; Casualty Company of North Carolina</v>
          </cell>
          <cell r="J505" t="str">
            <v>PO Box 10800</v>
          </cell>
          <cell r="K505" t="str">
            <v>702 Oberlin Road</v>
          </cell>
          <cell r="L505" t="str">
            <v>RALEIGH</v>
          </cell>
          <cell r="M505" t="str">
            <v>WAKE</v>
          </cell>
          <cell r="N505" t="str">
            <v>NC</v>
          </cell>
          <cell r="O505" t="str">
            <v>27605</v>
          </cell>
          <cell r="P505" t="str">
            <v>0800</v>
          </cell>
          <cell r="Q505">
            <v>9198331600</v>
          </cell>
          <cell r="R505">
            <v>9198318160</v>
          </cell>
          <cell r="S505" t="str">
            <v>David G.</v>
          </cell>
          <cell r="T505" t="str">
            <v>Pirrung</v>
          </cell>
          <cell r="U505" t="str">
            <v>President</v>
          </cell>
          <cell r="V505" t="str">
            <v>david.pirrung@iatinsurance.com</v>
          </cell>
          <cell r="W505" t="str">
            <v>John M. Mruk</v>
          </cell>
          <cell r="X505" t="str">
            <v>Janet M.</v>
          </cell>
          <cell r="Y505" t="str">
            <v>Britt</v>
          </cell>
          <cell r="Z505" t="str">
            <v>Sr. Tax &amp; Bureau Analyst</v>
          </cell>
          <cell r="AA505" t="str">
            <v>Occidental Fire &amp; Casualty Company of North Carolina</v>
          </cell>
          <cell r="AB505">
            <v>9198384535</v>
          </cell>
          <cell r="AD505">
            <v>9198318160</v>
          </cell>
          <cell r="AE505" t="str">
            <v>jbritt@iatinsurance.com</v>
          </cell>
          <cell r="AF505" t="str">
            <v>PO Box 10800</v>
          </cell>
          <cell r="AG505" t="str">
            <v>702 Oberlin Road</v>
          </cell>
          <cell r="AH505" t="str">
            <v>RALEIGH</v>
          </cell>
          <cell r="AI505" t="str">
            <v>WAKE</v>
          </cell>
          <cell r="AJ505" t="str">
            <v>NC</v>
          </cell>
          <cell r="AK505" t="str">
            <v>27605</v>
          </cell>
          <cell r="AL505" t="str">
            <v>0800</v>
          </cell>
          <cell r="CN505">
            <v>1403</v>
          </cell>
          <cell r="CO505">
            <v>1695</v>
          </cell>
          <cell r="CS505" t="str">
            <v>12/31/2019</v>
          </cell>
          <cell r="CT505">
            <v>12</v>
          </cell>
          <cell r="CW505">
            <v>23248</v>
          </cell>
          <cell r="CX505" t="str">
            <v>0225</v>
          </cell>
          <cell r="DD505" t="str">
            <v>Scott D.</v>
          </cell>
          <cell r="DE505" t="str">
            <v>Bowen</v>
          </cell>
          <cell r="DF505" t="str">
            <v>AVP</v>
          </cell>
          <cell r="DG505" t="str">
            <v>scott.bowen@iatinsurance.com</v>
          </cell>
          <cell r="DH505">
            <v>9195731653</v>
          </cell>
        </row>
        <row r="506">
          <cell r="A506">
            <v>11562</v>
          </cell>
          <cell r="B506" t="str">
            <v>Occidental Life Insurance Company of North Carolina</v>
          </cell>
          <cell r="J506" t="str">
            <v>PO Box 2549</v>
          </cell>
          <cell r="L506" t="str">
            <v>WACO</v>
          </cell>
          <cell r="N506" t="str">
            <v>TX</v>
          </cell>
          <cell r="O506" t="str">
            <v>76702</v>
          </cell>
          <cell r="P506" t="str">
            <v>2549</v>
          </cell>
          <cell r="Q506">
            <v>2542972775</v>
          </cell>
          <cell r="R506">
            <v>2542972777</v>
          </cell>
          <cell r="V506" t="str">
            <v>hjones@aatx.com</v>
          </cell>
          <cell r="W506" t="str">
            <v>Darla A. Schaffer</v>
          </cell>
          <cell r="X506" t="str">
            <v>Hollie</v>
          </cell>
          <cell r="Y506" t="str">
            <v>Jones</v>
          </cell>
          <cell r="Z506" t="str">
            <v>Financial Accounting Assistant</v>
          </cell>
          <cell r="AA506" t="str">
            <v>Occidental Life Insurance Company of North Carolina</v>
          </cell>
          <cell r="AB506">
            <v>2542972777</v>
          </cell>
          <cell r="AC506">
            <v>3392</v>
          </cell>
          <cell r="AD506">
            <v>2542972794</v>
          </cell>
          <cell r="AE506" t="str">
            <v>hjones@aatx.com</v>
          </cell>
          <cell r="AF506" t="str">
            <v>425 Austin Avenue</v>
          </cell>
          <cell r="AH506" t="str">
            <v>WACO</v>
          </cell>
          <cell r="AJ506" t="str">
            <v>TX</v>
          </cell>
          <cell r="AK506" t="str">
            <v>76701</v>
          </cell>
          <cell r="CF506" t="str">
            <v>www.occidentallife.com</v>
          </cell>
          <cell r="CN506">
            <v>1404</v>
          </cell>
          <cell r="CO506">
            <v>2210</v>
          </cell>
          <cell r="CS506" t="str">
            <v>12/31/2019</v>
          </cell>
          <cell r="CT506">
            <v>12</v>
          </cell>
          <cell r="CW506">
            <v>67148</v>
          </cell>
          <cell r="DD506" t="str">
            <v>Darla A.</v>
          </cell>
          <cell r="DE506" t="str">
            <v>Schaffer</v>
          </cell>
          <cell r="DF506" t="str">
            <v>EVP, CFO &amp; Treasurer</v>
          </cell>
          <cell r="DG506" t="str">
            <v>dschaffer@aatx.com</v>
          </cell>
          <cell r="DH506">
            <v>2542972777</v>
          </cell>
        </row>
        <row r="507">
          <cell r="A507">
            <v>11563</v>
          </cell>
          <cell r="B507" t="str">
            <v>Odyssey Reinsurance Company</v>
          </cell>
          <cell r="J507" t="str">
            <v>300 First Stamford Place</v>
          </cell>
          <cell r="L507" t="str">
            <v>STAMFORD</v>
          </cell>
          <cell r="M507" t="str">
            <v>FAIRFIELD</v>
          </cell>
          <cell r="N507" t="str">
            <v>CT</v>
          </cell>
          <cell r="O507" t="str">
            <v>06902</v>
          </cell>
          <cell r="Q507">
            <v>2039408101</v>
          </cell>
          <cell r="R507">
            <v>2039657960</v>
          </cell>
          <cell r="S507" t="str">
            <v>Penny</v>
          </cell>
          <cell r="T507" t="str">
            <v>Ciaston</v>
          </cell>
          <cell r="U507" t="str">
            <v>Assistant Vice President</v>
          </cell>
          <cell r="V507" t="str">
            <v>pciaston@odysseygroup.com</v>
          </cell>
          <cell r="W507" t="str">
            <v>Richard F. Coerver</v>
          </cell>
          <cell r="X507" t="str">
            <v>Penny</v>
          </cell>
          <cell r="Y507" t="str">
            <v>Ciaston</v>
          </cell>
          <cell r="Z507" t="str">
            <v>Assistant Vice President</v>
          </cell>
          <cell r="AA507" t="str">
            <v>Odyssey Reinsurance Company</v>
          </cell>
          <cell r="AB507">
            <v>2039408101</v>
          </cell>
          <cell r="AD507">
            <v>2039657960</v>
          </cell>
          <cell r="AE507" t="str">
            <v>pciaston@odysseygroup.com</v>
          </cell>
          <cell r="AF507" t="str">
            <v>300 First Stamford Place</v>
          </cell>
          <cell r="AH507" t="str">
            <v>STAMFORD</v>
          </cell>
          <cell r="AI507" t="str">
            <v>FAIRFIELD</v>
          </cell>
          <cell r="AJ507" t="str">
            <v>CT</v>
          </cell>
          <cell r="AK507" t="str">
            <v>06902</v>
          </cell>
          <cell r="CF507" t="str">
            <v>www.odysseygroup.com</v>
          </cell>
          <cell r="CN507">
            <v>1405</v>
          </cell>
          <cell r="CO507">
            <v>1863</v>
          </cell>
          <cell r="CS507" t="str">
            <v>12/31/2019</v>
          </cell>
          <cell r="CT507">
            <v>12</v>
          </cell>
          <cell r="CW507">
            <v>23680</v>
          </cell>
          <cell r="CX507" t="str">
            <v>0158</v>
          </cell>
          <cell r="DD507" t="str">
            <v>Kirk M.</v>
          </cell>
          <cell r="DE507" t="str">
            <v>Reische</v>
          </cell>
          <cell r="DF507" t="str">
            <v>Vice President</v>
          </cell>
          <cell r="DG507" t="str">
            <v>kreische@odysseygroup.com</v>
          </cell>
          <cell r="DH507">
            <v>2039778000</v>
          </cell>
        </row>
        <row r="508">
          <cell r="A508">
            <v>11564</v>
          </cell>
          <cell r="B508" t="str">
            <v xml:space="preserve">Ohio Casualty Insurance Company </v>
          </cell>
          <cell r="J508" t="str">
            <v>175 Berkeley Street</v>
          </cell>
          <cell r="L508" t="str">
            <v>BOSTON</v>
          </cell>
          <cell r="M508" t="str">
            <v>SUFFOLK</v>
          </cell>
          <cell r="N508" t="str">
            <v>MA</v>
          </cell>
          <cell r="O508" t="str">
            <v>02116</v>
          </cell>
          <cell r="Q508">
            <v>8572242766</v>
          </cell>
          <cell r="R508">
            <v>8572242712</v>
          </cell>
          <cell r="S508" t="str">
            <v>Ericka</v>
          </cell>
          <cell r="T508" t="str">
            <v>Solares</v>
          </cell>
          <cell r="U508" t="str">
            <v>Accounting Manager</v>
          </cell>
          <cell r="V508" t="str">
            <v>financialregulatoryreporting@libertymutual.com</v>
          </cell>
          <cell r="W508" t="str">
            <v>Christopher Pierce</v>
          </cell>
          <cell r="X508" t="str">
            <v>Jagjeet</v>
          </cell>
          <cell r="Y508" t="str">
            <v>Singh</v>
          </cell>
          <cell r="Z508" t="str">
            <v>Contractor, Regulatory</v>
          </cell>
          <cell r="AA508" t="str">
            <v>Liberty Mutual Group</v>
          </cell>
          <cell r="AB508">
            <v>8572242766</v>
          </cell>
          <cell r="AD508">
            <v>8572242712</v>
          </cell>
          <cell r="AE508" t="str">
            <v>financialregulatoryreporting@libertymutual.com</v>
          </cell>
          <cell r="AF508" t="str">
            <v>175 Berkeley Street</v>
          </cell>
          <cell r="AH508" t="str">
            <v>BOSTON</v>
          </cell>
          <cell r="AI508" t="str">
            <v>SUFFOLK</v>
          </cell>
          <cell r="AJ508" t="str">
            <v>MA</v>
          </cell>
          <cell r="AK508" t="str">
            <v>02116</v>
          </cell>
          <cell r="CF508" t="str">
            <v>www.libertymutual.com</v>
          </cell>
          <cell r="CN508">
            <v>1406</v>
          </cell>
          <cell r="CO508">
            <v>154</v>
          </cell>
          <cell r="CS508" t="str">
            <v>12/31/2019</v>
          </cell>
          <cell r="CT508">
            <v>12</v>
          </cell>
          <cell r="CW508">
            <v>24074</v>
          </cell>
          <cell r="DD508" t="str">
            <v>Ericka</v>
          </cell>
          <cell r="DE508" t="str">
            <v>Sorlares</v>
          </cell>
          <cell r="DF508" t="str">
            <v>Accounting Manager</v>
          </cell>
          <cell r="DG508" t="str">
            <v>financialregulatoryreporting@libertymutual.com</v>
          </cell>
          <cell r="DH508">
            <v>8572242766</v>
          </cell>
        </row>
        <row r="509">
          <cell r="A509">
            <v>11565</v>
          </cell>
          <cell r="B509" t="str">
            <v>Ohio Farmers Insurance Company</v>
          </cell>
          <cell r="J509" t="str">
            <v>PO Box 5001</v>
          </cell>
          <cell r="L509" t="str">
            <v>WESTFIELD CENTER</v>
          </cell>
          <cell r="M509" t="str">
            <v>MEDINA</v>
          </cell>
          <cell r="N509" t="str">
            <v>OH</v>
          </cell>
          <cell r="O509" t="str">
            <v>44251</v>
          </cell>
          <cell r="P509" t="str">
            <v>5001</v>
          </cell>
          <cell r="Q509">
            <v>3308870980</v>
          </cell>
          <cell r="R509">
            <v>3308874088</v>
          </cell>
          <cell r="S509" t="str">
            <v>John T.H.</v>
          </cell>
          <cell r="T509" t="str">
            <v>Batchelder</v>
          </cell>
          <cell r="U509" t="str">
            <v>Deputy General Counsel</v>
          </cell>
          <cell r="V509" t="str">
            <v>johnbatchelder@westfieldgrp.com</v>
          </cell>
          <cell r="W509" t="str">
            <v>Joe Kohmann</v>
          </cell>
          <cell r="X509" t="str">
            <v>John T. H.</v>
          </cell>
          <cell r="Y509" t="str">
            <v>Batchelder</v>
          </cell>
          <cell r="Z509" t="str">
            <v>Deputy General Counsel</v>
          </cell>
          <cell r="AA509" t="str">
            <v>Ohio Farmers Insurance Company</v>
          </cell>
          <cell r="AB509">
            <v>3308870980</v>
          </cell>
          <cell r="AD509">
            <v>3308874088</v>
          </cell>
          <cell r="AE509" t="str">
            <v>johnbatchelder@westfieldgrp.com</v>
          </cell>
          <cell r="AF509" t="str">
            <v>PO Box 5001</v>
          </cell>
          <cell r="AH509" t="str">
            <v>WESTFIELD CENTER</v>
          </cell>
          <cell r="AI509" t="str">
            <v>MEDINA</v>
          </cell>
          <cell r="AJ509" t="str">
            <v>OH</v>
          </cell>
          <cell r="AK509" t="str">
            <v>44251</v>
          </cell>
          <cell r="AL509" t="str">
            <v>5001</v>
          </cell>
          <cell r="AM509" t="str">
            <v>Frank</v>
          </cell>
          <cell r="AN509" t="str">
            <v>Sandor</v>
          </cell>
          <cell r="AO509" t="str">
            <v>Corporate Counsel</v>
          </cell>
          <cell r="AP509" t="str">
            <v>Ohio Farmers Insurance Company</v>
          </cell>
          <cell r="AQ509">
            <v>3308870387</v>
          </cell>
          <cell r="AS509">
            <v>3308874499</v>
          </cell>
          <cell r="AT509" t="str">
            <v>franksandor@westfieldgrp.com</v>
          </cell>
          <cell r="AU509" t="str">
            <v>PO Box 5001</v>
          </cell>
          <cell r="AW509" t="str">
            <v>WESTFIELD CENTER</v>
          </cell>
          <cell r="AX509" t="str">
            <v>MEDINA</v>
          </cell>
          <cell r="AY509" t="str">
            <v>OH</v>
          </cell>
          <cell r="AZ509" t="str">
            <v>44251</v>
          </cell>
          <cell r="BA509" t="str">
            <v>5001</v>
          </cell>
          <cell r="CF509" t="str">
            <v>www.westfieldinsurance.com</v>
          </cell>
          <cell r="CN509">
            <v>1407</v>
          </cell>
          <cell r="CO509">
            <v>2906</v>
          </cell>
          <cell r="CP509">
            <v>2907</v>
          </cell>
          <cell r="CS509" t="str">
            <v>12/31/2019</v>
          </cell>
          <cell r="CT509">
            <v>12</v>
          </cell>
          <cell r="CW509">
            <v>24104</v>
          </cell>
          <cell r="CX509" t="str">
            <v>0228</v>
          </cell>
          <cell r="DD509" t="str">
            <v>Frank A.</v>
          </cell>
          <cell r="DE509" t="str">
            <v>Carrino</v>
          </cell>
          <cell r="DF509" t="str">
            <v>Secretary and General Counsel</v>
          </cell>
          <cell r="DG509" t="str">
            <v>frankcarrino@westfieldgrp.com</v>
          </cell>
          <cell r="DH509">
            <v>3308878269</v>
          </cell>
        </row>
        <row r="510">
          <cell r="A510">
            <v>10192</v>
          </cell>
          <cell r="B510" t="str">
            <v>Ohio National Life Assurance Corporation</v>
          </cell>
          <cell r="J510" t="str">
            <v>PO Box 237</v>
          </cell>
          <cell r="L510" t="str">
            <v xml:space="preserve">CINCINNATI </v>
          </cell>
          <cell r="M510" t="str">
            <v>HAMILTON</v>
          </cell>
          <cell r="N510" t="str">
            <v>OH</v>
          </cell>
          <cell r="O510" t="str">
            <v>45201</v>
          </cell>
          <cell r="Q510">
            <v>5137946705</v>
          </cell>
          <cell r="R510">
            <v>5137944595</v>
          </cell>
          <cell r="S510" t="str">
            <v>Gart T.</v>
          </cell>
          <cell r="T510" t="str">
            <v>Huffman</v>
          </cell>
          <cell r="U510" t="str">
            <v>Chairman, President &amp; CEO</v>
          </cell>
          <cell r="V510" t="str">
            <v>gary_huffman@ohionational.com</v>
          </cell>
          <cell r="W510" t="str">
            <v>Rocky Coppola</v>
          </cell>
          <cell r="X510" t="str">
            <v>Jennifer</v>
          </cell>
          <cell r="Y510" t="str">
            <v>Knabe</v>
          </cell>
          <cell r="Z510" t="str">
            <v>Manager, Corporate Compliance</v>
          </cell>
          <cell r="AA510" t="str">
            <v>Ohio National Life Assurance Corporation</v>
          </cell>
          <cell r="AB510">
            <v>5137946686</v>
          </cell>
          <cell r="AD510">
            <v>5137944595</v>
          </cell>
          <cell r="AE510" t="str">
            <v>jennifer_knabe@ohionational.com</v>
          </cell>
          <cell r="AF510" t="str">
            <v xml:space="preserve">One Financial Way </v>
          </cell>
          <cell r="AH510" t="str">
            <v xml:space="preserve">CINCINNATI </v>
          </cell>
          <cell r="AI510" t="str">
            <v>HAMILTON</v>
          </cell>
          <cell r="AJ510" t="str">
            <v>OH</v>
          </cell>
          <cell r="AK510" t="str">
            <v>45242</v>
          </cell>
          <cell r="CF510" t="str">
            <v>www.ohionational.com</v>
          </cell>
          <cell r="CN510">
            <v>958</v>
          </cell>
          <cell r="CO510">
            <v>751</v>
          </cell>
          <cell r="CS510" t="str">
            <v>12/31/2019</v>
          </cell>
          <cell r="CT510">
            <v>12</v>
          </cell>
          <cell r="CW510">
            <v>89206</v>
          </cell>
          <cell r="CX510" t="str">
            <v>704</v>
          </cell>
          <cell r="DD510" t="str">
            <v>Molly</v>
          </cell>
          <cell r="DE510" t="str">
            <v>Akin</v>
          </cell>
          <cell r="DF510" t="str">
            <v>AVP, Corporate Compliance &amp; Ethics</v>
          </cell>
          <cell r="DG510" t="str">
            <v>molly_akin@ohionational.com</v>
          </cell>
          <cell r="DH510">
            <v>5137946341</v>
          </cell>
        </row>
        <row r="511">
          <cell r="A511">
            <v>10194</v>
          </cell>
          <cell r="B511" t="str">
            <v xml:space="preserve">Old American Insurance Company </v>
          </cell>
          <cell r="J511" t="str">
            <v>PO Box 218573</v>
          </cell>
          <cell r="L511" t="str">
            <v>KANSAS CITY</v>
          </cell>
          <cell r="N511" t="str">
            <v>MO</v>
          </cell>
          <cell r="O511" t="str">
            <v>64121</v>
          </cell>
          <cell r="P511" t="str">
            <v>8573</v>
          </cell>
          <cell r="Q511">
            <v>8167537000</v>
          </cell>
          <cell r="S511" t="str">
            <v>Walter Edwin</v>
          </cell>
          <cell r="T511" t="str">
            <v>Bixby</v>
          </cell>
          <cell r="U511" t="str">
            <v>President</v>
          </cell>
          <cell r="V511" t="str">
            <v>wbixby@kclife.com</v>
          </cell>
          <cell r="W511" t="str">
            <v>Philip Alan Williams</v>
          </cell>
          <cell r="X511" t="str">
            <v>Lorie</v>
          </cell>
          <cell r="Y511" t="str">
            <v>Robinson</v>
          </cell>
          <cell r="Z511" t="str">
            <v>Actuarial Analyst</v>
          </cell>
          <cell r="AA511" t="str">
            <v>Old American Insurance Company</v>
          </cell>
          <cell r="AB511">
            <v>8167537299</v>
          </cell>
          <cell r="AD511">
            <v>8165612415</v>
          </cell>
          <cell r="AE511" t="str">
            <v>actuarial_valuation@kclife.com</v>
          </cell>
          <cell r="AF511" t="str">
            <v>PO Box 218573</v>
          </cell>
          <cell r="AH511" t="str">
            <v>KANSAS CITY</v>
          </cell>
          <cell r="AJ511" t="str">
            <v>MO</v>
          </cell>
          <cell r="AK511" t="str">
            <v>64121</v>
          </cell>
          <cell r="AL511" t="str">
            <v>8573</v>
          </cell>
          <cell r="CF511" t="str">
            <v>www.oaic.com</v>
          </cell>
          <cell r="CN511">
            <v>492</v>
          </cell>
          <cell r="CO511">
            <v>580</v>
          </cell>
          <cell r="CS511" t="str">
            <v>12/31/2019</v>
          </cell>
          <cell r="CT511">
            <v>12</v>
          </cell>
          <cell r="CW511">
            <v>67199</v>
          </cell>
          <cell r="CX511" t="str">
            <v>588</v>
          </cell>
          <cell r="DD511" t="str">
            <v>Karen L.</v>
          </cell>
          <cell r="DE511" t="str">
            <v>Dierker, FSA, MAAA</v>
          </cell>
          <cell r="DF511" t="str">
            <v>AVP &amp; Valuation Actuary</v>
          </cell>
          <cell r="DG511" t="str">
            <v>kdierker@kclife.com</v>
          </cell>
          <cell r="DH511">
            <v>8167537000</v>
          </cell>
        </row>
        <row r="512">
          <cell r="A512">
            <v>11566</v>
          </cell>
          <cell r="B512" t="str">
            <v>Old Republic General Insurance Corporation</v>
          </cell>
          <cell r="J512" t="str">
            <v>307 North Michigan Avenue</v>
          </cell>
          <cell r="L512" t="str">
            <v>CHICAGO</v>
          </cell>
          <cell r="N512" t="str">
            <v>IL</v>
          </cell>
          <cell r="O512" t="str">
            <v>60601</v>
          </cell>
          <cell r="Q512">
            <v>3123468100</v>
          </cell>
          <cell r="X512" t="str">
            <v>Melissa</v>
          </cell>
          <cell r="Y512" t="str">
            <v>Nace</v>
          </cell>
          <cell r="Z512" t="str">
            <v>Advanced Actuarial Associate</v>
          </cell>
          <cell r="AA512" t="str">
            <v>Old Republic Insurance Company</v>
          </cell>
          <cell r="AB512">
            <v>7248385485</v>
          </cell>
          <cell r="AD512">
            <v>7248366469</v>
          </cell>
          <cell r="AE512" t="str">
            <v>statistics@orinsco.com</v>
          </cell>
          <cell r="AF512" t="str">
            <v>PO Box 789</v>
          </cell>
          <cell r="AH512" t="str">
            <v>GREENSBURG</v>
          </cell>
          <cell r="AI512" t="str">
            <v>WESTMORELAND</v>
          </cell>
          <cell r="AJ512" t="str">
            <v>PA</v>
          </cell>
          <cell r="AK512" t="str">
            <v>15601</v>
          </cell>
          <cell r="CN512">
            <v>1408</v>
          </cell>
          <cell r="CO512">
            <v>1794</v>
          </cell>
          <cell r="CS512" t="str">
            <v>12/31/2019</v>
          </cell>
          <cell r="CT512">
            <v>12</v>
          </cell>
          <cell r="CW512">
            <v>24139</v>
          </cell>
          <cell r="DD512" t="str">
            <v>Lloyd</v>
          </cell>
          <cell r="DE512" t="str">
            <v>Bouchard</v>
          </cell>
          <cell r="DF512" t="str">
            <v>Actuary</v>
          </cell>
          <cell r="DG512" t="str">
            <v>statistics@orinsco.com</v>
          </cell>
          <cell r="DH512">
            <v>7248345000</v>
          </cell>
        </row>
        <row r="513">
          <cell r="A513">
            <v>11567</v>
          </cell>
          <cell r="B513" t="str">
            <v>Old Republic Insurance Company</v>
          </cell>
          <cell r="J513" t="str">
            <v>PO Box 789</v>
          </cell>
          <cell r="L513" t="str">
            <v>GREENSBURG</v>
          </cell>
          <cell r="N513" t="str">
            <v>PA</v>
          </cell>
          <cell r="O513" t="str">
            <v>15601</v>
          </cell>
          <cell r="P513" t="str">
            <v>0789</v>
          </cell>
          <cell r="Q513">
            <v>7248345000</v>
          </cell>
          <cell r="X513" t="str">
            <v>Melissa</v>
          </cell>
          <cell r="Y513" t="str">
            <v>Nace</v>
          </cell>
          <cell r="Z513" t="str">
            <v>Advanced Actuarial Associate</v>
          </cell>
          <cell r="AA513" t="str">
            <v>Old Republic Insurance Company</v>
          </cell>
          <cell r="AB513">
            <v>7248385485</v>
          </cell>
          <cell r="AD513">
            <v>7248366469</v>
          </cell>
          <cell r="AE513" t="str">
            <v>statistics@orinsco.com</v>
          </cell>
          <cell r="AF513" t="str">
            <v>PO Box 789</v>
          </cell>
          <cell r="AH513" t="str">
            <v>GREENSBURG</v>
          </cell>
          <cell r="AI513" t="str">
            <v>WESTMORELAND</v>
          </cell>
          <cell r="AJ513" t="str">
            <v>PA</v>
          </cell>
          <cell r="AK513" t="str">
            <v>15601</v>
          </cell>
          <cell r="CN513">
            <v>1409</v>
          </cell>
          <cell r="CO513">
            <v>1794</v>
          </cell>
          <cell r="CS513" t="str">
            <v>12/31/2019</v>
          </cell>
          <cell r="CT513">
            <v>12</v>
          </cell>
          <cell r="CW513">
            <v>24147</v>
          </cell>
          <cell r="DD513" t="str">
            <v>Lloyd</v>
          </cell>
          <cell r="DE513" t="str">
            <v>Bouchard</v>
          </cell>
          <cell r="DF513" t="str">
            <v>Actuary</v>
          </cell>
          <cell r="DG513" t="str">
            <v>statistics@orinsco.com</v>
          </cell>
          <cell r="DH513">
            <v>7248345000</v>
          </cell>
        </row>
        <row r="514">
          <cell r="A514">
            <v>10195</v>
          </cell>
          <cell r="B514" t="str">
            <v xml:space="preserve">Old Republic Life Insurance Company </v>
          </cell>
          <cell r="J514" t="str">
            <v xml:space="preserve">307 Michigan Avenue North </v>
          </cell>
          <cell r="L514" t="str">
            <v xml:space="preserve">CHICAGO </v>
          </cell>
          <cell r="M514" t="str">
            <v>COOK</v>
          </cell>
          <cell r="N514" t="str">
            <v>IL</v>
          </cell>
          <cell r="O514" t="str">
            <v>60601</v>
          </cell>
          <cell r="Q514">
            <v>3123468100</v>
          </cell>
          <cell r="R514">
            <v>3127624700</v>
          </cell>
          <cell r="S514" t="str">
            <v>Richard Scott</v>
          </cell>
          <cell r="T514" t="str">
            <v>Rager</v>
          </cell>
          <cell r="U514" t="str">
            <v>President</v>
          </cell>
          <cell r="V514" t="str">
            <v>oriaccounting@oldrepublic.com</v>
          </cell>
          <cell r="W514" t="str">
            <v>Karl W. Mueller</v>
          </cell>
          <cell r="X514" t="str">
            <v>Charles</v>
          </cell>
          <cell r="Y514" t="str">
            <v>Frey</v>
          </cell>
          <cell r="Z514" t="str">
            <v>Accounting Manager</v>
          </cell>
          <cell r="AA514" t="str">
            <v>Old Republic Life Insurance Company</v>
          </cell>
          <cell r="AB514">
            <v>3127624367</v>
          </cell>
          <cell r="AD514">
            <v>3127624700</v>
          </cell>
          <cell r="AE514" t="str">
            <v>cfrey@oldrepublic.com</v>
          </cell>
          <cell r="AF514" t="str">
            <v>307 Michigan Avenue North</v>
          </cell>
          <cell r="AH514" t="str">
            <v>CHICAGO</v>
          </cell>
          <cell r="AI514" t="str">
            <v>COOK</v>
          </cell>
          <cell r="AJ514" t="str">
            <v>IL</v>
          </cell>
          <cell r="AK514" t="str">
            <v>60601</v>
          </cell>
          <cell r="AM514" t="str">
            <v>Fred M.</v>
          </cell>
          <cell r="AN514" t="str">
            <v>Savaglio</v>
          </cell>
          <cell r="AO514" t="str">
            <v>Vice President</v>
          </cell>
          <cell r="AP514" t="str">
            <v>Old Republic Life Insurance Company</v>
          </cell>
          <cell r="AQ514">
            <v>3127624307</v>
          </cell>
          <cell r="AS514">
            <v>3127624700</v>
          </cell>
          <cell r="AT514" t="str">
            <v>fsavaglio@oldrepublic.com</v>
          </cell>
          <cell r="AU514" t="str">
            <v>307 Michigan Avenue North</v>
          </cell>
          <cell r="AW514" t="str">
            <v>CHICAGO</v>
          </cell>
          <cell r="AX514" t="str">
            <v>COOK</v>
          </cell>
          <cell r="AY514" t="str">
            <v>IL</v>
          </cell>
          <cell r="AZ514" t="str">
            <v>60601</v>
          </cell>
          <cell r="CF514" t="str">
            <v>www.oldrepublic.com</v>
          </cell>
          <cell r="CN514">
            <v>960</v>
          </cell>
          <cell r="CO514">
            <v>598</v>
          </cell>
          <cell r="CP514">
            <v>724</v>
          </cell>
          <cell r="CS514" t="str">
            <v>12/31/2019</v>
          </cell>
          <cell r="CT514">
            <v>12</v>
          </cell>
          <cell r="CW514">
            <v>67261</v>
          </cell>
          <cell r="CX514" t="str">
            <v>150</v>
          </cell>
          <cell r="DD514" t="str">
            <v>Fred</v>
          </cell>
          <cell r="DE514" t="str">
            <v>Savaglio</v>
          </cell>
          <cell r="DF514" t="str">
            <v>Vice President</v>
          </cell>
          <cell r="DG514" t="str">
            <v>oriaccounting@oldrepublic.com</v>
          </cell>
          <cell r="DH514">
            <v>3127624307</v>
          </cell>
        </row>
        <row r="515">
          <cell r="A515">
            <v>11568</v>
          </cell>
          <cell r="B515" t="str">
            <v>Old Republic Security Assurance Company</v>
          </cell>
          <cell r="J515" t="str">
            <v>307 North Michigan Avenue</v>
          </cell>
          <cell r="L515" t="str">
            <v>CHICAGO</v>
          </cell>
          <cell r="M515" t="str">
            <v>COOK</v>
          </cell>
          <cell r="N515" t="str">
            <v>IL</v>
          </cell>
          <cell r="O515" t="str">
            <v>60601</v>
          </cell>
          <cell r="Q515">
            <v>3123468100</v>
          </cell>
          <cell r="R515">
            <v>3127624700</v>
          </cell>
          <cell r="S515" t="str">
            <v>William Todd</v>
          </cell>
          <cell r="T515" t="str">
            <v>Gray</v>
          </cell>
          <cell r="U515" t="str">
            <v>President</v>
          </cell>
          <cell r="V515" t="str">
            <v>oriaccounting@oldrepublic.com</v>
          </cell>
          <cell r="W515" t="str">
            <v>Karl William Mueller</v>
          </cell>
          <cell r="X515" t="str">
            <v>Charles</v>
          </cell>
          <cell r="Y515" t="str">
            <v>Frey</v>
          </cell>
          <cell r="Z515" t="str">
            <v>Accounting Manager</v>
          </cell>
          <cell r="AA515" t="str">
            <v>Old Republic Security Assurance Company</v>
          </cell>
          <cell r="AB515">
            <v>3127624367</v>
          </cell>
          <cell r="AD515">
            <v>3127624700</v>
          </cell>
          <cell r="AE515" t="str">
            <v>oriaccounting@oldrepublic.com</v>
          </cell>
          <cell r="AF515" t="str">
            <v>307 North Michigan Avenue</v>
          </cell>
          <cell r="AH515" t="str">
            <v>CHICAGO</v>
          </cell>
          <cell r="AI515" t="str">
            <v>COOK</v>
          </cell>
          <cell r="AJ515" t="str">
            <v>IL</v>
          </cell>
          <cell r="AK515" t="str">
            <v>60601</v>
          </cell>
          <cell r="AM515" t="str">
            <v>Fred</v>
          </cell>
          <cell r="AN515" t="str">
            <v>Savaglio</v>
          </cell>
          <cell r="AO515" t="str">
            <v>Vice President</v>
          </cell>
          <cell r="AP515" t="str">
            <v>Old Republic Security Assurance Company</v>
          </cell>
          <cell r="AQ515">
            <v>3127624307</v>
          </cell>
          <cell r="AS515">
            <v>3127624700</v>
          </cell>
          <cell r="AT515" t="str">
            <v>oriaccounting@oldrepublic.com</v>
          </cell>
          <cell r="AU515" t="str">
            <v>307 North Michigan Avenue</v>
          </cell>
          <cell r="AW515" t="str">
            <v>CHICAGO</v>
          </cell>
          <cell r="AX515" t="str">
            <v>COOK</v>
          </cell>
          <cell r="AY515" t="str">
            <v>IL</v>
          </cell>
          <cell r="AZ515" t="str">
            <v>60601</v>
          </cell>
          <cell r="CF515" t="str">
            <v>www.oldrepublic.com</v>
          </cell>
          <cell r="CN515">
            <v>1410</v>
          </cell>
          <cell r="CO515">
            <v>10</v>
          </cell>
          <cell r="CP515">
            <v>41</v>
          </cell>
          <cell r="CS515" t="str">
            <v>12/31/2019</v>
          </cell>
          <cell r="CT515">
            <v>12</v>
          </cell>
          <cell r="CW515">
            <v>35424</v>
          </cell>
          <cell r="CX515" t="str">
            <v>0150</v>
          </cell>
          <cell r="DD515" t="str">
            <v>Fred</v>
          </cell>
          <cell r="DE515" t="str">
            <v>Savaglio</v>
          </cell>
          <cell r="DF515" t="str">
            <v>Vice President</v>
          </cell>
          <cell r="DG515" t="str">
            <v>oriaccounting@oldrepublic.com</v>
          </cell>
          <cell r="DH515">
            <v>3127624307</v>
          </cell>
        </row>
        <row r="516">
          <cell r="A516">
            <v>11569</v>
          </cell>
          <cell r="B516" t="str">
            <v>Old United Casualty Company</v>
          </cell>
          <cell r="J516" t="str">
            <v>PO Box 795</v>
          </cell>
          <cell r="L516" t="str">
            <v>SHAWNEE MISSION</v>
          </cell>
          <cell r="M516" t="str">
            <v>JOHNSON</v>
          </cell>
          <cell r="N516" t="str">
            <v>KS</v>
          </cell>
          <cell r="O516" t="str">
            <v>66201</v>
          </cell>
          <cell r="Q516">
            <v>9138950200</v>
          </cell>
          <cell r="R516">
            <v>9135640611</v>
          </cell>
          <cell r="S516" t="str">
            <v>Glen</v>
          </cell>
          <cell r="T516" t="str">
            <v>Mayer</v>
          </cell>
          <cell r="U516" t="str">
            <v>President</v>
          </cell>
          <cell r="V516" t="str">
            <v>insreporting@vtaig.com</v>
          </cell>
          <cell r="W516" t="str">
            <v>Tim McGill</v>
          </cell>
          <cell r="X516" t="str">
            <v>Jill</v>
          </cell>
          <cell r="Y516" t="str">
            <v>Kearney</v>
          </cell>
          <cell r="Z516" t="str">
            <v>Assistant Controller</v>
          </cell>
          <cell r="AA516" t="str">
            <v>Old United Casualty Company</v>
          </cell>
          <cell r="AB516">
            <v>9135640816</v>
          </cell>
          <cell r="AD516">
            <v>9135640611</v>
          </cell>
          <cell r="AE516" t="str">
            <v>insreporting@vtaig.com</v>
          </cell>
          <cell r="AF516" t="str">
            <v>PO Box 795</v>
          </cell>
          <cell r="AH516" t="str">
            <v>SHAWNEE MISSION</v>
          </cell>
          <cell r="AI516" t="str">
            <v>JOHNSON</v>
          </cell>
          <cell r="AJ516" t="str">
            <v>KS</v>
          </cell>
          <cell r="AK516" t="str">
            <v>66201</v>
          </cell>
          <cell r="AM516" t="str">
            <v>Kristin</v>
          </cell>
          <cell r="AN516" t="str">
            <v>Zitta</v>
          </cell>
          <cell r="AO516" t="str">
            <v>Compliance Administrator</v>
          </cell>
          <cell r="AP516" t="str">
            <v>Old United Casualty Company</v>
          </cell>
          <cell r="AT516" t="str">
            <v>kzitta@mpp.com</v>
          </cell>
          <cell r="AU516" t="str">
            <v>PO Box 795</v>
          </cell>
          <cell r="AW516" t="str">
            <v>SHAWNEE MISSION</v>
          </cell>
          <cell r="AX516" t="str">
            <v>JOHNSON</v>
          </cell>
          <cell r="AY516" t="str">
            <v>KS</v>
          </cell>
          <cell r="AZ516" t="str">
            <v>66201</v>
          </cell>
          <cell r="CF516" t="str">
            <v>www.oldunited.com</v>
          </cell>
          <cell r="CN516">
            <v>1411</v>
          </cell>
          <cell r="CO516">
            <v>1795</v>
          </cell>
          <cell r="CP516">
            <v>358</v>
          </cell>
          <cell r="CS516" t="str">
            <v>12/31/2019</v>
          </cell>
          <cell r="CT516">
            <v>12</v>
          </cell>
          <cell r="CW516">
            <v>37060</v>
          </cell>
          <cell r="CX516" t="str">
            <v>0031</v>
          </cell>
          <cell r="DD516" t="str">
            <v>Tim</v>
          </cell>
          <cell r="DE516" t="str">
            <v>McGill</v>
          </cell>
          <cell r="DF516" t="str">
            <v>Chief Financial Officer</v>
          </cell>
          <cell r="DG516" t="str">
            <v>insreporting@vtaig.com</v>
          </cell>
          <cell r="DH516">
            <v>9138950460</v>
          </cell>
        </row>
        <row r="517">
          <cell r="A517">
            <v>11570</v>
          </cell>
          <cell r="B517" t="str">
            <v>Old United Life Insurance Company</v>
          </cell>
          <cell r="J517" t="str">
            <v>PO Box 795</v>
          </cell>
          <cell r="L517" t="str">
            <v>SHAWNEE MISSION</v>
          </cell>
          <cell r="M517" t="str">
            <v>JOHNSON</v>
          </cell>
          <cell r="N517" t="str">
            <v>KS</v>
          </cell>
          <cell r="O517" t="str">
            <v>66201</v>
          </cell>
          <cell r="Q517">
            <v>9138950200</v>
          </cell>
          <cell r="R517">
            <v>9138950200</v>
          </cell>
          <cell r="S517" t="str">
            <v>Glen</v>
          </cell>
          <cell r="T517" t="str">
            <v>Mayer</v>
          </cell>
          <cell r="U517" t="str">
            <v>President</v>
          </cell>
          <cell r="V517" t="str">
            <v>insreporting.com</v>
          </cell>
          <cell r="W517" t="str">
            <v>Tim McGill</v>
          </cell>
          <cell r="X517" t="str">
            <v>Jill</v>
          </cell>
          <cell r="Y517" t="str">
            <v>Kearney</v>
          </cell>
          <cell r="Z517" t="str">
            <v>Assistant Controller</v>
          </cell>
          <cell r="AA517" t="str">
            <v>Old United Life Insurance Company</v>
          </cell>
          <cell r="AB517">
            <v>9135640816</v>
          </cell>
          <cell r="AD517">
            <v>9135640611</v>
          </cell>
          <cell r="AE517" t="str">
            <v>insreporting@vtaig.com</v>
          </cell>
          <cell r="AF517" t="str">
            <v>PO Box 795</v>
          </cell>
          <cell r="AH517" t="str">
            <v>SHAWNEE MISSION</v>
          </cell>
          <cell r="AI517" t="str">
            <v>JOHNSON</v>
          </cell>
          <cell r="AJ517" t="str">
            <v>KS</v>
          </cell>
          <cell r="AK517" t="str">
            <v>66201</v>
          </cell>
          <cell r="AM517" t="str">
            <v>Kristin</v>
          </cell>
          <cell r="AN517" t="str">
            <v>Zitta</v>
          </cell>
          <cell r="AO517" t="str">
            <v>Compliance Administrator</v>
          </cell>
          <cell r="AP517" t="str">
            <v>Old United Casualty Company</v>
          </cell>
          <cell r="AT517" t="str">
            <v>kzitta@mpp.com</v>
          </cell>
          <cell r="AU517" t="str">
            <v>PO Box 795</v>
          </cell>
          <cell r="AW517" t="str">
            <v>SHAWNEE MISSION</v>
          </cell>
          <cell r="AX517" t="str">
            <v>JOHNSON</v>
          </cell>
          <cell r="AY517" t="str">
            <v>KS</v>
          </cell>
          <cell r="AZ517" t="str">
            <v>66201</v>
          </cell>
          <cell r="CF517" t="str">
            <v>www.oldunited.com</v>
          </cell>
          <cell r="CN517">
            <v>1412</v>
          </cell>
          <cell r="CO517">
            <v>1796</v>
          </cell>
          <cell r="CP517">
            <v>358</v>
          </cell>
          <cell r="CS517" t="str">
            <v>12/31/2019</v>
          </cell>
          <cell r="CT517">
            <v>12</v>
          </cell>
          <cell r="CW517">
            <v>76007</v>
          </cell>
          <cell r="CX517" t="str">
            <v>0031</v>
          </cell>
          <cell r="DD517" t="str">
            <v>Tim</v>
          </cell>
          <cell r="DE517" t="str">
            <v>McGill</v>
          </cell>
          <cell r="DF517" t="str">
            <v>Chief Financial Officer</v>
          </cell>
          <cell r="DG517" t="str">
            <v>insreporting</v>
          </cell>
          <cell r="DH517">
            <v>9138950460</v>
          </cell>
        </row>
        <row r="518">
          <cell r="A518">
            <v>11734</v>
          </cell>
          <cell r="B518" t="str">
            <v>Omaha Health Insurance Company</v>
          </cell>
          <cell r="J518" t="str">
            <v>3300 Mutual of Omaha Plaza</v>
          </cell>
          <cell r="L518" t="str">
            <v>OMAHA</v>
          </cell>
          <cell r="M518" t="str">
            <v>DOUGLAS</v>
          </cell>
          <cell r="N518" t="str">
            <v>NE</v>
          </cell>
          <cell r="O518" t="str">
            <v>68175</v>
          </cell>
          <cell r="Q518">
            <v>4023517600</v>
          </cell>
          <cell r="R518">
            <v>4023515298</v>
          </cell>
          <cell r="S518" t="str">
            <v>James</v>
          </cell>
          <cell r="T518" t="str">
            <v>Blackledge</v>
          </cell>
          <cell r="U518" t="str">
            <v>Chairman of the Board and CEO</v>
          </cell>
          <cell r="V518" t="str">
            <v>james.blackledge@mutualofomaha.com</v>
          </cell>
          <cell r="W518" t="str">
            <v>Dave Diamond</v>
          </cell>
          <cell r="X518" t="str">
            <v>Rick</v>
          </cell>
          <cell r="Y518" t="str">
            <v>Mapes</v>
          </cell>
          <cell r="Z518" t="str">
            <v>Sr. Regulatory Issues Analyst</v>
          </cell>
          <cell r="AA518" t="str">
            <v>Mutual of Omaha</v>
          </cell>
          <cell r="AB518">
            <v>4023512642</v>
          </cell>
          <cell r="AD518">
            <v>4023515298</v>
          </cell>
          <cell r="AE518" t="str">
            <v>rick.mapes@mutualofomaha.com</v>
          </cell>
          <cell r="AF518" t="str">
            <v>3300 Mutual of Omaha Plaza</v>
          </cell>
          <cell r="AH518" t="str">
            <v>OMAHA</v>
          </cell>
          <cell r="AI518" t="str">
            <v>DOUGLAS</v>
          </cell>
          <cell r="AJ518" t="str">
            <v>NE</v>
          </cell>
          <cell r="AK518" t="str">
            <v>68175</v>
          </cell>
          <cell r="CF518" t="str">
            <v>www.mutualofomaha.com</v>
          </cell>
          <cell r="CN518">
            <v>1571</v>
          </cell>
          <cell r="CO518">
            <v>673</v>
          </cell>
          <cell r="CS518" t="str">
            <v>12/31/2019</v>
          </cell>
          <cell r="CT518">
            <v>12</v>
          </cell>
          <cell r="CW518">
            <v>88080</v>
          </cell>
          <cell r="DD518" t="str">
            <v>Pam</v>
          </cell>
          <cell r="DE518" t="str">
            <v>Bishop</v>
          </cell>
          <cell r="DF518" t="str">
            <v>Manager Market Conduct</v>
          </cell>
          <cell r="DG518" t="str">
            <v>pam.bishop@mutualofomaha.com</v>
          </cell>
          <cell r="DH518">
            <v>4023512643</v>
          </cell>
        </row>
        <row r="519">
          <cell r="A519">
            <v>10066</v>
          </cell>
          <cell r="B519" t="str">
            <v>Omaha Insurance Company</v>
          </cell>
          <cell r="J519" t="str">
            <v>3300 Mutual of Omaha PLaza</v>
          </cell>
          <cell r="L519" t="str">
            <v>OMAHA</v>
          </cell>
          <cell r="M519" t="str">
            <v>DOUGLAS</v>
          </cell>
          <cell r="N519" t="str">
            <v>NE</v>
          </cell>
          <cell r="O519" t="str">
            <v>68175</v>
          </cell>
          <cell r="Q519">
            <v>4023517600</v>
          </cell>
          <cell r="R519">
            <v>4023515298</v>
          </cell>
          <cell r="S519" t="str">
            <v>James</v>
          </cell>
          <cell r="T519" t="str">
            <v>Blackledge</v>
          </cell>
          <cell r="U519" t="str">
            <v>Chairman of the Board and CEO</v>
          </cell>
          <cell r="V519" t="str">
            <v>james.blackledge@mutualofomaha.com</v>
          </cell>
          <cell r="W519" t="str">
            <v>Dave Diamond</v>
          </cell>
          <cell r="X519" t="str">
            <v>Rick</v>
          </cell>
          <cell r="Y519" t="str">
            <v>Mapes</v>
          </cell>
          <cell r="Z519" t="str">
            <v>Sr. Regulatory Issues Analyst</v>
          </cell>
          <cell r="AA519" t="str">
            <v>Mutual of Omaha</v>
          </cell>
          <cell r="AB519">
            <v>4023512642</v>
          </cell>
          <cell r="AD519">
            <v>4023515298</v>
          </cell>
          <cell r="AE519" t="str">
            <v>rick.mapes@mutualofomaha.com</v>
          </cell>
          <cell r="AF519" t="str">
            <v>3300 Mutual of Omaha Plaza</v>
          </cell>
          <cell r="AH519" t="str">
            <v>OMAHA</v>
          </cell>
          <cell r="AI519" t="str">
            <v>DOUGLAS</v>
          </cell>
          <cell r="AJ519" t="str">
            <v>NE</v>
          </cell>
          <cell r="AK519" t="str">
            <v>68175</v>
          </cell>
          <cell r="CF519" t="str">
            <v>www.mutualofomaha.com</v>
          </cell>
          <cell r="CN519">
            <v>865</v>
          </cell>
          <cell r="CO519">
            <v>673</v>
          </cell>
          <cell r="CS519" t="str">
            <v>12/31/2019</v>
          </cell>
          <cell r="CT519">
            <v>12</v>
          </cell>
          <cell r="CW519">
            <v>13100</v>
          </cell>
          <cell r="CX519" t="str">
            <v/>
          </cell>
          <cell r="DD519" t="str">
            <v>Pam</v>
          </cell>
          <cell r="DE519" t="str">
            <v>Bishop</v>
          </cell>
          <cell r="DF519" t="str">
            <v>Manager Market Conduct</v>
          </cell>
          <cell r="DG519" t="str">
            <v>pam.bishop@mutualofomaha.com</v>
          </cell>
          <cell r="DH519">
            <v>4023512643</v>
          </cell>
        </row>
        <row r="520">
          <cell r="A520">
            <v>11576</v>
          </cell>
          <cell r="B520" t="str">
            <v>Optimum Re Insurance Company</v>
          </cell>
          <cell r="J520" t="str">
            <v>PO Box 660010</v>
          </cell>
          <cell r="L520" t="str">
            <v>DALLAS</v>
          </cell>
          <cell r="M520" t="str">
            <v>DALLAS</v>
          </cell>
          <cell r="N520" t="str">
            <v>TX</v>
          </cell>
          <cell r="O520" t="str">
            <v>75266</v>
          </cell>
          <cell r="P520" t="str">
            <v>0010</v>
          </cell>
          <cell r="Q520">
            <v>2145282020</v>
          </cell>
          <cell r="R520">
            <v>2145282777</v>
          </cell>
          <cell r="S520" t="str">
            <v>Steven G.</v>
          </cell>
          <cell r="T520" t="str">
            <v>Ross</v>
          </cell>
          <cell r="U520" t="str">
            <v>Accounting &amp; Benefits Manager</v>
          </cell>
          <cell r="V520" t="str">
            <v>oric.dal-accounting@optimumre.com</v>
          </cell>
          <cell r="X520" t="str">
            <v>Steven G.</v>
          </cell>
          <cell r="Y520" t="str">
            <v>Ross</v>
          </cell>
          <cell r="Z520" t="str">
            <v>Accounting &amp; Benefits Manager</v>
          </cell>
          <cell r="AA520" t="str">
            <v>Optimum Re Insurance Company</v>
          </cell>
          <cell r="AB520">
            <v>2145282020</v>
          </cell>
          <cell r="AD520">
            <v>2145282777</v>
          </cell>
          <cell r="AE520" t="str">
            <v>oric.dal-accounting@optimumre.com</v>
          </cell>
          <cell r="AF520" t="str">
            <v>same as facility</v>
          </cell>
          <cell r="CN520">
            <v>1417</v>
          </cell>
          <cell r="CO520">
            <v>1800</v>
          </cell>
          <cell r="CS520" t="str">
            <v>12/31/2019</v>
          </cell>
          <cell r="CT520">
            <v>12</v>
          </cell>
          <cell r="CW520">
            <v>88099</v>
          </cell>
          <cell r="DD520" t="str">
            <v>Theresa</v>
          </cell>
          <cell r="DE520" t="str">
            <v>Kasko</v>
          </cell>
          <cell r="DF520" t="str">
            <v>Assistant Vice-President, Corporate Accounting</v>
          </cell>
          <cell r="DG520" t="str">
            <v>theresa.kasko@optimumre.com</v>
          </cell>
          <cell r="DH520">
            <v>2145282020</v>
          </cell>
        </row>
        <row r="521">
          <cell r="A521">
            <v>11522</v>
          </cell>
          <cell r="B521" t="str">
            <v>Optum Insurance of Ohio, Inc.</v>
          </cell>
          <cell r="J521" t="str">
            <v>1600 McConnor Parkway</v>
          </cell>
          <cell r="L521" t="str">
            <v>SCHAUMBERG</v>
          </cell>
          <cell r="M521" t="str">
            <v>COOK</v>
          </cell>
          <cell r="N521" t="str">
            <v>IL</v>
          </cell>
          <cell r="O521" t="str">
            <v>60173</v>
          </cell>
          <cell r="Q521">
            <v>9522052525</v>
          </cell>
          <cell r="S521" t="str">
            <v>John</v>
          </cell>
          <cell r="T521" t="str">
            <v>Prince</v>
          </cell>
          <cell r="U521" t="str">
            <v>President and CEO</v>
          </cell>
          <cell r="V521" t="str">
            <v>john.prince@optum.com</v>
          </cell>
          <cell r="W521" t="str">
            <v>Jeffrey Grosklags</v>
          </cell>
          <cell r="X521" t="str">
            <v>Mary J.</v>
          </cell>
          <cell r="Y521" t="str">
            <v>Poole</v>
          </cell>
          <cell r="Z521" t="str">
            <v>Licensing Specialist</v>
          </cell>
          <cell r="AA521" t="str">
            <v>Optum Insurance of Ohio, Inc.</v>
          </cell>
          <cell r="AB521">
            <v>7633616395</v>
          </cell>
          <cell r="AD521">
            <v>2242311932</v>
          </cell>
          <cell r="AE521" t="str">
            <v>orxdoilic@optum.com</v>
          </cell>
          <cell r="AF521" t="str">
            <v>1600 McConnor Parkway</v>
          </cell>
          <cell r="AH521" t="str">
            <v>SCHAUMBERG</v>
          </cell>
          <cell r="AI521" t="str">
            <v>COOK</v>
          </cell>
          <cell r="AJ521" t="str">
            <v>IL</v>
          </cell>
          <cell r="AK521" t="str">
            <v>60173</v>
          </cell>
          <cell r="CF521" t="str">
            <v>www.optum.com</v>
          </cell>
          <cell r="CN521">
            <v>1366</v>
          </cell>
          <cell r="CO521">
            <v>3099</v>
          </cell>
          <cell r="CS521" t="str">
            <v>12/31/2019</v>
          </cell>
          <cell r="CT521">
            <v>12</v>
          </cell>
          <cell r="CW521">
            <v>69647</v>
          </cell>
          <cell r="CX521" t="str">
            <v>0707</v>
          </cell>
          <cell r="DD521" t="str">
            <v>Dawn</v>
          </cell>
          <cell r="DE521" t="str">
            <v>Root</v>
          </cell>
          <cell r="DF521" t="str">
            <v>Manager, DOI</v>
          </cell>
          <cell r="DG521" t="str">
            <v>dawn.root@optum.com</v>
          </cell>
          <cell r="DH521">
            <v>2623775225</v>
          </cell>
        </row>
        <row r="522">
          <cell r="A522">
            <v>10196</v>
          </cell>
          <cell r="B522" t="str">
            <v xml:space="preserve">Oxford Life Insurance Company </v>
          </cell>
          <cell r="J522" t="str">
            <v xml:space="preserve">2721 North Central Avenue </v>
          </cell>
          <cell r="L522" t="str">
            <v>PHOENIX</v>
          </cell>
          <cell r="M522" t="str">
            <v>MARICOPA</v>
          </cell>
          <cell r="N522" t="str">
            <v>AZ</v>
          </cell>
          <cell r="O522" t="str">
            <v>85004</v>
          </cell>
          <cell r="Q522">
            <v>6022636666</v>
          </cell>
          <cell r="R522">
            <v>6022775901</v>
          </cell>
          <cell r="S522" t="str">
            <v>Mark</v>
          </cell>
          <cell r="T522" t="str">
            <v>Haydukovich</v>
          </cell>
          <cell r="U522" t="str">
            <v>Chairman, President, CEO</v>
          </cell>
          <cell r="X522" t="str">
            <v>Shauna</v>
          </cell>
          <cell r="Y522" t="str">
            <v>DeLeon</v>
          </cell>
          <cell r="Z522" t="str">
            <v>Accountant</v>
          </cell>
          <cell r="AA522" t="str">
            <v xml:space="preserve">Oxford Life Insurance Company </v>
          </cell>
          <cell r="AB522">
            <v>6022636666</v>
          </cell>
          <cell r="AC522">
            <v>670175</v>
          </cell>
          <cell r="AD522">
            <v>6022775901</v>
          </cell>
          <cell r="AE522" t="str">
            <v>financialreporting@oxfordlife.com</v>
          </cell>
          <cell r="AF522" t="str">
            <v>2721 North Central Avenue</v>
          </cell>
          <cell r="AH522" t="str">
            <v>PHOENIX</v>
          </cell>
          <cell r="AI522" t="str">
            <v>MARICOPA</v>
          </cell>
          <cell r="AJ522" t="str">
            <v>AZ</v>
          </cell>
          <cell r="AK522" t="str">
            <v>85004</v>
          </cell>
          <cell r="CF522" t="str">
            <v>www.oxfordlife.com</v>
          </cell>
          <cell r="CN522">
            <v>961</v>
          </cell>
          <cell r="CO522">
            <v>3026</v>
          </cell>
          <cell r="CS522" t="str">
            <v>12/31/2019</v>
          </cell>
          <cell r="CT522">
            <v>12</v>
          </cell>
          <cell r="CW522">
            <v>76112</v>
          </cell>
          <cell r="CX522" t="str">
            <v>574</v>
          </cell>
          <cell r="DD522" t="str">
            <v>Galina</v>
          </cell>
          <cell r="DE522" t="str">
            <v>Braslavsky</v>
          </cell>
          <cell r="DF522" t="str">
            <v>Controller</v>
          </cell>
          <cell r="DG522" t="str">
            <v>galinabraslavsky@oxfordlife.com</v>
          </cell>
          <cell r="DH522">
            <v>6022636666</v>
          </cell>
        </row>
        <row r="523">
          <cell r="A523">
            <v>10197</v>
          </cell>
          <cell r="B523" t="str">
            <v xml:space="preserve">Ozark National Life Insurance Company </v>
          </cell>
          <cell r="J523" t="str">
            <v>PO Box 219541</v>
          </cell>
          <cell r="L523" t="str">
            <v>KANSAS CITY</v>
          </cell>
          <cell r="M523" t="str">
            <v>JACKSON</v>
          </cell>
          <cell r="N523" t="str">
            <v>MO</v>
          </cell>
          <cell r="O523" t="str">
            <v>64121</v>
          </cell>
          <cell r="P523" t="str">
            <v>9541</v>
          </cell>
          <cell r="Q523">
            <v>8168426300</v>
          </cell>
          <cell r="R523">
            <v>8164716981</v>
          </cell>
          <cell r="S523" t="str">
            <v>James T.</v>
          </cell>
          <cell r="T523" t="str">
            <v>Emerson</v>
          </cell>
          <cell r="U523" t="str">
            <v>President</v>
          </cell>
          <cell r="X523" t="str">
            <v>J. Brent</v>
          </cell>
          <cell r="Y523" t="str">
            <v>Burkholder</v>
          </cell>
          <cell r="Z523" t="str">
            <v>VP/Controller</v>
          </cell>
          <cell r="AA523" t="str">
            <v>Ozark National Life Insurance Company</v>
          </cell>
          <cell r="AB523">
            <v>8168426300</v>
          </cell>
          <cell r="AC523">
            <v>213</v>
          </cell>
          <cell r="AD523">
            <v>8168420466</v>
          </cell>
          <cell r="AE523" t="str">
            <v>brent.burkholder@ozark-national.com</v>
          </cell>
          <cell r="AF523" t="str">
            <v>500 East Ninth Street</v>
          </cell>
          <cell r="AH523" t="str">
            <v>KANSAS CITY</v>
          </cell>
          <cell r="AI523" t="str">
            <v>JACKSON</v>
          </cell>
          <cell r="AJ523" t="str">
            <v>MO</v>
          </cell>
          <cell r="AK523" t="str">
            <v>64106</v>
          </cell>
          <cell r="AM523" t="str">
            <v>David</v>
          </cell>
          <cell r="AN523" t="str">
            <v>Melton</v>
          </cell>
          <cell r="AO523" t="str">
            <v>General Counsel</v>
          </cell>
          <cell r="AP523" t="str">
            <v>Ozark National Life Insurance Company</v>
          </cell>
          <cell r="AQ523">
            <v>8168426300</v>
          </cell>
          <cell r="AR523">
            <v>222</v>
          </cell>
          <cell r="AS523">
            <v>8168427482</v>
          </cell>
          <cell r="AT523" t="str">
            <v>david.melton@ozark-national.com</v>
          </cell>
          <cell r="AU523" t="str">
            <v>500 East Ninth Street</v>
          </cell>
          <cell r="AW523" t="str">
            <v>KANSAS CITY</v>
          </cell>
          <cell r="AX523" t="str">
            <v>JACKSON</v>
          </cell>
          <cell r="AY523" t="str">
            <v>MO</v>
          </cell>
          <cell r="AZ523" t="str">
            <v>64106</v>
          </cell>
          <cell r="BB523" t="str">
            <v>Pamela</v>
          </cell>
          <cell r="BC523" t="str">
            <v>Winzenried</v>
          </cell>
          <cell r="BD523" t="str">
            <v>Accounting Supervisor</v>
          </cell>
          <cell r="BE523" t="str">
            <v>Ozark National Life Insurance Company</v>
          </cell>
          <cell r="BF523">
            <v>8168426300</v>
          </cell>
          <cell r="BG523">
            <v>308</v>
          </cell>
          <cell r="BH523">
            <v>8168420466</v>
          </cell>
          <cell r="BI523" t="str">
            <v>pam.winzerried@ozark-national.com</v>
          </cell>
          <cell r="BJ523" t="str">
            <v>500 East Ninth Street</v>
          </cell>
          <cell r="BL523" t="str">
            <v>KANSAS CITY</v>
          </cell>
          <cell r="BM523" t="str">
            <v>JACKSON</v>
          </cell>
          <cell r="BN523" t="str">
            <v>MO</v>
          </cell>
          <cell r="BO523" t="str">
            <v>64106</v>
          </cell>
          <cell r="CF523" t="str">
            <v>http://www.ozark-national.com</v>
          </cell>
          <cell r="CN523">
            <v>485</v>
          </cell>
          <cell r="CO523">
            <v>608</v>
          </cell>
          <cell r="CP523">
            <v>683</v>
          </cell>
          <cell r="CQ523">
            <v>807</v>
          </cell>
          <cell r="CS523" t="str">
            <v>12/31/2019</v>
          </cell>
          <cell r="CT523">
            <v>12</v>
          </cell>
          <cell r="CW523">
            <v>67393</v>
          </cell>
          <cell r="DD523" t="str">
            <v>Tim</v>
          </cell>
          <cell r="DE523" t="str">
            <v>Emerson</v>
          </cell>
          <cell r="DF523" t="str">
            <v>President</v>
          </cell>
          <cell r="DG523" t="str">
            <v>tim.ererson@ozark-national.com</v>
          </cell>
          <cell r="DH523">
            <v>8168426300</v>
          </cell>
        </row>
        <row r="524">
          <cell r="A524">
            <v>10308</v>
          </cell>
          <cell r="B524" t="str">
            <v>PacifiCare Life and Health Insurance Company</v>
          </cell>
          <cell r="J524" t="str">
            <v>9800 Health Care Lane</v>
          </cell>
          <cell r="L524" t="str">
            <v>MINNETONKA</v>
          </cell>
          <cell r="M524" t="str">
            <v>HENNEPIN</v>
          </cell>
          <cell r="N524" t="str">
            <v>MN</v>
          </cell>
          <cell r="O524" t="str">
            <v>55343</v>
          </cell>
          <cell r="Q524">
            <v>7142265157</v>
          </cell>
          <cell r="S524" t="str">
            <v>Leslie</v>
          </cell>
          <cell r="T524" t="str">
            <v>Carter Johnson</v>
          </cell>
          <cell r="U524" t="str">
            <v>President</v>
          </cell>
          <cell r="V524" t="str">
            <v>l.carter@uhc.com</v>
          </cell>
          <cell r="W524" t="str">
            <v>Michael Ryan Wei</v>
          </cell>
          <cell r="X524" t="str">
            <v>Mary</v>
          </cell>
          <cell r="Y524" t="str">
            <v>Axelsen</v>
          </cell>
          <cell r="Z524" t="str">
            <v>Senior Accountant</v>
          </cell>
          <cell r="AA524" t="str">
            <v>PacifiCare Life and Health Insurance Company</v>
          </cell>
          <cell r="AB524">
            <v>6087838718</v>
          </cell>
          <cell r="AE524" t="str">
            <v>mary_a_axelsen@uhc.com</v>
          </cell>
          <cell r="AF524" t="str">
            <v>2700 Midwest Drive</v>
          </cell>
          <cell r="AH524" t="str">
            <v>ONALASKA</v>
          </cell>
          <cell r="AJ524" t="str">
            <v>WI</v>
          </cell>
          <cell r="AK524" t="str">
            <v>54650</v>
          </cell>
          <cell r="AM524" t="str">
            <v>Sherry</v>
          </cell>
          <cell r="AN524" t="str">
            <v>Gillespie</v>
          </cell>
          <cell r="AO524" t="str">
            <v>Director of Finance</v>
          </cell>
          <cell r="AP524" t="str">
            <v>PacifiCare Life and Health Insurance Company</v>
          </cell>
          <cell r="AQ524">
            <v>9206614318</v>
          </cell>
          <cell r="AT524" t="str">
            <v>sherry.gillespie@uhc.com</v>
          </cell>
          <cell r="AU524" t="str">
            <v>3100 Ams Boulevard</v>
          </cell>
          <cell r="AW524" t="str">
            <v>GREEN BAY</v>
          </cell>
          <cell r="AY524" t="str">
            <v>WI</v>
          </cell>
          <cell r="AZ524" t="str">
            <v>54313</v>
          </cell>
          <cell r="BB524" t="str">
            <v>Jennifer</v>
          </cell>
          <cell r="BC524" t="str">
            <v>Mosher</v>
          </cell>
          <cell r="BD524" t="str">
            <v>Manager</v>
          </cell>
          <cell r="BE524" t="str">
            <v>PacifiCare Life and Health Insurance Company</v>
          </cell>
          <cell r="BF524">
            <v>9529797959</v>
          </cell>
          <cell r="BI524" t="str">
            <v>stephen_j_wells@uhc.com</v>
          </cell>
          <cell r="BJ524" t="str">
            <v>9800 Health Care Lane</v>
          </cell>
          <cell r="BL524" t="str">
            <v>MINNETONKA</v>
          </cell>
          <cell r="BM524" t="str">
            <v>HENNEPIN</v>
          </cell>
          <cell r="BN524" t="str">
            <v>MN</v>
          </cell>
          <cell r="BO524" t="str">
            <v>55343</v>
          </cell>
          <cell r="CF524" t="str">
            <v>www.uhc.com</v>
          </cell>
          <cell r="CN524">
            <v>1070</v>
          </cell>
          <cell r="CO524">
            <v>3132</v>
          </cell>
          <cell r="CP524">
            <v>549</v>
          </cell>
          <cell r="CQ524">
            <v>2354</v>
          </cell>
          <cell r="CS524" t="str">
            <v>12/31/2019</v>
          </cell>
          <cell r="CT524">
            <v>12</v>
          </cell>
          <cell r="CW524">
            <v>70785</v>
          </cell>
          <cell r="CX524" t="str">
            <v>0707</v>
          </cell>
          <cell r="DD524" t="str">
            <v>Stephen</v>
          </cell>
          <cell r="DE524" t="str">
            <v>Wells</v>
          </cell>
          <cell r="DF524" t="str">
            <v>Accounting Manager</v>
          </cell>
          <cell r="DG524" t="str">
            <v>stephen_j_wells@uhc.com</v>
          </cell>
          <cell r="DH524">
            <v>6087838610</v>
          </cell>
        </row>
        <row r="525">
          <cell r="A525">
            <v>11216</v>
          </cell>
          <cell r="B525" t="str">
            <v>PacifiCare Life Assurance Company</v>
          </cell>
          <cell r="C525" t="str">
            <v/>
          </cell>
          <cell r="D525" t="str">
            <v/>
          </cell>
          <cell r="E525" t="str">
            <v/>
          </cell>
          <cell r="G525" t="str">
            <v/>
          </cell>
          <cell r="H525" t="str">
            <v/>
          </cell>
          <cell r="I525" t="str">
            <v/>
          </cell>
          <cell r="J525" t="str">
            <v>9800 Health Care Lane</v>
          </cell>
          <cell r="K525" t="str">
            <v>MN006-W500</v>
          </cell>
          <cell r="L525" t="str">
            <v>MINNETONKA</v>
          </cell>
          <cell r="M525" t="str">
            <v>HENNEPIN</v>
          </cell>
          <cell r="N525" t="str">
            <v>MN</v>
          </cell>
          <cell r="O525" t="str">
            <v>55343</v>
          </cell>
          <cell r="P525" t="str">
            <v/>
          </cell>
          <cell r="Q525">
            <v>7142265157</v>
          </cell>
          <cell r="S525" t="str">
            <v>Leslie</v>
          </cell>
          <cell r="T525" t="str">
            <v>Johnson Carter</v>
          </cell>
          <cell r="U525" t="str">
            <v>President</v>
          </cell>
          <cell r="V525" t="str">
            <v>l.carter@uhc.com</v>
          </cell>
          <cell r="W525" t="str">
            <v>Brandon Eric Cuevas</v>
          </cell>
          <cell r="X525" t="str">
            <v>Mike</v>
          </cell>
          <cell r="Y525" t="str">
            <v>Dockry</v>
          </cell>
          <cell r="Z525" t="str">
            <v>Sr. Accountant</v>
          </cell>
          <cell r="AA525" t="str">
            <v>PacifiCare Life Assurance Company</v>
          </cell>
          <cell r="AB525">
            <v>9529795946</v>
          </cell>
          <cell r="AD525">
            <v>9529314651</v>
          </cell>
          <cell r="AE525" t="str">
            <v>mike_dockry@uhc.com</v>
          </cell>
          <cell r="AF525" t="str">
            <v>9800 Health Care Lane</v>
          </cell>
          <cell r="AG525" t="str">
            <v>MN006-W500</v>
          </cell>
          <cell r="AH525" t="str">
            <v>MINNETONKA</v>
          </cell>
          <cell r="AI525" t="str">
            <v>HENNEPIN</v>
          </cell>
          <cell r="AJ525" t="str">
            <v>MN</v>
          </cell>
          <cell r="AK525" t="str">
            <v>55343</v>
          </cell>
          <cell r="AL525" t="str">
            <v/>
          </cell>
          <cell r="CF525" t="str">
            <v>www.uhc.com</v>
          </cell>
          <cell r="CN525">
            <v>2369</v>
          </cell>
          <cell r="CO525">
            <v>2502</v>
          </cell>
          <cell r="CS525" t="str">
            <v>12/31/2019</v>
          </cell>
          <cell r="CT525">
            <v>9</v>
          </cell>
          <cell r="CW525">
            <v>84506</v>
          </cell>
          <cell r="CX525" t="str">
            <v>0707</v>
          </cell>
          <cell r="CZ525" t="str">
            <v/>
          </cell>
          <cell r="DA525" t="str">
            <v/>
          </cell>
          <cell r="DB525" t="str">
            <v/>
          </cell>
          <cell r="DC525" t="str">
            <v/>
          </cell>
          <cell r="DD525" t="str">
            <v>Micah</v>
          </cell>
          <cell r="DE525" t="str">
            <v>Wenck</v>
          </cell>
          <cell r="DF525" t="str">
            <v>Manager Accounting</v>
          </cell>
          <cell r="DG525" t="str">
            <v>micah_1_wenck@uhc.com</v>
          </cell>
          <cell r="DH525">
            <v>9529796175</v>
          </cell>
        </row>
        <row r="526">
          <cell r="A526">
            <v>10625</v>
          </cell>
          <cell r="B526" t="str">
            <v>Pacific Employers Insurance Company</v>
          </cell>
          <cell r="J526" t="str">
            <v>PO Box 1000</v>
          </cell>
          <cell r="K526" t="str">
            <v>436 Walnut Street</v>
          </cell>
          <cell r="L526" t="str">
            <v>PHILADELPHIA</v>
          </cell>
          <cell r="N526" t="str">
            <v>PA</v>
          </cell>
          <cell r="O526" t="str">
            <v>19106</v>
          </cell>
          <cell r="S526" t="str">
            <v>John</v>
          </cell>
          <cell r="T526" t="str">
            <v>Lupica</v>
          </cell>
          <cell r="U526" t="str">
            <v>President &amp; CEO</v>
          </cell>
          <cell r="V526" t="str">
            <v>john.lupica@chubb.com</v>
          </cell>
          <cell r="X526" t="str">
            <v>Sharon D.</v>
          </cell>
          <cell r="Y526" t="str">
            <v>Lewis</v>
          </cell>
          <cell r="Z526" t="str">
            <v>Sr. Financial Analyst</v>
          </cell>
          <cell r="AA526" t="str">
            <v>Chubb Insurance Company</v>
          </cell>
          <cell r="AB526">
            <v>3024766396</v>
          </cell>
          <cell r="AD526">
            <v>3024767263</v>
          </cell>
          <cell r="AE526" t="str">
            <v>sharon.lewis@chubb.com</v>
          </cell>
          <cell r="AF526" t="str">
            <v>One Beaver Valley Road</v>
          </cell>
          <cell r="AG526" t="str">
            <v>One West</v>
          </cell>
          <cell r="AH526" t="str">
            <v>WILMINGTON</v>
          </cell>
          <cell r="AJ526" t="str">
            <v>DE</v>
          </cell>
          <cell r="AK526" t="str">
            <v>19803</v>
          </cell>
          <cell r="AM526" t="str">
            <v>Rose A.</v>
          </cell>
          <cell r="AN526" t="str">
            <v>Dalton</v>
          </cell>
          <cell r="AO526" t="str">
            <v>Manager</v>
          </cell>
          <cell r="AP526" t="str">
            <v>ACE USA</v>
          </cell>
          <cell r="AQ526">
            <v>3024766682</v>
          </cell>
          <cell r="AS526">
            <v>3024767263</v>
          </cell>
          <cell r="AT526" t="str">
            <v>rose.dalton@chubb.com</v>
          </cell>
          <cell r="AU526" t="str">
            <v>One Beaver Valley Road</v>
          </cell>
          <cell r="AV526" t="str">
            <v>One West</v>
          </cell>
          <cell r="AW526" t="str">
            <v>WILMINGTON</v>
          </cell>
          <cell r="AY526" t="str">
            <v>DE</v>
          </cell>
          <cell r="AZ526" t="str">
            <v>19803</v>
          </cell>
          <cell r="CN526">
            <v>1055</v>
          </cell>
          <cell r="CO526">
            <v>712</v>
          </cell>
          <cell r="CP526">
            <v>574</v>
          </cell>
          <cell r="CS526" t="str">
            <v>12/31/2019</v>
          </cell>
          <cell r="CT526">
            <v>12</v>
          </cell>
          <cell r="CW526">
            <v>22748</v>
          </cell>
          <cell r="CX526" t="str">
            <v>626</v>
          </cell>
        </row>
        <row r="527">
          <cell r="A527">
            <v>11577</v>
          </cell>
          <cell r="B527" t="str">
            <v>Pacific Indemnity Company</v>
          </cell>
          <cell r="J527" t="str">
            <v>202 Hall's Mill Road</v>
          </cell>
          <cell r="L527" t="str">
            <v>WHITEHOUSE STATION</v>
          </cell>
          <cell r="M527" t="str">
            <v>HUNTERDON</v>
          </cell>
          <cell r="N527" t="str">
            <v>NJ</v>
          </cell>
          <cell r="O527" t="str">
            <v>08889</v>
          </cell>
          <cell r="Q527">
            <v>9089032445</v>
          </cell>
          <cell r="R527">
            <v>9085725818</v>
          </cell>
          <cell r="X527" t="str">
            <v>Pamela</v>
          </cell>
          <cell r="Y527" t="str">
            <v>Salimbene</v>
          </cell>
          <cell r="Z527" t="str">
            <v>Administrative Assistant</v>
          </cell>
          <cell r="AA527" t="str">
            <v>Chubb Insurance</v>
          </cell>
          <cell r="AB527">
            <v>9089032445</v>
          </cell>
          <cell r="AD527">
            <v>9085725818</v>
          </cell>
          <cell r="AE527" t="str">
            <v>psalimbene@chubb.com</v>
          </cell>
          <cell r="AF527" t="str">
            <v>202B Hall's Mill Road</v>
          </cell>
          <cell r="AH527" t="str">
            <v>WHITEHOUSE STATION</v>
          </cell>
          <cell r="AI527" t="str">
            <v>HUNTERDON</v>
          </cell>
          <cell r="AJ527" t="str">
            <v>NJ</v>
          </cell>
          <cell r="AK527" t="str">
            <v>08889</v>
          </cell>
          <cell r="CN527">
            <v>1418</v>
          </cell>
          <cell r="CO527">
            <v>1856</v>
          </cell>
          <cell r="CS527" t="str">
            <v>12/31/2019</v>
          </cell>
          <cell r="CT527">
            <v>12</v>
          </cell>
          <cell r="CW527">
            <v>20346</v>
          </cell>
          <cell r="DD527" t="str">
            <v>Maria</v>
          </cell>
          <cell r="DE527" t="str">
            <v>Esposito</v>
          </cell>
          <cell r="DF527" t="str">
            <v>Sr. Statistical Specialist I</v>
          </cell>
          <cell r="DG527" t="str">
            <v>mesposito@chubb.com</v>
          </cell>
          <cell r="DH527">
            <v>9089032437</v>
          </cell>
        </row>
        <row r="528">
          <cell r="A528">
            <v>10198</v>
          </cell>
          <cell r="B528" t="str">
            <v xml:space="preserve">Pacific Life &amp; Annuity Company </v>
          </cell>
          <cell r="J528" t="str">
            <v>700 Newport Center Drive</v>
          </cell>
          <cell r="L528" t="str">
            <v>NEWPORT BEACH</v>
          </cell>
          <cell r="M528" t="str">
            <v>ORANGE</v>
          </cell>
          <cell r="N528" t="str">
            <v>CA</v>
          </cell>
          <cell r="O528" t="str">
            <v>92660</v>
          </cell>
          <cell r="P528" t="str">
            <v>6397</v>
          </cell>
          <cell r="Q528">
            <v>9492194827</v>
          </cell>
          <cell r="R528">
            <v>9492193706</v>
          </cell>
          <cell r="S528" t="str">
            <v>James</v>
          </cell>
          <cell r="T528" t="str">
            <v>Morris</v>
          </cell>
          <cell r="U528" t="str">
            <v>Chairman, President &amp; CEO</v>
          </cell>
          <cell r="V528" t="str">
            <v>james.morris@pacificlife.com</v>
          </cell>
          <cell r="W528" t="str">
            <v>Darryl Button</v>
          </cell>
          <cell r="X528" t="str">
            <v>Kimberly</v>
          </cell>
          <cell r="Y528" t="str">
            <v>Flotman</v>
          </cell>
          <cell r="Z528" t="str">
            <v>Sr. Compliance Analyst</v>
          </cell>
          <cell r="AA528" t="str">
            <v xml:space="preserve">Pacific Life Insurance Company </v>
          </cell>
          <cell r="AB528">
            <v>9494208574</v>
          </cell>
          <cell r="AE528" t="str">
            <v>kimberly.flotman@pacificlife.com</v>
          </cell>
          <cell r="AF528" t="str">
            <v>700 Newport Center Drive</v>
          </cell>
          <cell r="AH528" t="str">
            <v>NEWPORT BEACH</v>
          </cell>
          <cell r="AI528" t="str">
            <v>ORANGE</v>
          </cell>
          <cell r="AJ528" t="str">
            <v>CA</v>
          </cell>
          <cell r="AK528" t="str">
            <v>92660</v>
          </cell>
          <cell r="CF528" t="str">
            <v>www.pacificlife.com</v>
          </cell>
          <cell r="CN528">
            <v>962</v>
          </cell>
          <cell r="CO528">
            <v>626</v>
          </cell>
          <cell r="CS528" t="str">
            <v>12/31/2019</v>
          </cell>
          <cell r="CT528">
            <v>12</v>
          </cell>
          <cell r="CW528">
            <v>97268</v>
          </cell>
          <cell r="CX528" t="str">
            <v>709</v>
          </cell>
          <cell r="DD528" t="str">
            <v>Autumn</v>
          </cell>
          <cell r="DE528" t="str">
            <v>Ford</v>
          </cell>
          <cell r="DF528" t="str">
            <v>Director, Market Conduct Complicance</v>
          </cell>
          <cell r="DG528" t="str">
            <v>autumn.ford@pacificlife.com</v>
          </cell>
          <cell r="DH528">
            <v>9494207091</v>
          </cell>
        </row>
        <row r="529">
          <cell r="A529">
            <v>10199</v>
          </cell>
          <cell r="B529" t="str">
            <v xml:space="preserve">Pacific Life Insurance Company </v>
          </cell>
          <cell r="J529" t="str">
            <v>700 Newport Center Drive</v>
          </cell>
          <cell r="L529" t="str">
            <v>NEWPORT BEACH</v>
          </cell>
          <cell r="M529" t="str">
            <v>ORANGE</v>
          </cell>
          <cell r="N529" t="str">
            <v>CA</v>
          </cell>
          <cell r="O529" t="str">
            <v>92660</v>
          </cell>
          <cell r="P529" t="str">
            <v>6397</v>
          </cell>
          <cell r="Q529">
            <v>9492194827</v>
          </cell>
          <cell r="R529">
            <v>9492193706</v>
          </cell>
          <cell r="S529" t="str">
            <v>James</v>
          </cell>
          <cell r="T529" t="str">
            <v>Morris</v>
          </cell>
          <cell r="U529" t="str">
            <v>Chairman, President &amp; CEO</v>
          </cell>
          <cell r="V529" t="str">
            <v>james.morris@pacificlife.com</v>
          </cell>
          <cell r="W529" t="str">
            <v>Darryl Button</v>
          </cell>
          <cell r="X529" t="str">
            <v>Kimberly</v>
          </cell>
          <cell r="Y529" t="str">
            <v>Flotman</v>
          </cell>
          <cell r="Z529" t="str">
            <v>Sr. Compliance Analyst</v>
          </cell>
          <cell r="AA529" t="str">
            <v xml:space="preserve">Pacific Life Insurance Company </v>
          </cell>
          <cell r="AB529">
            <v>9494208574</v>
          </cell>
          <cell r="AE529" t="str">
            <v>kimberly.flotman@pacificlife.com</v>
          </cell>
          <cell r="AF529" t="str">
            <v>700 Newport Center Drive</v>
          </cell>
          <cell r="AH529" t="str">
            <v>NEWPORT BEACH</v>
          </cell>
          <cell r="AI529" t="str">
            <v>ORANGE</v>
          </cell>
          <cell r="AJ529" t="str">
            <v>CA</v>
          </cell>
          <cell r="AK529" t="str">
            <v>92660</v>
          </cell>
          <cell r="CF529" t="str">
            <v>www.pacificlife.com</v>
          </cell>
          <cell r="CN529">
            <v>963</v>
          </cell>
          <cell r="CO529">
            <v>626</v>
          </cell>
          <cell r="CS529" t="str">
            <v>12/31/2019</v>
          </cell>
          <cell r="CT529">
            <v>12</v>
          </cell>
          <cell r="CW529">
            <v>67466</v>
          </cell>
          <cell r="CX529" t="str">
            <v>709</v>
          </cell>
          <cell r="DD529" t="str">
            <v>Autumn</v>
          </cell>
          <cell r="DE529" t="str">
            <v>Ford</v>
          </cell>
          <cell r="DF529" t="str">
            <v>Director, Market Conduct Complicance</v>
          </cell>
          <cell r="DG529" t="str">
            <v>autumn.ford@pacificlife.com</v>
          </cell>
          <cell r="DH529">
            <v>9494207091</v>
          </cell>
        </row>
        <row r="530">
          <cell r="A530">
            <v>11578</v>
          </cell>
          <cell r="B530" t="str">
            <v>Pan-American Assurance Company</v>
          </cell>
          <cell r="J530" t="str">
            <v>PO Box 53372</v>
          </cell>
          <cell r="L530" t="str">
            <v>NEW ORLEANS</v>
          </cell>
          <cell r="M530" t="str">
            <v>ORLEANS</v>
          </cell>
          <cell r="N530" t="str">
            <v>LA</v>
          </cell>
          <cell r="O530" t="str">
            <v>70153</v>
          </cell>
          <cell r="P530" t="str">
            <v>3372</v>
          </cell>
          <cell r="Q530">
            <v>5045663649</v>
          </cell>
          <cell r="R530">
            <v>5045663950</v>
          </cell>
          <cell r="S530" t="str">
            <v>Jose S.</v>
          </cell>
          <cell r="T530" t="str">
            <v>Suquet</v>
          </cell>
          <cell r="U530" t="str">
            <v>Chairman of the Board, President and CEO</v>
          </cell>
          <cell r="V530" t="str">
            <v>jsuquet@palig.com</v>
          </cell>
          <cell r="W530" t="str">
            <v>Carlos F. Mickan</v>
          </cell>
          <cell r="X530" t="str">
            <v>Jami S.</v>
          </cell>
          <cell r="Y530" t="str">
            <v>Kampen</v>
          </cell>
          <cell r="Z530" t="str">
            <v>Director, Tax &amp; Financial Analysis</v>
          </cell>
          <cell r="AA530" t="str">
            <v>Pan-American Assurance Company</v>
          </cell>
          <cell r="AB530">
            <v>5045661300</v>
          </cell>
          <cell r="AD530">
            <v>5045663950</v>
          </cell>
          <cell r="AE530" t="str">
            <v>jkampen@panamericanlife.com</v>
          </cell>
          <cell r="AF530" t="str">
            <v>PO Box 53372</v>
          </cell>
          <cell r="AH530" t="str">
            <v>NEW ORLEANS</v>
          </cell>
          <cell r="AI530" t="str">
            <v>ORLEANS</v>
          </cell>
          <cell r="AJ530" t="str">
            <v>LA</v>
          </cell>
          <cell r="AK530" t="str">
            <v>70153</v>
          </cell>
          <cell r="AL530" t="str">
            <v>3375</v>
          </cell>
          <cell r="CF530" t="str">
            <v>www.panamericanlife.com</v>
          </cell>
          <cell r="CN530">
            <v>1419</v>
          </cell>
          <cell r="CO530">
            <v>1801</v>
          </cell>
          <cell r="CS530" t="str">
            <v>12/31/2019</v>
          </cell>
          <cell r="CT530">
            <v>12</v>
          </cell>
          <cell r="CW530">
            <v>93459</v>
          </cell>
          <cell r="DD530" t="str">
            <v>Rick</v>
          </cell>
          <cell r="DE530" t="str">
            <v>Mabry</v>
          </cell>
          <cell r="DF530" t="str">
            <v>Vice President, Corp Tax</v>
          </cell>
          <cell r="DH530">
            <v>8779394550</v>
          </cell>
        </row>
        <row r="531">
          <cell r="A531">
            <v>10392</v>
          </cell>
          <cell r="B531" t="str">
            <v>Pan-American Life</v>
          </cell>
          <cell r="J531" t="str">
            <v>PO Box 60219</v>
          </cell>
          <cell r="L531" t="str">
            <v>NEW ORLEANS</v>
          </cell>
          <cell r="M531" t="str">
            <v>ORLEANS</v>
          </cell>
          <cell r="N531" t="str">
            <v>LA</v>
          </cell>
          <cell r="O531" t="str">
            <v>70160</v>
          </cell>
          <cell r="P531" t="str">
            <v>0219</v>
          </cell>
          <cell r="Q531">
            <v>5045663950</v>
          </cell>
          <cell r="R531">
            <v>5045663950</v>
          </cell>
          <cell r="S531" t="str">
            <v>Jose S.</v>
          </cell>
          <cell r="T531" t="str">
            <v>Suquet</v>
          </cell>
          <cell r="U531" t="str">
            <v>Chairman of the Board, President and CEO</v>
          </cell>
          <cell r="V531" t="str">
            <v>jsuquet@panamericanlife.com</v>
          </cell>
          <cell r="W531" t="str">
            <v>Carlos F. Mickan</v>
          </cell>
          <cell r="X531" t="str">
            <v>Jami S.</v>
          </cell>
          <cell r="Y531" t="str">
            <v>Kampen</v>
          </cell>
          <cell r="Z531" t="str">
            <v>Director, Tax &amp; Financial Analysis</v>
          </cell>
          <cell r="AA531" t="str">
            <v>Pan-American Life</v>
          </cell>
          <cell r="AB531">
            <v>5045661300</v>
          </cell>
          <cell r="AD531">
            <v>5045663950</v>
          </cell>
          <cell r="AE531" t="str">
            <v>jkampen@panamericanlife.com</v>
          </cell>
          <cell r="AF531" t="str">
            <v>PO Box 60219</v>
          </cell>
          <cell r="AH531" t="str">
            <v>NEW ORLEANS</v>
          </cell>
          <cell r="AI531" t="str">
            <v>ORLEANS</v>
          </cell>
          <cell r="AJ531" t="str">
            <v>LA</v>
          </cell>
          <cell r="AK531" t="str">
            <v>70160</v>
          </cell>
          <cell r="AL531" t="str">
            <v>0219</v>
          </cell>
          <cell r="CF531" t="str">
            <v>www.panamericanlife.com</v>
          </cell>
          <cell r="CN531">
            <v>511</v>
          </cell>
          <cell r="CO531">
            <v>645</v>
          </cell>
          <cell r="CS531" t="str">
            <v>12/31/2019</v>
          </cell>
          <cell r="CT531">
            <v>12</v>
          </cell>
          <cell r="CW531">
            <v>67539</v>
          </cell>
          <cell r="DD531" t="str">
            <v>Rick</v>
          </cell>
          <cell r="DE531" t="str">
            <v>Mabry</v>
          </cell>
          <cell r="DF531" t="str">
            <v>VIce-President, Corp Tax</v>
          </cell>
          <cell r="DH531">
            <v>8779394550</v>
          </cell>
        </row>
        <row r="532">
          <cell r="A532">
            <v>11580</v>
          </cell>
          <cell r="B532" t="str">
            <v>Park Ave Life Insurance Company</v>
          </cell>
          <cell r="J532" t="str">
            <v>Seven Hanover Square</v>
          </cell>
          <cell r="L532" t="str">
            <v>NEW YORK</v>
          </cell>
          <cell r="N532" t="str">
            <v>NY</v>
          </cell>
          <cell r="O532" t="str">
            <v>10004</v>
          </cell>
          <cell r="P532" t="str">
            <v>4025</v>
          </cell>
          <cell r="Q532">
            <v>2129192702</v>
          </cell>
          <cell r="S532" t="str">
            <v>Michael</v>
          </cell>
          <cell r="T532" t="str">
            <v>Slipowtz</v>
          </cell>
          <cell r="U532" t="str">
            <v>President &amp; CEO</v>
          </cell>
          <cell r="X532" t="str">
            <v>Angie</v>
          </cell>
          <cell r="Y532" t="str">
            <v>Lopez</v>
          </cell>
          <cell r="Z532" t="str">
            <v>Financial Accountnat</v>
          </cell>
          <cell r="AA532" t="str">
            <v>Park Ave Life Insurance Company</v>
          </cell>
          <cell r="AB532">
            <v>2125988746</v>
          </cell>
          <cell r="AD532">
            <v>2129192306</v>
          </cell>
          <cell r="AE532" t="str">
            <v>angie_lopez@glic.com</v>
          </cell>
          <cell r="AF532" t="str">
            <v>Seven Hanover Square</v>
          </cell>
          <cell r="AH532" t="str">
            <v>NEW YORK</v>
          </cell>
          <cell r="AJ532" t="str">
            <v>NY</v>
          </cell>
          <cell r="AK532" t="str">
            <v>10004</v>
          </cell>
          <cell r="AL532" t="str">
            <v>4025</v>
          </cell>
          <cell r="CN532">
            <v>1421</v>
          </cell>
          <cell r="CO532">
            <v>1802</v>
          </cell>
          <cell r="CS532" t="str">
            <v>12/31/2019</v>
          </cell>
          <cell r="CT532">
            <v>12</v>
          </cell>
          <cell r="CW532">
            <v>60003</v>
          </cell>
          <cell r="DD532" t="str">
            <v>John</v>
          </cell>
          <cell r="DE532" t="str">
            <v>Cascio</v>
          </cell>
          <cell r="DF532" t="str">
            <v>Manager, FM&amp;C Reinsurance Accounting &amp; Operations</v>
          </cell>
          <cell r="DG532" t="str">
            <v>john_cascio@glic.com</v>
          </cell>
          <cell r="DH532">
            <v>2125988835</v>
          </cell>
        </row>
        <row r="533">
          <cell r="A533">
            <v>11581</v>
          </cell>
          <cell r="B533" t="str">
            <v>Parker Centennial Assurance Company</v>
          </cell>
          <cell r="J533" t="str">
            <v>1800 North Point Drive</v>
          </cell>
          <cell r="L533" t="str">
            <v>STEVENS POINT</v>
          </cell>
          <cell r="M533" t="str">
            <v>PORTAGE</v>
          </cell>
          <cell r="N533" t="str">
            <v>WI</v>
          </cell>
          <cell r="O533" t="str">
            <v>54481</v>
          </cell>
          <cell r="P533" t="str">
            <v>8020</v>
          </cell>
          <cell r="Q533">
            <v>7153466000</v>
          </cell>
          <cell r="S533" t="str">
            <v>Pete</v>
          </cell>
          <cell r="T533" t="str">
            <v>McPartland</v>
          </cell>
          <cell r="U533" t="str">
            <v>CEO</v>
          </cell>
          <cell r="V533" t="str">
            <v>ranee.williams@sentry.com</v>
          </cell>
          <cell r="W533" t="str">
            <v>Todd Schroeder</v>
          </cell>
          <cell r="X533" t="str">
            <v>Ranee</v>
          </cell>
          <cell r="Y533" t="str">
            <v>Williams</v>
          </cell>
          <cell r="Z533" t="str">
            <v>Actuarial Assistant</v>
          </cell>
          <cell r="AA533" t="str">
            <v>Sentry Insurance</v>
          </cell>
          <cell r="AB533">
            <v>7153467923</v>
          </cell>
          <cell r="AE533" t="str">
            <v>ranee.williams@sentry.com</v>
          </cell>
          <cell r="AF533" t="str">
            <v>1800 North Point Drive</v>
          </cell>
          <cell r="AH533" t="str">
            <v>STEVENS POINT</v>
          </cell>
          <cell r="AI533" t="str">
            <v>PORTAGE</v>
          </cell>
          <cell r="AJ533" t="str">
            <v>WI</v>
          </cell>
          <cell r="AK533" t="str">
            <v>54481</v>
          </cell>
          <cell r="CF533" t="str">
            <v>www.sentry.com</v>
          </cell>
          <cell r="CN533">
            <v>1422</v>
          </cell>
          <cell r="CO533">
            <v>756</v>
          </cell>
          <cell r="CS533" t="str">
            <v>12/31/2019</v>
          </cell>
          <cell r="CT533">
            <v>12</v>
          </cell>
          <cell r="CW533">
            <v>71099</v>
          </cell>
          <cell r="DD533" t="str">
            <v>Bruce</v>
          </cell>
          <cell r="DE533" t="str">
            <v>Georgenson</v>
          </cell>
          <cell r="DF533" t="str">
            <v>Director - Reserving and Control - L&amp;H</v>
          </cell>
          <cell r="DG533" t="str">
            <v>bruce.georgenson@sentry.com</v>
          </cell>
          <cell r="DH533">
            <v>7153466605</v>
          </cell>
        </row>
        <row r="534">
          <cell r="A534">
            <v>11579</v>
          </cell>
          <cell r="B534" t="str">
            <v>Partner Re America Insurance Company</v>
          </cell>
          <cell r="J534" t="str">
            <v>200 First Stamford Place</v>
          </cell>
          <cell r="K534" t="str">
            <v>Suite 400</v>
          </cell>
          <cell r="L534" t="str">
            <v>STAMFORD</v>
          </cell>
          <cell r="M534" t="str">
            <v>STAMFORD</v>
          </cell>
          <cell r="N534" t="str">
            <v>CT</v>
          </cell>
          <cell r="O534" t="str">
            <v>06902</v>
          </cell>
          <cell r="Q534">
            <v>6122344941</v>
          </cell>
          <cell r="R534">
            <v>6122344930</v>
          </cell>
          <cell r="S534" t="str">
            <v>Kelly J.</v>
          </cell>
          <cell r="T534" t="str">
            <v>Munger</v>
          </cell>
          <cell r="U534" t="str">
            <v>President</v>
          </cell>
          <cell r="V534" t="str">
            <v>kelly.munger@partnerre.com</v>
          </cell>
          <cell r="W534" t="str">
            <v>Anthony F. Albano</v>
          </cell>
          <cell r="X534" t="str">
            <v>Carolina</v>
          </cell>
          <cell r="Y534" t="str">
            <v>Chang</v>
          </cell>
          <cell r="Z534" t="str">
            <v>Assistant Secretarty</v>
          </cell>
          <cell r="AA534" t="str">
            <v>Partner Re America Insurance Company</v>
          </cell>
          <cell r="AB534">
            <v>2034853833</v>
          </cell>
          <cell r="AD534">
            <v>2034854300</v>
          </cell>
          <cell r="AE534" t="str">
            <v>praiccompliance@partnerre.com</v>
          </cell>
          <cell r="AF534" t="str">
            <v>200 First Stamford Place</v>
          </cell>
          <cell r="AG534" t="str">
            <v>Suite 400</v>
          </cell>
          <cell r="AH534" t="str">
            <v>STAMFORD</v>
          </cell>
          <cell r="AI534" t="str">
            <v>STAMFORD</v>
          </cell>
          <cell r="AJ534" t="str">
            <v>CT</v>
          </cell>
          <cell r="AK534" t="str">
            <v>06902</v>
          </cell>
          <cell r="CF534" t="str">
            <v>www.parnerre.com</v>
          </cell>
          <cell r="CN534">
            <v>1420</v>
          </cell>
          <cell r="CO534">
            <v>1703</v>
          </cell>
          <cell r="CS534" t="str">
            <v>12/31/2019</v>
          </cell>
          <cell r="CT534">
            <v>12</v>
          </cell>
          <cell r="CW534">
            <v>11835</v>
          </cell>
          <cell r="DD534" t="str">
            <v>Lisa</v>
          </cell>
          <cell r="DE534" t="str">
            <v>Fidelibus</v>
          </cell>
          <cell r="DF534" t="str">
            <v>Vice President</v>
          </cell>
          <cell r="DG534" t="str">
            <v>lisa.fidelibus@parnerre.com</v>
          </cell>
          <cell r="DH534">
            <v>2035844287</v>
          </cell>
        </row>
        <row r="535">
          <cell r="A535">
            <v>11314</v>
          </cell>
          <cell r="B535" t="str">
            <v>PartnerRe Life Reinsurance Company of America</v>
          </cell>
          <cell r="J535" t="str">
            <v>200 Stamford Place</v>
          </cell>
          <cell r="K535" t="str">
            <v>Suite 400</v>
          </cell>
          <cell r="L535" t="str">
            <v>STAMFORD</v>
          </cell>
          <cell r="M535" t="str">
            <v>FAIRFIELD</v>
          </cell>
          <cell r="N535" t="str">
            <v>CT</v>
          </cell>
          <cell r="O535" t="str">
            <v>06902</v>
          </cell>
          <cell r="Q535">
            <v>2034853810</v>
          </cell>
          <cell r="R535">
            <v>2034854300</v>
          </cell>
          <cell r="S535" t="str">
            <v>Alan</v>
          </cell>
          <cell r="T535" t="str">
            <v>Ryder</v>
          </cell>
          <cell r="U535" t="str">
            <v>President/CEO</v>
          </cell>
          <cell r="V535" t="str">
            <v>regulatoryus@partnerre.com</v>
          </cell>
          <cell r="W535" t="str">
            <v/>
          </cell>
          <cell r="X535" t="str">
            <v>Fran</v>
          </cell>
          <cell r="Y535" t="str">
            <v>Mina</v>
          </cell>
          <cell r="Z535" t="str">
            <v>Compliance Consultant</v>
          </cell>
          <cell r="AA535" t="str">
            <v>PartnerRe Life Reinsurance Company of America</v>
          </cell>
          <cell r="AB535">
            <v>2034853880</v>
          </cell>
          <cell r="AD535">
            <v>2034854300</v>
          </cell>
          <cell r="AE535" t="str">
            <v>fran.mina@partnerre.com</v>
          </cell>
          <cell r="AF535" t="str">
            <v>200 Stamford Place</v>
          </cell>
          <cell r="AG535" t="str">
            <v>Suite 400</v>
          </cell>
          <cell r="AH535" t="str">
            <v>STAMFORD</v>
          </cell>
          <cell r="AI535" t="str">
            <v>FAIRFIELD</v>
          </cell>
          <cell r="AJ535" t="str">
            <v>CT</v>
          </cell>
          <cell r="AK535" t="str">
            <v>06902</v>
          </cell>
          <cell r="CN535">
            <v>1166</v>
          </cell>
          <cell r="CO535">
            <v>1693</v>
          </cell>
          <cell r="CS535" t="str">
            <v>12/31/2019</v>
          </cell>
          <cell r="CT535">
            <v>12</v>
          </cell>
          <cell r="CW535">
            <v>74900</v>
          </cell>
          <cell r="CX535" t="str">
            <v>3483</v>
          </cell>
          <cell r="DD535" t="str">
            <v>Jennifer</v>
          </cell>
          <cell r="DE535" t="str">
            <v>Wedewer</v>
          </cell>
          <cell r="DF535" t="str">
            <v>Manager, Budget &amp; Analysis</v>
          </cell>
          <cell r="DG535" t="str">
            <v>jennifer.wedewer@partnerre.com</v>
          </cell>
          <cell r="DH535">
            <v>2034853882</v>
          </cell>
        </row>
        <row r="536">
          <cell r="A536">
            <v>11583</v>
          </cell>
          <cell r="B536" t="str">
            <v>Patriot General Insuance Company</v>
          </cell>
          <cell r="J536" t="str">
            <v>1800 North Point Drive</v>
          </cell>
          <cell r="L536" t="str">
            <v>STEVENS POINT</v>
          </cell>
          <cell r="M536" t="str">
            <v>PORTAGE</v>
          </cell>
          <cell r="N536" t="str">
            <v>WI</v>
          </cell>
          <cell r="O536" t="str">
            <v>54481</v>
          </cell>
          <cell r="Q536">
            <v>7153466000</v>
          </cell>
          <cell r="S536" t="str">
            <v>Pete</v>
          </cell>
          <cell r="T536" t="str">
            <v>McPartland</v>
          </cell>
          <cell r="U536" t="str">
            <v>CEO</v>
          </cell>
          <cell r="V536" t="str">
            <v>ranee.williams@sentry.com</v>
          </cell>
          <cell r="W536" t="str">
            <v>Todd Schroeder</v>
          </cell>
          <cell r="X536" t="str">
            <v>Ranee</v>
          </cell>
          <cell r="Y536" t="str">
            <v>Williams</v>
          </cell>
          <cell r="Z536" t="str">
            <v>Actuarial Assistant</v>
          </cell>
          <cell r="AA536" t="str">
            <v>Sentry Insurance</v>
          </cell>
          <cell r="AB536">
            <v>7153467923</v>
          </cell>
          <cell r="AE536" t="str">
            <v>ranee.williams@sentry.com</v>
          </cell>
          <cell r="AF536" t="str">
            <v>1800 North Point Drive</v>
          </cell>
          <cell r="AH536" t="str">
            <v>STEVENS POINT</v>
          </cell>
          <cell r="AI536" t="str">
            <v>PORTAGE</v>
          </cell>
          <cell r="AJ536" t="str">
            <v>WI</v>
          </cell>
          <cell r="AK536" t="str">
            <v>54481</v>
          </cell>
          <cell r="CF536" t="str">
            <v>www.sentry.com</v>
          </cell>
          <cell r="CN536">
            <v>1424</v>
          </cell>
          <cell r="CO536">
            <v>756</v>
          </cell>
          <cell r="CS536" t="str">
            <v>12/31/2019</v>
          </cell>
          <cell r="CT536">
            <v>12</v>
          </cell>
          <cell r="CW536">
            <v>23442</v>
          </cell>
          <cell r="DD536" t="str">
            <v>Bruce</v>
          </cell>
          <cell r="DE536" t="str">
            <v>Georgenson</v>
          </cell>
          <cell r="DF536" t="str">
            <v>Director - Reserving and Control - L&amp;H</v>
          </cell>
          <cell r="DG536" t="str">
            <v>bruce.georgenson@sentry.com</v>
          </cell>
          <cell r="DH536">
            <v>7153466605</v>
          </cell>
        </row>
        <row r="537">
          <cell r="A537">
            <v>10200</v>
          </cell>
          <cell r="B537" t="str">
            <v xml:space="preserve">Paul Revere Life Insurance Company </v>
          </cell>
          <cell r="J537" t="str">
            <v>1 Fountain Square</v>
          </cell>
          <cell r="K537" t="str">
            <v>6 North</v>
          </cell>
          <cell r="L537" t="str">
            <v>CHATTANOOGA</v>
          </cell>
          <cell r="M537" t="str">
            <v>HAMILTON</v>
          </cell>
          <cell r="N537" t="str">
            <v>TN</v>
          </cell>
          <cell r="O537" t="str">
            <v>37402</v>
          </cell>
          <cell r="Q537">
            <v>4232944169</v>
          </cell>
          <cell r="R537">
            <v>4232942415</v>
          </cell>
          <cell r="S537" t="str">
            <v>Michael</v>
          </cell>
          <cell r="T537" t="str">
            <v>Simonds</v>
          </cell>
          <cell r="U537" t="str">
            <v>President and CEO</v>
          </cell>
          <cell r="V537" t="str">
            <v>msimonds@unum.com</v>
          </cell>
          <cell r="W537" t="str">
            <v>Stephen Mitchell</v>
          </cell>
          <cell r="X537" t="str">
            <v>Denise</v>
          </cell>
          <cell r="Y537" t="str">
            <v>Hardee</v>
          </cell>
          <cell r="Z537" t="str">
            <v>Financial Analyst</v>
          </cell>
          <cell r="AA537" t="str">
            <v>Unum Group</v>
          </cell>
          <cell r="AB537">
            <v>4232944169</v>
          </cell>
          <cell r="AC537">
            <v>44169</v>
          </cell>
          <cell r="AD537">
            <v>4232941800</v>
          </cell>
          <cell r="AE537" t="str">
            <v>Dhardee@unum.com</v>
          </cell>
          <cell r="AF537" t="str">
            <v>One Fountain Square</v>
          </cell>
          <cell r="AH537" t="str">
            <v>CHATTANOOGA</v>
          </cell>
          <cell r="AI537" t="str">
            <v>HAMILTON</v>
          </cell>
          <cell r="AJ537" t="str">
            <v>TN</v>
          </cell>
          <cell r="AK537" t="str">
            <v>37402</v>
          </cell>
          <cell r="AM537" t="str">
            <v>Kim</v>
          </cell>
          <cell r="AN537" t="str">
            <v>Perry Gardner</v>
          </cell>
          <cell r="AO537" t="str">
            <v>AVP, ACOE</v>
          </cell>
          <cell r="AP537" t="str">
            <v>Unum Group</v>
          </cell>
          <cell r="AQ537">
            <v>4232945519</v>
          </cell>
          <cell r="AR537">
            <v>45519</v>
          </cell>
          <cell r="AS537">
            <v>4232941800</v>
          </cell>
          <cell r="AT537" t="str">
            <v/>
          </cell>
          <cell r="AU537" t="str">
            <v>One Fountain Square</v>
          </cell>
          <cell r="AW537" t="str">
            <v>CHATTANOOGA</v>
          </cell>
          <cell r="AX537" t="str">
            <v>HAMILTON</v>
          </cell>
          <cell r="AY537" t="str">
            <v>TN</v>
          </cell>
          <cell r="AZ537" t="str">
            <v>37402</v>
          </cell>
          <cell r="CF537" t="str">
            <v>www.unum.com</v>
          </cell>
          <cell r="CN537">
            <v>964</v>
          </cell>
          <cell r="CO537">
            <v>620</v>
          </cell>
          <cell r="CP537">
            <v>695</v>
          </cell>
          <cell r="CS537" t="str">
            <v>12/31/2019</v>
          </cell>
          <cell r="CT537">
            <v>12</v>
          </cell>
          <cell r="CW537">
            <v>67598</v>
          </cell>
          <cell r="CX537" t="str">
            <v>565</v>
          </cell>
          <cell r="DD537" t="str">
            <v>Kim</v>
          </cell>
          <cell r="DE537" t="str">
            <v>Perry Gardner</v>
          </cell>
          <cell r="DF537" t="str">
            <v>AVP, ACOE</v>
          </cell>
          <cell r="DG537" t="str">
            <v>kgardner@umum.com</v>
          </cell>
          <cell r="DH537">
            <v>4232945519</v>
          </cell>
        </row>
        <row r="538">
          <cell r="A538">
            <v>11448</v>
          </cell>
          <cell r="B538" t="str">
            <v>Pavonia Life Insurance Company of Michigan</v>
          </cell>
          <cell r="J538" t="str">
            <v>180 Mount Airy Road</v>
          </cell>
          <cell r="L538" t="str">
            <v>BASKING RIDGE</v>
          </cell>
          <cell r="M538" t="str">
            <v>SOMERSET</v>
          </cell>
          <cell r="N538" t="str">
            <v>NJ</v>
          </cell>
          <cell r="O538" t="str">
            <v>07920</v>
          </cell>
          <cell r="Q538">
            <v>9198642407</v>
          </cell>
          <cell r="S538" t="str">
            <v>Lou</v>
          </cell>
          <cell r="T538" t="str">
            <v>Hensley</v>
          </cell>
          <cell r="U538" t="str">
            <v>President / CEO</v>
          </cell>
          <cell r="V538" t="str">
            <v>lou.hensley@globalbankers.com</v>
          </cell>
          <cell r="W538" t="str">
            <v>Brian Stewart</v>
          </cell>
          <cell r="X538" t="str">
            <v>Katherine</v>
          </cell>
          <cell r="Y538" t="str">
            <v>Zaccongna</v>
          </cell>
          <cell r="Z538" t="str">
            <v>Sr. Administrative Assistant</v>
          </cell>
          <cell r="AA538" t="str">
            <v>Pavonia Life Insurance Company of Michigan</v>
          </cell>
          <cell r="AB538">
            <v>2016515176</v>
          </cell>
          <cell r="AD538">
            <v>2016515099</v>
          </cell>
          <cell r="AE538" t="str">
            <v>katherine.zaccogna@pavonia-life.com</v>
          </cell>
          <cell r="AF538" t="str">
            <v>180 Mount Airy Road</v>
          </cell>
          <cell r="AG538" t="str">
            <v>Suite 101</v>
          </cell>
          <cell r="AH538" t="str">
            <v>BASKING RIDGE</v>
          </cell>
          <cell r="AI538" t="str">
            <v>SOMERSET</v>
          </cell>
          <cell r="AJ538" t="str">
            <v>NJ</v>
          </cell>
          <cell r="AK538" t="str">
            <v>07920</v>
          </cell>
          <cell r="CN538">
            <v>1295</v>
          </cell>
          <cell r="CO538">
            <v>3088</v>
          </cell>
          <cell r="CS538" t="str">
            <v>12/31/2019</v>
          </cell>
          <cell r="CT538">
            <v>12</v>
          </cell>
          <cell r="CW538">
            <v>93777</v>
          </cell>
          <cell r="DD538" t="str">
            <v>Denise</v>
          </cell>
          <cell r="DE538" t="str">
            <v>Ciccone</v>
          </cell>
          <cell r="DF538" t="str">
            <v>Accountant</v>
          </cell>
          <cell r="DG538" t="str">
            <v>denise.ciccone@pavonia-life.com</v>
          </cell>
          <cell r="DH538">
            <v>2016515173</v>
          </cell>
        </row>
        <row r="539">
          <cell r="A539">
            <v>11585</v>
          </cell>
          <cell r="B539" t="str">
            <v>Pekin Life Insurance Company</v>
          </cell>
          <cell r="J539" t="str">
            <v>2505 Court Street</v>
          </cell>
          <cell r="L539" t="str">
            <v>PEKIN</v>
          </cell>
          <cell r="M539" t="str">
            <v>TAZEWELL</v>
          </cell>
          <cell r="N539" t="str">
            <v>IL</v>
          </cell>
          <cell r="O539" t="str">
            <v>61554</v>
          </cell>
          <cell r="Q539">
            <v>3093461161</v>
          </cell>
          <cell r="R539">
            <v>3094782391</v>
          </cell>
          <cell r="S539" t="str">
            <v>Scott</v>
          </cell>
          <cell r="T539" t="str">
            <v>Martin</v>
          </cell>
          <cell r="U539" t="str">
            <v>CEO</v>
          </cell>
          <cell r="V539" t="str">
            <v>smartin@pekininsurance.com</v>
          </cell>
          <cell r="W539" t="str">
            <v>Dan Connell</v>
          </cell>
          <cell r="X539" t="str">
            <v>Mark</v>
          </cell>
          <cell r="Y539" t="str">
            <v>Denning</v>
          </cell>
          <cell r="Z539" t="str">
            <v>Life Compliance Analyst</v>
          </cell>
          <cell r="AA539" t="str">
            <v>Pekin Life Insurance Company</v>
          </cell>
          <cell r="AB539">
            <v>3093461161</v>
          </cell>
          <cell r="AC539">
            <v>2431</v>
          </cell>
          <cell r="AD539">
            <v>3094782431</v>
          </cell>
          <cell r="AE539" t="str">
            <v>mdenning@pekininsurance.com</v>
          </cell>
          <cell r="AF539" t="str">
            <v>2505 Court Street</v>
          </cell>
          <cell r="AH539" t="str">
            <v>PEKIN</v>
          </cell>
          <cell r="AI539" t="str">
            <v>TAZEWELL</v>
          </cell>
          <cell r="AJ539" t="str">
            <v>IL</v>
          </cell>
          <cell r="AK539" t="str">
            <v>61554</v>
          </cell>
          <cell r="CF539" t="str">
            <v>www.pekininsurance.com</v>
          </cell>
          <cell r="CN539">
            <v>1426</v>
          </cell>
          <cell r="CO539">
            <v>1711</v>
          </cell>
          <cell r="CS539" t="str">
            <v>12/31/2019</v>
          </cell>
          <cell r="CT539">
            <v>12</v>
          </cell>
          <cell r="CW539">
            <v>67628</v>
          </cell>
          <cell r="CX539" t="str">
            <v>0153</v>
          </cell>
          <cell r="DD539" t="str">
            <v>Diane</v>
          </cell>
          <cell r="DE539" t="str">
            <v>Steiner</v>
          </cell>
          <cell r="DF539" t="str">
            <v>Vice President - Life Underwriting</v>
          </cell>
          <cell r="DG539" t="str">
            <v>dsteiner@pekininsurance.com</v>
          </cell>
          <cell r="DH539">
            <v>3093461161</v>
          </cell>
        </row>
        <row r="540">
          <cell r="A540">
            <v>11586</v>
          </cell>
          <cell r="B540" t="str">
            <v>Penn Insurance and Annuity Company</v>
          </cell>
          <cell r="J540" t="str">
            <v>600 Dresher Road</v>
          </cell>
          <cell r="L540" t="str">
            <v>HORSHAM</v>
          </cell>
          <cell r="M540" t="str">
            <v>MONTGOMERY</v>
          </cell>
          <cell r="N540" t="str">
            <v>PA</v>
          </cell>
          <cell r="O540" t="str">
            <v>19044</v>
          </cell>
          <cell r="R540">
            <v>2159568145</v>
          </cell>
          <cell r="W540" t="str">
            <v>Susan T. Deakins</v>
          </cell>
          <cell r="X540" t="str">
            <v>Carly</v>
          </cell>
          <cell r="Y540" t="str">
            <v>Mitchell</v>
          </cell>
          <cell r="Z540" t="str">
            <v>Staff Accountant</v>
          </cell>
          <cell r="AA540" t="str">
            <v>Penn Mutual</v>
          </cell>
          <cell r="AB540">
            <v>2159568320</v>
          </cell>
          <cell r="AD540">
            <v>2159568145</v>
          </cell>
          <cell r="AE540" t="str">
            <v>mitchell.carly@pennmutual.com</v>
          </cell>
          <cell r="AF540" t="str">
            <v>600 Dresher Road</v>
          </cell>
          <cell r="AH540" t="str">
            <v>HORSHAM</v>
          </cell>
          <cell r="AI540" t="str">
            <v>MONTGOMERY</v>
          </cell>
          <cell r="AJ540" t="str">
            <v>PA</v>
          </cell>
          <cell r="AK540" t="str">
            <v>19044</v>
          </cell>
          <cell r="CF540" t="str">
            <v>www.pennmutual.com</v>
          </cell>
          <cell r="CN540">
            <v>1427</v>
          </cell>
          <cell r="CO540">
            <v>3214</v>
          </cell>
          <cell r="CS540" t="str">
            <v>12/31/2019</v>
          </cell>
          <cell r="CT540">
            <v>12</v>
          </cell>
          <cell r="CW540">
            <v>93262</v>
          </cell>
          <cell r="DD540" t="str">
            <v>John</v>
          </cell>
          <cell r="DE540" t="str">
            <v>Heiple</v>
          </cell>
          <cell r="DF540" t="str">
            <v>Manager, Financial Reporting</v>
          </cell>
          <cell r="DG540" t="str">
            <v>heiple.john@pennmutual.com</v>
          </cell>
          <cell r="DH540">
            <v>2159568835</v>
          </cell>
        </row>
        <row r="541">
          <cell r="A541">
            <v>11587</v>
          </cell>
          <cell r="B541" t="str">
            <v>Penn Nutual Life Insurance Company</v>
          </cell>
          <cell r="J541" t="str">
            <v>600 Dresher Road</v>
          </cell>
          <cell r="L541" t="str">
            <v>HORSHAM</v>
          </cell>
          <cell r="N541" t="str">
            <v>PA</v>
          </cell>
          <cell r="O541" t="str">
            <v>19044</v>
          </cell>
          <cell r="R541">
            <v>2159568145</v>
          </cell>
          <cell r="W541" t="str">
            <v>Susan T. Deakins</v>
          </cell>
          <cell r="X541" t="str">
            <v>Carly</v>
          </cell>
          <cell r="Y541" t="str">
            <v>Mitchell</v>
          </cell>
          <cell r="Z541" t="str">
            <v>Staff Accountant</v>
          </cell>
          <cell r="AA541" t="str">
            <v>Penn Mutual</v>
          </cell>
          <cell r="AB541">
            <v>2159568320</v>
          </cell>
          <cell r="AD541">
            <v>2159568145</v>
          </cell>
          <cell r="AE541" t="str">
            <v>mitchell.carly@pennmutual.com</v>
          </cell>
          <cell r="AF541" t="str">
            <v>600 Dresher Road</v>
          </cell>
          <cell r="AH541" t="str">
            <v>HORSHAM</v>
          </cell>
          <cell r="AI541" t="str">
            <v>MONTGOMERY</v>
          </cell>
          <cell r="AJ541" t="str">
            <v>PA</v>
          </cell>
          <cell r="AK541" t="str">
            <v>19044</v>
          </cell>
          <cell r="CF541" t="str">
            <v>www.pennmutual.com</v>
          </cell>
          <cell r="CN541">
            <v>1428</v>
          </cell>
          <cell r="CO541">
            <v>3214</v>
          </cell>
          <cell r="CS541" t="str">
            <v>12/31/2019</v>
          </cell>
          <cell r="CT541">
            <v>12</v>
          </cell>
          <cell r="CW541">
            <v>67644</v>
          </cell>
          <cell r="DD541" t="str">
            <v>John</v>
          </cell>
          <cell r="DE541" t="str">
            <v>Heiple</v>
          </cell>
          <cell r="DF541" t="str">
            <v>Manager, Financial Reporting</v>
          </cell>
          <cell r="DG541" t="str">
            <v>heiple.john@pennmutual.com</v>
          </cell>
          <cell r="DH541">
            <v>2159568835</v>
          </cell>
        </row>
        <row r="542">
          <cell r="A542">
            <v>11590</v>
          </cell>
          <cell r="B542" t="str">
            <v>Pennsylvania Insurance Company</v>
          </cell>
          <cell r="J542" t="str">
            <v>PO Box 3646</v>
          </cell>
          <cell r="L542" t="str">
            <v>OMAHA</v>
          </cell>
          <cell r="M542" t="str">
            <v>DOUGLAS</v>
          </cell>
          <cell r="N542" t="str">
            <v>NE</v>
          </cell>
          <cell r="O542" t="str">
            <v>68103</v>
          </cell>
          <cell r="P542" t="str">
            <v>0646</v>
          </cell>
          <cell r="Q542">
            <v>4028273424</v>
          </cell>
          <cell r="R542">
            <v>4028273432</v>
          </cell>
          <cell r="S542" t="str">
            <v>Robert L.</v>
          </cell>
          <cell r="T542" t="str">
            <v>Stafford</v>
          </cell>
          <cell r="U542" t="str">
            <v>Vice President of Finance</v>
          </cell>
          <cell r="V542" t="str">
            <v>rstafford@auw.com</v>
          </cell>
          <cell r="W542" t="str">
            <v>Robert L. Stafford</v>
          </cell>
          <cell r="X542" t="str">
            <v>Robert L.</v>
          </cell>
          <cell r="Y542" t="str">
            <v>Stafford</v>
          </cell>
          <cell r="Z542" t="str">
            <v>Vice President of Finance</v>
          </cell>
          <cell r="AA542" t="str">
            <v>Pennsylvania Insurance Company</v>
          </cell>
          <cell r="AB542">
            <v>4028273424</v>
          </cell>
          <cell r="AC542">
            <v>4094</v>
          </cell>
          <cell r="AD542">
            <v>4028273432</v>
          </cell>
          <cell r="AE542" t="str">
            <v>rstafford@auw.com</v>
          </cell>
          <cell r="AF542" t="str">
            <v>same as facility</v>
          </cell>
          <cell r="CF542" t="str">
            <v>www.auw.com</v>
          </cell>
          <cell r="CN542">
            <v>2837</v>
          </cell>
          <cell r="CO542">
            <v>1362</v>
          </cell>
          <cell r="CS542" t="str">
            <v>12/31/2019</v>
          </cell>
          <cell r="CT542">
            <v>12</v>
          </cell>
          <cell r="CW542">
            <v>21962</v>
          </cell>
        </row>
        <row r="543">
          <cell r="A543">
            <v>10202</v>
          </cell>
          <cell r="B543" t="str">
            <v>Pennsylvania Life Insurance Company</v>
          </cell>
          <cell r="J543" t="str">
            <v>1064 Greewood Boulevard</v>
          </cell>
          <cell r="K543" t="str">
            <v>Suite 200</v>
          </cell>
          <cell r="L543" t="str">
            <v>LAKE MARY</v>
          </cell>
          <cell r="M543" t="str">
            <v>SEMINOLE</v>
          </cell>
          <cell r="N543" t="str">
            <v>IL</v>
          </cell>
          <cell r="O543" t="str">
            <v>60062</v>
          </cell>
          <cell r="Q543">
            <v>4075473336</v>
          </cell>
          <cell r="S543" t="str">
            <v>Richard</v>
          </cell>
          <cell r="T543" t="str">
            <v>Cannone</v>
          </cell>
          <cell r="U543" t="str">
            <v>CFO</v>
          </cell>
          <cell r="V543" t="str">
            <v>rcannone@nsre.com</v>
          </cell>
          <cell r="W543" t="str">
            <v>Richard Cannone</v>
          </cell>
          <cell r="X543" t="str">
            <v>Carmen</v>
          </cell>
          <cell r="Y543" t="str">
            <v>Boyd</v>
          </cell>
          <cell r="Z543" t="str">
            <v>AVP, Actuarial Compliance</v>
          </cell>
          <cell r="AA543" t="str">
            <v>Universal American</v>
          </cell>
          <cell r="AB543">
            <v>4075473335</v>
          </cell>
          <cell r="AD543">
            <v>3214006326</v>
          </cell>
          <cell r="AE543" t="str">
            <v>cboyd@nsre.com</v>
          </cell>
          <cell r="AF543" t="str">
            <v>1064 Greewood Boulevard</v>
          </cell>
          <cell r="AG543" t="str">
            <v>Suite 200</v>
          </cell>
          <cell r="AH543" t="str">
            <v>LAKE MARY</v>
          </cell>
          <cell r="AI543" t="str">
            <v>SEMINOLE</v>
          </cell>
          <cell r="AJ543" t="str">
            <v>FL</v>
          </cell>
          <cell r="AK543" t="str">
            <v>32476</v>
          </cell>
          <cell r="AM543" t="str">
            <v>Holly</v>
          </cell>
          <cell r="AN543" t="str">
            <v>Parenti</v>
          </cell>
          <cell r="AO543" t="str">
            <v>Supervisor, Actuarial &amp; Product Compliance</v>
          </cell>
          <cell r="AP543" t="str">
            <v>Universal American</v>
          </cell>
          <cell r="AQ543">
            <v>4075473336</v>
          </cell>
          <cell r="AT543" t="str">
            <v>hparenti@nsre.com</v>
          </cell>
          <cell r="AU543" t="str">
            <v>1064 Greewood Boulevard</v>
          </cell>
          <cell r="AV543" t="str">
            <v>Suite 200</v>
          </cell>
          <cell r="AW543" t="str">
            <v>LAKE MARY</v>
          </cell>
          <cell r="AX543" t="str">
            <v>SEMINOLE</v>
          </cell>
          <cell r="AY543" t="str">
            <v>FL</v>
          </cell>
          <cell r="AZ543" t="str">
            <v>32746</v>
          </cell>
          <cell r="BB543" t="str">
            <v>Caitlyn</v>
          </cell>
          <cell r="BC543" t="str">
            <v>Bouton</v>
          </cell>
          <cell r="BD543" t="str">
            <v>Sr. Paralegal, Medicare Part D</v>
          </cell>
          <cell r="BE543" t="str">
            <v>CVS/Caremark Corporation</v>
          </cell>
          <cell r="BF543">
            <v>8475594765</v>
          </cell>
          <cell r="BJ543" t="str">
            <v>2211 Sanders Road</v>
          </cell>
          <cell r="BL543" t="str">
            <v>NORTHBROOK</v>
          </cell>
          <cell r="BN543" t="str">
            <v>IL</v>
          </cell>
          <cell r="BO543" t="str">
            <v>60062</v>
          </cell>
          <cell r="CF543" t="str">
            <v>www.nsre.com/constitutionlife.com</v>
          </cell>
          <cell r="CN543">
            <v>965</v>
          </cell>
          <cell r="CO543">
            <v>3051</v>
          </cell>
          <cell r="CP543">
            <v>1736</v>
          </cell>
          <cell r="CQ543">
            <v>3052</v>
          </cell>
          <cell r="CS543" t="str">
            <v>12/31/2019</v>
          </cell>
          <cell r="CT543">
            <v>12</v>
          </cell>
          <cell r="CW543">
            <v>67660</v>
          </cell>
          <cell r="CX543" t="str">
            <v>4667</v>
          </cell>
          <cell r="DD543" t="str">
            <v>Robert</v>
          </cell>
          <cell r="DE543" t="str">
            <v>Lombardi</v>
          </cell>
          <cell r="DF543" t="str">
            <v>Corporate Actuary</v>
          </cell>
          <cell r="DG543" t="str">
            <v>rlombardi@nsre.com</v>
          </cell>
          <cell r="DH543">
            <v>8604035564</v>
          </cell>
        </row>
        <row r="544">
          <cell r="A544">
            <v>11591</v>
          </cell>
          <cell r="B544" t="str">
            <v>Pennsylvania Lumbermens Mutual Insurance Company</v>
          </cell>
          <cell r="J544" t="str">
            <v>2005 Market Street</v>
          </cell>
          <cell r="K544" t="str">
            <v>Suite 1200</v>
          </cell>
          <cell r="L544" t="str">
            <v>PHILADELPHIA</v>
          </cell>
          <cell r="M544" t="str">
            <v>PHILADELPHIA</v>
          </cell>
          <cell r="N544" t="str">
            <v>PA</v>
          </cell>
          <cell r="O544" t="str">
            <v>19103</v>
          </cell>
          <cell r="P544" t="str">
            <v>7008</v>
          </cell>
          <cell r="Q544">
            <v>2678259206</v>
          </cell>
          <cell r="R544">
            <v>2156259097</v>
          </cell>
          <cell r="S544" t="str">
            <v>John</v>
          </cell>
          <cell r="T544" t="str">
            <v>Marazzo</v>
          </cell>
          <cell r="U544" t="str">
            <v>VP - Accounting/Treasurer</v>
          </cell>
          <cell r="V544" t="str">
            <v>jmarazzo@plmins.com</v>
          </cell>
          <cell r="X544" t="str">
            <v>Laura</v>
          </cell>
          <cell r="Y544" t="str">
            <v>Mitchell</v>
          </cell>
          <cell r="Z544" t="str">
            <v>Accounting Supervisor</v>
          </cell>
          <cell r="AA544" t="str">
            <v>Pennsylvania Lumbermens Mutual Insurance Company</v>
          </cell>
          <cell r="AB544">
            <v>2678259208</v>
          </cell>
          <cell r="AD544">
            <v>2156259097</v>
          </cell>
          <cell r="AE544" t="str">
            <v>lmitchell@plmins.com</v>
          </cell>
          <cell r="AF544" t="str">
            <v>2005 Market Street</v>
          </cell>
          <cell r="AG544" t="str">
            <v>Suite 1200</v>
          </cell>
          <cell r="AH544" t="str">
            <v>PHILADELPHIA</v>
          </cell>
          <cell r="AI544" t="str">
            <v>PHILADELPHIA</v>
          </cell>
          <cell r="AJ544" t="str">
            <v>PA</v>
          </cell>
          <cell r="AK544" t="str">
            <v>19103</v>
          </cell>
          <cell r="AL544" t="str">
            <v>7008</v>
          </cell>
          <cell r="CF544" t="str">
            <v>www.plmilm.com</v>
          </cell>
          <cell r="CN544">
            <v>1431</v>
          </cell>
          <cell r="CO544">
            <v>1804</v>
          </cell>
          <cell r="CS544" t="str">
            <v>12/31/2019</v>
          </cell>
          <cell r="CT544">
            <v>12</v>
          </cell>
          <cell r="CW544">
            <v>14974</v>
          </cell>
        </row>
        <row r="545">
          <cell r="A545">
            <v>11592</v>
          </cell>
          <cell r="B545" t="str">
            <v>Pennsylvania Manufacturers' Association Insurance Company</v>
          </cell>
          <cell r="J545" t="str">
            <v>PO Box 3031</v>
          </cell>
          <cell r="L545" t="str">
            <v>BLUE BELL</v>
          </cell>
          <cell r="M545" t="str">
            <v>MONTGOMERY</v>
          </cell>
          <cell r="N545" t="str">
            <v>PA</v>
          </cell>
          <cell r="O545" t="str">
            <v>19422</v>
          </cell>
          <cell r="P545" t="str">
            <v>0754</v>
          </cell>
          <cell r="Q545">
            <v>6103975094</v>
          </cell>
          <cell r="R545">
            <v>6103975183</v>
          </cell>
          <cell r="S545" t="str">
            <v>Patrice</v>
          </cell>
          <cell r="T545" t="str">
            <v>Ricci</v>
          </cell>
          <cell r="U545" t="str">
            <v>Lead Analyst</v>
          </cell>
          <cell r="V545" t="str">
            <v>patrice_ricci@pmagroup.com</v>
          </cell>
          <cell r="W545" t="str">
            <v>John Cochrane</v>
          </cell>
          <cell r="X545" t="str">
            <v>Patrice</v>
          </cell>
          <cell r="Y545" t="str">
            <v>Ricci</v>
          </cell>
          <cell r="Z545" t="str">
            <v>Lead Analyst</v>
          </cell>
          <cell r="AA545" t="str">
            <v>PMA Companies</v>
          </cell>
          <cell r="AB545">
            <v>6103975443</v>
          </cell>
          <cell r="AE545" t="str">
            <v>patrice_ricci@pmagroup.com</v>
          </cell>
          <cell r="AF545" t="str">
            <v>380 Sentry Parkway</v>
          </cell>
          <cell r="AH545" t="str">
            <v>BLUE BELL</v>
          </cell>
          <cell r="AI545" t="str">
            <v>MONTGOMERY</v>
          </cell>
          <cell r="AJ545" t="str">
            <v>PA</v>
          </cell>
          <cell r="AK545" t="str">
            <v>19422</v>
          </cell>
          <cell r="CF545" t="str">
            <v>www.pmacompanies.com</v>
          </cell>
          <cell r="CN545">
            <v>1432</v>
          </cell>
          <cell r="CO545">
            <v>2213</v>
          </cell>
          <cell r="CS545" t="str">
            <v>12/31/2019</v>
          </cell>
          <cell r="CT545">
            <v>12</v>
          </cell>
          <cell r="CW545">
            <v>12262</v>
          </cell>
          <cell r="DD545" t="str">
            <v>Amy</v>
          </cell>
          <cell r="DE545" t="str">
            <v>Himmelberger</v>
          </cell>
          <cell r="DF545" t="str">
            <v>Assistant Vice President &amp; Senior Actuary</v>
          </cell>
          <cell r="DG545" t="str">
            <v>amy_himmelberger@pmagroup.com</v>
          </cell>
          <cell r="DH545">
            <v>6103975274</v>
          </cell>
        </row>
        <row r="546">
          <cell r="A546">
            <v>11593</v>
          </cell>
          <cell r="B546" t="str">
            <v>Pennsylvania National Mutual Casualty Insurance Company</v>
          </cell>
          <cell r="J546" t="str">
            <v>Two North Second Street</v>
          </cell>
          <cell r="L546" t="str">
            <v>HARRISBURG</v>
          </cell>
          <cell r="M546" t="str">
            <v>DAUPHIN</v>
          </cell>
          <cell r="N546" t="str">
            <v>PA</v>
          </cell>
          <cell r="O546" t="str">
            <v>17105</v>
          </cell>
          <cell r="P546" t="str">
            <v>2361</v>
          </cell>
          <cell r="Q546">
            <v>7172344941</v>
          </cell>
          <cell r="R546">
            <v>7172556326</v>
          </cell>
          <cell r="S546" t="str">
            <v>Christine</v>
          </cell>
          <cell r="T546" t="str">
            <v>Sears</v>
          </cell>
          <cell r="U546" t="str">
            <v>President and CEO</v>
          </cell>
          <cell r="V546" t="str">
            <v>csears@pnat.com</v>
          </cell>
          <cell r="W546" t="str">
            <v>Jacquelyn M. Anderson</v>
          </cell>
          <cell r="X546" t="str">
            <v>Tamir</v>
          </cell>
          <cell r="Y546" t="str">
            <v>London</v>
          </cell>
          <cell r="Z546" t="str">
            <v>Financial Analyst</v>
          </cell>
          <cell r="AA546" t="str">
            <v>Pennsylvania National Mutual Casualty Insurance Company</v>
          </cell>
          <cell r="AB546">
            <v>7172344941</v>
          </cell>
          <cell r="AC546">
            <v>2347</v>
          </cell>
          <cell r="AD546">
            <v>7172556317</v>
          </cell>
          <cell r="AE546" t="str">
            <v>tlondon@pnat.com</v>
          </cell>
          <cell r="AF546" t="str">
            <v>Two North Second Street</v>
          </cell>
          <cell r="AH546" t="str">
            <v>HARRISBURG</v>
          </cell>
          <cell r="AI546" t="str">
            <v>DAUPHIN</v>
          </cell>
          <cell r="AJ546" t="str">
            <v>PA</v>
          </cell>
          <cell r="AK546" t="str">
            <v>17105</v>
          </cell>
          <cell r="AL546" t="str">
            <v>2361</v>
          </cell>
          <cell r="CF546" t="str">
            <v>www.pennnationalinsurance.com</v>
          </cell>
          <cell r="CN546">
            <v>1433</v>
          </cell>
          <cell r="CO546">
            <v>1870</v>
          </cell>
          <cell r="CS546" t="str">
            <v>12/31/2019</v>
          </cell>
          <cell r="CT546">
            <v>12</v>
          </cell>
          <cell r="CW546">
            <v>14990</v>
          </cell>
          <cell r="DD546" t="str">
            <v>Mike</v>
          </cell>
          <cell r="DE546" t="str">
            <v>Buggy</v>
          </cell>
          <cell r="DF546" t="str">
            <v>Manager of Financial Reporting</v>
          </cell>
          <cell r="DG546" t="str">
            <v>mbuggy@pnat.com</v>
          </cell>
          <cell r="DH546">
            <v>7172344941</v>
          </cell>
        </row>
        <row r="547">
          <cell r="A547">
            <v>11588</v>
          </cell>
          <cell r="B547" t="str">
            <v>Penn Treaty Network America Insurance Company</v>
          </cell>
          <cell r="J547" t="str">
            <v>3440 Lehigh Street</v>
          </cell>
          <cell r="L547" t="str">
            <v>ALLENTOWN</v>
          </cell>
          <cell r="N547" t="str">
            <v>PA</v>
          </cell>
          <cell r="O547" t="str">
            <v>18103</v>
          </cell>
          <cell r="P547" t="str">
            <v>7001</v>
          </cell>
          <cell r="Q547">
            <v>6109652222</v>
          </cell>
          <cell r="R547">
            <v>6109671098</v>
          </cell>
          <cell r="S547" t="str">
            <v>Robert L.</v>
          </cell>
          <cell r="T547" t="str">
            <v>Robinson</v>
          </cell>
          <cell r="U547" t="str">
            <v>CEO</v>
          </cell>
          <cell r="V547" t="str">
            <v>mbannon-ford@penntreaty.com</v>
          </cell>
          <cell r="W547" t="str">
            <v>Jose A. Vinas</v>
          </cell>
          <cell r="X547" t="str">
            <v>Linda G.</v>
          </cell>
          <cell r="Y547" t="str">
            <v>Carraghan</v>
          </cell>
          <cell r="Z547" t="str">
            <v>Senior Staff Attorney</v>
          </cell>
          <cell r="AA547" t="str">
            <v>American Network Insurance Company</v>
          </cell>
          <cell r="AB547">
            <v>8002223469</v>
          </cell>
          <cell r="AC547">
            <v>3126</v>
          </cell>
          <cell r="AD547">
            <v>6109671098</v>
          </cell>
          <cell r="AE547" t="str">
            <v>lcarraghan@penntreaty.com</v>
          </cell>
          <cell r="AF547" t="str">
            <v>3440 Lehigh Street</v>
          </cell>
          <cell r="AH547" t="str">
            <v xml:space="preserve">ALLENTOWN </v>
          </cell>
          <cell r="AJ547" t="str">
            <v>PA</v>
          </cell>
          <cell r="AK547" t="str">
            <v>18103</v>
          </cell>
          <cell r="AM547" t="str">
            <v>Karen</v>
          </cell>
          <cell r="AN547" t="str">
            <v>Babio</v>
          </cell>
          <cell r="AO547" t="str">
            <v>Assistant Corporate Counsel</v>
          </cell>
          <cell r="AP547" t="str">
            <v>American Network Insurance Company</v>
          </cell>
          <cell r="AQ547">
            <v>8002223469</v>
          </cell>
          <cell r="AR547">
            <v>3134</v>
          </cell>
          <cell r="AS547">
            <v>6109671098</v>
          </cell>
          <cell r="AT547" t="str">
            <v>kbabio@penntreaty.com</v>
          </cell>
          <cell r="AU547" t="str">
            <v>3440 Lehigh Street</v>
          </cell>
          <cell r="AW547" t="str">
            <v>ALLENTOWN</v>
          </cell>
          <cell r="AY547" t="str">
            <v>PA</v>
          </cell>
          <cell r="AZ547" t="str">
            <v>18103</v>
          </cell>
          <cell r="CF547" t="str">
            <v>www.penntreaty.com</v>
          </cell>
          <cell r="CN547">
            <v>1429</v>
          </cell>
          <cell r="CO547">
            <v>555</v>
          </cell>
          <cell r="CP547">
            <v>1732</v>
          </cell>
          <cell r="CS547" t="str">
            <v>12/31/2019</v>
          </cell>
          <cell r="CT547">
            <v>12</v>
          </cell>
          <cell r="CW547">
            <v>63282</v>
          </cell>
          <cell r="CX547" t="str">
            <v>0810</v>
          </cell>
          <cell r="DD547" t="str">
            <v>Jane M.</v>
          </cell>
          <cell r="DE547" t="str">
            <v>Bagley</v>
          </cell>
          <cell r="DF547" t="str">
            <v>SVP &amp; Corporate Counsel</v>
          </cell>
          <cell r="DG547" t="str">
            <v>jbagley@penntreaty.com</v>
          </cell>
          <cell r="DH547">
            <v>8002223469</v>
          </cell>
        </row>
        <row r="548">
          <cell r="A548">
            <v>11594</v>
          </cell>
          <cell r="B548" t="str">
            <v>Petroleum Casualty Company</v>
          </cell>
          <cell r="J548" t="str">
            <v>22777 Springwoods Village Parkway</v>
          </cell>
          <cell r="K548" t="str">
            <v>EMRM/PCC LOC 105</v>
          </cell>
          <cell r="L548" t="str">
            <v>SPRING</v>
          </cell>
          <cell r="M548" t="str">
            <v>HARRIS</v>
          </cell>
          <cell r="N548" t="str">
            <v>TX</v>
          </cell>
          <cell r="O548" t="str">
            <v>77389</v>
          </cell>
          <cell r="Q548">
            <v>8326245876</v>
          </cell>
          <cell r="R548">
            <v>2812988394</v>
          </cell>
          <cell r="S548" t="str">
            <v>Jackie</v>
          </cell>
          <cell r="T548" t="str">
            <v>Claughton</v>
          </cell>
          <cell r="U548" t="str">
            <v>Regulatory Compliance</v>
          </cell>
          <cell r="V548" t="str">
            <v>jackie..claughton@exxonmobil.com</v>
          </cell>
          <cell r="W548" t="str">
            <v>Tara Clausen</v>
          </cell>
          <cell r="X548" t="str">
            <v>Jackie</v>
          </cell>
          <cell r="Y548" t="str">
            <v>Claughton</v>
          </cell>
          <cell r="Z548" t="str">
            <v>Regulatory Compliance</v>
          </cell>
          <cell r="AA548" t="str">
            <v>Petroleum Casualty Company</v>
          </cell>
          <cell r="AB548">
            <v>8326245876</v>
          </cell>
          <cell r="AD548">
            <v>2812988394</v>
          </cell>
          <cell r="AE548" t="str">
            <v>jackie.claughton@exxonmobile.com</v>
          </cell>
          <cell r="AF548" t="str">
            <v>same as facility</v>
          </cell>
          <cell r="CN548">
            <v>1434</v>
          </cell>
          <cell r="CO548">
            <v>1805</v>
          </cell>
          <cell r="CS548" t="str">
            <v>12/31/2019</v>
          </cell>
          <cell r="CT548">
            <v>12</v>
          </cell>
          <cell r="CW548">
            <v>12297</v>
          </cell>
          <cell r="DD548" t="str">
            <v>Tara</v>
          </cell>
          <cell r="DE548" t="str">
            <v>Clausen</v>
          </cell>
          <cell r="DF548" t="str">
            <v>Treasurer</v>
          </cell>
          <cell r="DG548" t="str">
            <v>tara.b.clausen@exxonmobile.com</v>
          </cell>
          <cell r="DH548">
            <v>8326245882</v>
          </cell>
        </row>
        <row r="549">
          <cell r="A549">
            <v>10204</v>
          </cell>
          <cell r="B549" t="str">
            <v xml:space="preserve">Philadelphia American Life Insurance Company </v>
          </cell>
          <cell r="J549" t="str">
            <v>11720 Katy Freeway</v>
          </cell>
          <cell r="K549" t="str">
            <v>Suite 1700</v>
          </cell>
          <cell r="L549" t="str">
            <v xml:space="preserve">HOUSTON </v>
          </cell>
          <cell r="N549" t="str">
            <v>TX</v>
          </cell>
          <cell r="O549" t="str">
            <v>77079</v>
          </cell>
          <cell r="Q549">
            <v>2813687270</v>
          </cell>
          <cell r="R549">
            <v>2813687268</v>
          </cell>
          <cell r="S549" t="str">
            <v>Bill</v>
          </cell>
          <cell r="T549" t="str">
            <v>Chen</v>
          </cell>
          <cell r="U549" t="str">
            <v>President &amp; CEO</v>
          </cell>
          <cell r="V549" t="str">
            <v>necompliance@neweralife.com</v>
          </cell>
          <cell r="X549" t="str">
            <v>Henry</v>
          </cell>
          <cell r="Y549" t="str">
            <v>Hu</v>
          </cell>
          <cell r="Z549" t="str">
            <v>Associate Actuary</v>
          </cell>
          <cell r="AA549" t="str">
            <v>Philadelphia American Life Insurance Company</v>
          </cell>
          <cell r="AB549">
            <v>2813687277</v>
          </cell>
          <cell r="AE549" t="str">
            <v>hhu@neweralife.com</v>
          </cell>
          <cell r="AF549" t="str">
            <v>PO Box 4884</v>
          </cell>
          <cell r="AH549" t="str">
            <v xml:space="preserve">HOUSTON </v>
          </cell>
          <cell r="AJ549" t="str">
            <v>TX</v>
          </cell>
          <cell r="AK549" t="str">
            <v>77210</v>
          </cell>
          <cell r="AL549" t="str">
            <v>4484</v>
          </cell>
          <cell r="AM549" t="str">
            <v>Brenda</v>
          </cell>
          <cell r="AN549" t="str">
            <v>Garrot</v>
          </cell>
          <cell r="AO549" t="str">
            <v>Paralegal</v>
          </cell>
          <cell r="AP549" t="str">
            <v>Philadelphia American Life Insurance Company</v>
          </cell>
          <cell r="AQ549">
            <v>2813687264</v>
          </cell>
          <cell r="AS549">
            <v>2813687280</v>
          </cell>
          <cell r="AT549" t="str">
            <v>bgarrot@neweralife.com</v>
          </cell>
          <cell r="AU549" t="str">
            <v>PO Box 4884</v>
          </cell>
          <cell r="AW549" t="str">
            <v>HOUSTON</v>
          </cell>
          <cell r="AY549" t="str">
            <v>TX</v>
          </cell>
          <cell r="AZ549" t="str">
            <v>77210</v>
          </cell>
          <cell r="CF549" t="str">
            <v>www.neweralife.com</v>
          </cell>
          <cell r="CN549">
            <v>508</v>
          </cell>
          <cell r="CO549">
            <v>632</v>
          </cell>
          <cell r="CP549">
            <v>664</v>
          </cell>
          <cell r="CS549" t="str">
            <v>12/31/2019</v>
          </cell>
          <cell r="CT549">
            <v>12</v>
          </cell>
          <cell r="CW549">
            <v>67784</v>
          </cell>
          <cell r="CX549" t="str">
            <v>520</v>
          </cell>
          <cell r="DD549" t="str">
            <v>Bill</v>
          </cell>
          <cell r="DE549" t="str">
            <v>Chen</v>
          </cell>
        </row>
        <row r="550">
          <cell r="A550">
            <v>10395</v>
          </cell>
          <cell r="B550" t="str">
            <v>Philadelphia Indemnity Insurance Company</v>
          </cell>
          <cell r="J550" t="str">
            <v>One Bala Plaza</v>
          </cell>
          <cell r="K550" t="str">
            <v>Suite 400</v>
          </cell>
          <cell r="L550" t="str">
            <v>BALA CYNWYD</v>
          </cell>
          <cell r="M550" t="str">
            <v>MONTGOMERY</v>
          </cell>
          <cell r="N550" t="str">
            <v>PA</v>
          </cell>
          <cell r="O550" t="str">
            <v>19004</v>
          </cell>
          <cell r="Q550">
            <v>6102067836</v>
          </cell>
          <cell r="S550" t="str">
            <v>Matthew</v>
          </cell>
          <cell r="T550" t="str">
            <v>DiNapoli</v>
          </cell>
          <cell r="U550" t="str">
            <v>VP &amp; Controller</v>
          </cell>
          <cell r="V550" t="str">
            <v>statutory.statements@tmnas.com</v>
          </cell>
          <cell r="W550" t="str">
            <v>Karen Gilmer-Pauciello</v>
          </cell>
          <cell r="X550" t="str">
            <v>Junaid</v>
          </cell>
          <cell r="Y550" t="str">
            <v>Javed</v>
          </cell>
          <cell r="Z550" t="str">
            <v>Accounting Specialist</v>
          </cell>
          <cell r="AA550" t="str">
            <v>Philadelphia Indemnity Insurance Company</v>
          </cell>
          <cell r="AB550">
            <v>6102271107</v>
          </cell>
          <cell r="AE550" t="str">
            <v>statutory.statements@tmnas.com</v>
          </cell>
          <cell r="AF550" t="str">
            <v>One Bala Plaza</v>
          </cell>
          <cell r="AG550" t="str">
            <v>Suite 400</v>
          </cell>
          <cell r="AH550" t="str">
            <v>BALA CYNWYD</v>
          </cell>
          <cell r="AI550" t="str">
            <v>MONTGOMERY</v>
          </cell>
          <cell r="AJ550" t="str">
            <v>PA</v>
          </cell>
          <cell r="AK550" t="str">
            <v>19004</v>
          </cell>
          <cell r="CF550" t="str">
            <v>www.phly.com</v>
          </cell>
          <cell r="CN550">
            <v>3162</v>
          </cell>
          <cell r="CO550">
            <v>3163</v>
          </cell>
          <cell r="CS550" t="str">
            <v>12/31/2019</v>
          </cell>
          <cell r="CT550">
            <v>12</v>
          </cell>
          <cell r="CW550">
            <v>18058</v>
          </cell>
          <cell r="DD550" t="str">
            <v>Michael</v>
          </cell>
          <cell r="DE550" t="str">
            <v>Vogel</v>
          </cell>
          <cell r="DF550" t="str">
            <v>Senior Accountant</v>
          </cell>
          <cell r="DG550" t="str">
            <v>statutory.statements@tmnas.com</v>
          </cell>
          <cell r="DH550">
            <v>6102271370</v>
          </cell>
        </row>
        <row r="551">
          <cell r="A551">
            <v>11595</v>
          </cell>
          <cell r="B551" t="str">
            <v>Philadelphia Reinsurance Corporation</v>
          </cell>
          <cell r="J551" t="str">
            <v>350 10th Avenue</v>
          </cell>
          <cell r="K551" t="str">
            <v>Suite 1450</v>
          </cell>
          <cell r="L551" t="str">
            <v>SAN DIEGO</v>
          </cell>
          <cell r="M551" t="str">
            <v>SAN DIEGO</v>
          </cell>
          <cell r="N551" t="str">
            <v>CA</v>
          </cell>
          <cell r="O551" t="str">
            <v>92101</v>
          </cell>
          <cell r="Q551">
            <v>6198666505</v>
          </cell>
          <cell r="R551">
            <v>6195930803</v>
          </cell>
          <cell r="S551" t="str">
            <v>Michelle</v>
          </cell>
          <cell r="T551" t="str">
            <v>Roccoforte</v>
          </cell>
          <cell r="U551" t="str">
            <v>Treasurer</v>
          </cell>
          <cell r="V551" t="str">
            <v>mroccoforte@bondsmanholdings.com</v>
          </cell>
          <cell r="W551" t="str">
            <v>Kieran Sweeney</v>
          </cell>
          <cell r="X551" t="str">
            <v>Nathan</v>
          </cell>
          <cell r="Y551" t="str">
            <v>Sandoz</v>
          </cell>
          <cell r="Z551" t="str">
            <v>Accounting Manager</v>
          </cell>
          <cell r="AA551" t="str">
            <v>Philadelphia Reinsurance Corporation</v>
          </cell>
          <cell r="AB551">
            <v>3092559056</v>
          </cell>
          <cell r="AD551">
            <v>6195930803</v>
          </cell>
          <cell r="AE551" t="str">
            <v>nsandoz@bonsdmanholdings.com</v>
          </cell>
          <cell r="AF551" t="str">
            <v>350 10th Avenue</v>
          </cell>
          <cell r="AG551" t="str">
            <v>Suite 1450</v>
          </cell>
          <cell r="AH551" t="str">
            <v>SAN DIEGO</v>
          </cell>
          <cell r="AI551" t="str">
            <v>SAN DIEGO</v>
          </cell>
          <cell r="AJ551" t="str">
            <v>CA</v>
          </cell>
          <cell r="AK551" t="str">
            <v>92101</v>
          </cell>
          <cell r="CN551">
            <v>1435</v>
          </cell>
          <cell r="CO551">
            <v>1399</v>
          </cell>
          <cell r="CS551" t="str">
            <v>12/31/2019</v>
          </cell>
          <cell r="CT551">
            <v>12</v>
          </cell>
          <cell r="CW551">
            <v>12319</v>
          </cell>
          <cell r="DD551" t="str">
            <v>Michelle</v>
          </cell>
          <cell r="DE551" t="str">
            <v>Roccoforte</v>
          </cell>
          <cell r="DF551" t="str">
            <v>Treasurer - Secretary</v>
          </cell>
          <cell r="DG551" t="str">
            <v>mroccoforte@bondsmanholdings.com</v>
          </cell>
          <cell r="DH551">
            <v>6198666505</v>
          </cell>
        </row>
        <row r="552">
          <cell r="A552">
            <v>10205</v>
          </cell>
          <cell r="B552" t="str">
            <v>PHL Variable Insurance Company</v>
          </cell>
          <cell r="J552" t="str">
            <v>PO Box 5056</v>
          </cell>
          <cell r="L552" t="str">
            <v>HARTFORD</v>
          </cell>
          <cell r="M552" t="str">
            <v>HARTFORD</v>
          </cell>
          <cell r="N552" t="str">
            <v>CT</v>
          </cell>
          <cell r="O552" t="str">
            <v>06102</v>
          </cell>
          <cell r="Q552">
            <v>8604035000</v>
          </cell>
          <cell r="S552" t="str">
            <v>Phillip John</v>
          </cell>
          <cell r="T552" t="str">
            <v>Gass</v>
          </cell>
          <cell r="U552" t="str">
            <v>President</v>
          </cell>
          <cell r="V552" t="str">
            <v>pgass@nsre.com</v>
          </cell>
          <cell r="W552" t="str">
            <v>Thomas A. Williams</v>
          </cell>
          <cell r="X552" t="str">
            <v>Jessie O</v>
          </cell>
          <cell r="Y552" t="str">
            <v>Karpf</v>
          </cell>
          <cell r="Z552" t="str">
            <v>Senior Financial Systems and Reporting Analyst</v>
          </cell>
          <cell r="AA552" t="str">
            <v>PHL Variable Insurance Company</v>
          </cell>
          <cell r="AB552">
            <v>8604035944</v>
          </cell>
          <cell r="AD552">
            <v>8604035344</v>
          </cell>
          <cell r="AE552" t="str">
            <v>statutory_reporting@nsre.com</v>
          </cell>
          <cell r="AF552" t="str">
            <v>One American Row</v>
          </cell>
          <cell r="AG552" t="str">
            <v/>
          </cell>
          <cell r="AH552" t="str">
            <v>HARTFORD</v>
          </cell>
          <cell r="AI552" t="str">
            <v>HARTFORD</v>
          </cell>
          <cell r="AJ552" t="str">
            <v>CT</v>
          </cell>
          <cell r="AK552" t="str">
            <v>06103</v>
          </cell>
          <cell r="AM552" t="str">
            <v>Donald Scott</v>
          </cell>
          <cell r="AN552" t="str">
            <v>Aderhold</v>
          </cell>
          <cell r="AO552" t="str">
            <v>AVP, Statutory Reporting</v>
          </cell>
          <cell r="AP552" t="str">
            <v>Nassau Life Insurance Company</v>
          </cell>
          <cell r="AQ552">
            <v>8604035210</v>
          </cell>
          <cell r="AS552">
            <v>8604035344</v>
          </cell>
          <cell r="AT552" t="str">
            <v>statutory_reporting@nsre.com</v>
          </cell>
          <cell r="AU552" t="str">
            <v>PO Box 5056</v>
          </cell>
          <cell r="AW552" t="str">
            <v>HARTFORD</v>
          </cell>
          <cell r="AX552" t="str">
            <v>HARTFORD</v>
          </cell>
          <cell r="AY552" t="str">
            <v>CT</v>
          </cell>
          <cell r="AZ552" t="str">
            <v>06102</v>
          </cell>
          <cell r="BA552" t="str">
            <v>5056</v>
          </cell>
          <cell r="CF552" t="str">
            <v>www.nsre.com</v>
          </cell>
          <cell r="CN552">
            <v>966</v>
          </cell>
          <cell r="CO552">
            <v>715</v>
          </cell>
          <cell r="CP552">
            <v>640</v>
          </cell>
          <cell r="CS552" t="str">
            <v>12/31/2019</v>
          </cell>
          <cell r="CT552">
            <v>12</v>
          </cell>
          <cell r="CW552">
            <v>93548</v>
          </cell>
          <cell r="CX552" t="str">
            <v>4736</v>
          </cell>
          <cell r="DD552" t="str">
            <v>Donald Scott</v>
          </cell>
          <cell r="DE552" t="str">
            <v>Aderhold</v>
          </cell>
          <cell r="DF552" t="str">
            <v>AVP, Statutory Reporting</v>
          </cell>
          <cell r="DG552" t="str">
            <v>statutory_reporting@nsre.com</v>
          </cell>
          <cell r="DH552">
            <v>8604035210</v>
          </cell>
        </row>
        <row r="553">
          <cell r="A553">
            <v>11596</v>
          </cell>
          <cell r="B553" t="str">
            <v xml:space="preserve">Phoenix Insurance Company </v>
          </cell>
          <cell r="J553" t="str">
            <v>One Tower Square</v>
          </cell>
          <cell r="L553" t="str">
            <v>HARTFORD</v>
          </cell>
          <cell r="N553" t="str">
            <v>CT</v>
          </cell>
          <cell r="O553" t="str">
            <v>06183</v>
          </cell>
          <cell r="P553" t="str">
            <v>6014</v>
          </cell>
          <cell r="Q553">
            <v>8602773966</v>
          </cell>
          <cell r="X553" t="str">
            <v>Tyler</v>
          </cell>
          <cell r="Y553" t="str">
            <v>Dube</v>
          </cell>
          <cell r="Z553" t="str">
            <v>Data Analyst</v>
          </cell>
          <cell r="AA553" t="str">
            <v>Travelers</v>
          </cell>
          <cell r="AB553">
            <v>8602774137</v>
          </cell>
          <cell r="AD553">
            <v>8602777861</v>
          </cell>
          <cell r="AE553" t="str">
            <v>tdube@travelers.com</v>
          </cell>
          <cell r="AF553" t="str">
            <v>One Tower Square</v>
          </cell>
          <cell r="AH553" t="str">
            <v>HARTFORD</v>
          </cell>
          <cell r="AJ553" t="str">
            <v>CT</v>
          </cell>
          <cell r="AK553" t="str">
            <v>06183</v>
          </cell>
          <cell r="CN553">
            <v>1436</v>
          </cell>
          <cell r="CO553">
            <v>1591</v>
          </cell>
          <cell r="CS553" t="str">
            <v>12/31/2019</v>
          </cell>
          <cell r="CT553">
            <v>12</v>
          </cell>
          <cell r="CW553">
            <v>25623</v>
          </cell>
          <cell r="DD553" t="str">
            <v>Matt</v>
          </cell>
          <cell r="DE553" t="str">
            <v>Hushin</v>
          </cell>
          <cell r="DF553" t="str">
            <v>Director</v>
          </cell>
          <cell r="DG553" t="str">
            <v>mhushin@travelers.com</v>
          </cell>
          <cell r="DH553">
            <v>8609545818</v>
          </cell>
        </row>
        <row r="554">
          <cell r="A554">
            <v>11597</v>
          </cell>
          <cell r="B554" t="str">
            <v>Physicians Life Insurance Company</v>
          </cell>
          <cell r="J554" t="str">
            <v>2600 Dodge Street</v>
          </cell>
          <cell r="L554" t="str">
            <v>OMAHA</v>
          </cell>
          <cell r="M554" t="str">
            <v>DOUGLAS</v>
          </cell>
          <cell r="N554" t="str">
            <v>NE</v>
          </cell>
          <cell r="O554" t="str">
            <v>68131</v>
          </cell>
          <cell r="P554" t="str">
            <v>2671</v>
          </cell>
          <cell r="Q554">
            <v>4026331096</v>
          </cell>
          <cell r="R554">
            <v>4029302732</v>
          </cell>
          <cell r="S554" t="str">
            <v>Robert A.</v>
          </cell>
          <cell r="T554" t="str">
            <v>Reed, Jr.</v>
          </cell>
          <cell r="U554" t="str">
            <v>President &amp; CEO</v>
          </cell>
          <cell r="V554" t="str">
            <v>rob.reed@physiciansmutual.com</v>
          </cell>
          <cell r="W554" t="str">
            <v>Michael J. Wade</v>
          </cell>
          <cell r="X554" t="str">
            <v>Jim</v>
          </cell>
          <cell r="Y554" t="str">
            <v>Young</v>
          </cell>
          <cell r="Z554" t="str">
            <v>Sr. Accountant</v>
          </cell>
          <cell r="AA554" t="str">
            <v>Physicians Life Insurance Company</v>
          </cell>
          <cell r="AB554">
            <v>4026331000</v>
          </cell>
          <cell r="AC554">
            <v>2012</v>
          </cell>
          <cell r="AD554">
            <v>4029302732</v>
          </cell>
          <cell r="AE554" t="str">
            <v>jim.young@physiciansmutual.com</v>
          </cell>
          <cell r="AF554" t="str">
            <v>2600 Dodge Street</v>
          </cell>
          <cell r="AH554" t="str">
            <v xml:space="preserve">OMAHA </v>
          </cell>
          <cell r="AI554" t="str">
            <v>DOUGLAS</v>
          </cell>
          <cell r="AJ554" t="str">
            <v>NE</v>
          </cell>
          <cell r="AK554" t="str">
            <v>68131</v>
          </cell>
          <cell r="CF554" t="str">
            <v>www.physicianslife.com</v>
          </cell>
          <cell r="CN554">
            <v>2838</v>
          </cell>
          <cell r="CO554">
            <v>1744</v>
          </cell>
          <cell r="CS554" t="str">
            <v>12/31/2019</v>
          </cell>
          <cell r="CT554">
            <v>12</v>
          </cell>
          <cell r="CW554">
            <v>72125</v>
          </cell>
          <cell r="CX554" t="str">
            <v>0367</v>
          </cell>
          <cell r="DD554" t="str">
            <v>J.J.</v>
          </cell>
          <cell r="DE554" t="str">
            <v>Matousek</v>
          </cell>
          <cell r="DF554" t="str">
            <v>Manager - Accounting</v>
          </cell>
          <cell r="DG554" t="str">
            <v>jj.matousek@physiciansmutual.com</v>
          </cell>
          <cell r="DH554">
            <v>4026331000</v>
          </cell>
        </row>
        <row r="555">
          <cell r="A555">
            <v>10206</v>
          </cell>
          <cell r="B555" t="str">
            <v>Physicians Mutual Insurance Company</v>
          </cell>
          <cell r="J555" t="str">
            <v>2600 Dodge Street</v>
          </cell>
          <cell r="L555" t="str">
            <v xml:space="preserve">OMAHA </v>
          </cell>
          <cell r="M555" t="str">
            <v>DOUGLAS</v>
          </cell>
          <cell r="N555" t="str">
            <v>NE</v>
          </cell>
          <cell r="O555" t="str">
            <v>68131</v>
          </cell>
          <cell r="Q555">
            <v>4026331000</v>
          </cell>
          <cell r="R555">
            <v>4026331096</v>
          </cell>
          <cell r="S555" t="str">
            <v>Robert A.</v>
          </cell>
          <cell r="T555" t="str">
            <v>Reed, Jr.</v>
          </cell>
          <cell r="U555" t="str">
            <v>President &amp; CEO</v>
          </cell>
          <cell r="V555" t="str">
            <v>rob.reed@physiciansmutual.com</v>
          </cell>
          <cell r="W555" t="str">
            <v>Michael J. Wade</v>
          </cell>
          <cell r="X555" t="str">
            <v>Jim</v>
          </cell>
          <cell r="Y555" t="str">
            <v>Young</v>
          </cell>
          <cell r="Z555" t="str">
            <v>Sr. Accountant</v>
          </cell>
          <cell r="AA555" t="str">
            <v>Physicians Mutual Insurance Company</v>
          </cell>
          <cell r="AB555">
            <v>4026331000</v>
          </cell>
          <cell r="AC555">
            <v>2012</v>
          </cell>
          <cell r="AD555">
            <v>4029302732</v>
          </cell>
          <cell r="AE555" t="str">
            <v>Jim.young@physiciansmutual.com</v>
          </cell>
          <cell r="AF555" t="str">
            <v>2600 Dodge Street</v>
          </cell>
          <cell r="AH555" t="str">
            <v xml:space="preserve">OMAHA </v>
          </cell>
          <cell r="AI555" t="str">
            <v>DOUGLAS</v>
          </cell>
          <cell r="AJ555" t="str">
            <v>NE</v>
          </cell>
          <cell r="AK555" t="str">
            <v>68131</v>
          </cell>
          <cell r="CF555" t="str">
            <v>www.physiciansmutual.com</v>
          </cell>
          <cell r="CN555">
            <v>967</v>
          </cell>
          <cell r="CO555">
            <v>628</v>
          </cell>
          <cell r="CS555" t="str">
            <v>12/31/2019</v>
          </cell>
          <cell r="CT555">
            <v>12</v>
          </cell>
          <cell r="CW555">
            <v>80578</v>
          </cell>
          <cell r="CX555" t="str">
            <v>0367</v>
          </cell>
          <cell r="DD555" t="str">
            <v>JJ.</v>
          </cell>
          <cell r="DE555" t="str">
            <v>Matousek</v>
          </cell>
          <cell r="DF555" t="str">
            <v>Manager, Accounting</v>
          </cell>
          <cell r="DG555" t="str">
            <v>jj.matousek@physiciansmutual.com</v>
          </cell>
          <cell r="DH555">
            <v>4026331000</v>
          </cell>
        </row>
        <row r="556">
          <cell r="A556">
            <v>10207</v>
          </cell>
          <cell r="B556" t="str">
            <v xml:space="preserve">Pioneer Mutual Life Insurance Company </v>
          </cell>
          <cell r="J556" t="str">
            <v>PO Box 368</v>
          </cell>
          <cell r="L556" t="str">
            <v>INDIANAPOLIS</v>
          </cell>
          <cell r="M556" t="str">
            <v>MARION</v>
          </cell>
          <cell r="N556" t="str">
            <v>IN</v>
          </cell>
          <cell r="O556" t="str">
            <v>46206</v>
          </cell>
          <cell r="P556" t="str">
            <v>0368</v>
          </cell>
          <cell r="Q556">
            <v>3172851877</v>
          </cell>
          <cell r="R556">
            <v>3172857636</v>
          </cell>
          <cell r="S556" t="str">
            <v>J. Scott</v>
          </cell>
          <cell r="T556" t="str">
            <v>Davison</v>
          </cell>
          <cell r="U556" t="str">
            <v>President</v>
          </cell>
          <cell r="V556" t="str">
            <v>scott.davison@oneamerica.com</v>
          </cell>
          <cell r="W556" t="str">
            <v>Jeffrey D. Holley</v>
          </cell>
          <cell r="X556" t="str">
            <v>Jeremy</v>
          </cell>
          <cell r="Y556" t="str">
            <v>Newport</v>
          </cell>
          <cell r="Z556" t="str">
            <v>Financial Reporting Accountant</v>
          </cell>
          <cell r="AA556" t="str">
            <v>OneAmerica Financial Partners</v>
          </cell>
          <cell r="AB556">
            <v>3172852159</v>
          </cell>
          <cell r="AD556">
            <v>3172857636</v>
          </cell>
          <cell r="AE556" t="str">
            <v>jeremy.newport@oneamerica.com</v>
          </cell>
          <cell r="AF556" t="str">
            <v>PO Box 368</v>
          </cell>
          <cell r="AH556" t="str">
            <v>INDIANAPOLIS</v>
          </cell>
          <cell r="AI556" t="str">
            <v>MARION</v>
          </cell>
          <cell r="AJ556" t="str">
            <v>IN</v>
          </cell>
          <cell r="AK556" t="str">
            <v>46206</v>
          </cell>
          <cell r="AL556" t="str">
            <v>0368</v>
          </cell>
          <cell r="AM556" t="str">
            <v>Emilie</v>
          </cell>
          <cell r="AN556" t="str">
            <v>Bolster</v>
          </cell>
          <cell r="AO556" t="str">
            <v>Director, Accounting</v>
          </cell>
          <cell r="AP556" t="str">
            <v>OneAmerica Financial Partners</v>
          </cell>
          <cell r="AQ556">
            <v>3172852577</v>
          </cell>
          <cell r="AS556">
            <v>3172857636</v>
          </cell>
          <cell r="AT556" t="str">
            <v>emilie.bolster@oneamerica.com</v>
          </cell>
          <cell r="AU556" t="str">
            <v>PO Box 368</v>
          </cell>
          <cell r="AW556" t="str">
            <v>INDIANAPOLIS</v>
          </cell>
          <cell r="AX556" t="str">
            <v>MARION</v>
          </cell>
          <cell r="AY556" t="str">
            <v>IN</v>
          </cell>
          <cell r="AZ556" t="str">
            <v>46206</v>
          </cell>
          <cell r="BA556" t="str">
            <v>0368</v>
          </cell>
          <cell r="BB556" t="str">
            <v>Jennifer</v>
          </cell>
          <cell r="BC556" t="str">
            <v>Combs</v>
          </cell>
          <cell r="BD556" t="str">
            <v>Accountant</v>
          </cell>
          <cell r="BE556" t="str">
            <v>OneAmerica Financial Partners</v>
          </cell>
          <cell r="BF556">
            <v>3172851346</v>
          </cell>
          <cell r="BH556">
            <v>3172857636</v>
          </cell>
          <cell r="BI556" t="str">
            <v>jennifer.combs@OneAmerica.com</v>
          </cell>
          <cell r="BJ556" t="str">
            <v>PO Box 368</v>
          </cell>
          <cell r="BL556" t="str">
            <v>INDIANAPOLIS</v>
          </cell>
          <cell r="BM556" t="str">
            <v>MARION</v>
          </cell>
          <cell r="BN556" t="str">
            <v>IN</v>
          </cell>
          <cell r="BO556" t="str">
            <v>46206</v>
          </cell>
          <cell r="BP556" t="str">
            <v>0368</v>
          </cell>
          <cell r="CF556" t="str">
            <v>www.OneAmerica.com</v>
          </cell>
          <cell r="CN556">
            <v>968</v>
          </cell>
          <cell r="CO556">
            <v>728</v>
          </cell>
          <cell r="CP556">
            <v>566</v>
          </cell>
          <cell r="CQ556">
            <v>567</v>
          </cell>
          <cell r="CS556" t="str">
            <v>12/31/2019</v>
          </cell>
          <cell r="CT556">
            <v>12</v>
          </cell>
          <cell r="CW556">
            <v>67911</v>
          </cell>
          <cell r="CX556" t="str">
            <v/>
          </cell>
          <cell r="DD556" t="str">
            <v>Emilie</v>
          </cell>
          <cell r="DE556" t="str">
            <v>Bolster</v>
          </cell>
          <cell r="DF556" t="str">
            <v>Director, Accounting</v>
          </cell>
          <cell r="DG556" t="str">
            <v>emilie.bolster@oneamerica.com</v>
          </cell>
          <cell r="DH556">
            <v>3172851850</v>
          </cell>
        </row>
        <row r="557">
          <cell r="A557">
            <v>11598</v>
          </cell>
          <cell r="B557" t="str">
            <v>Pioneer Security Life Insurance Company</v>
          </cell>
          <cell r="J557" t="str">
            <v>PO Box 2550</v>
          </cell>
          <cell r="L557" t="str">
            <v>WACO</v>
          </cell>
          <cell r="N557" t="str">
            <v>TX</v>
          </cell>
          <cell r="O557" t="str">
            <v>76702</v>
          </cell>
          <cell r="P557" t="str">
            <v>2550</v>
          </cell>
          <cell r="Q557">
            <v>2542972778</v>
          </cell>
          <cell r="R557">
            <v>2542972777</v>
          </cell>
          <cell r="W557" t="str">
            <v>Darla A. Schafer</v>
          </cell>
          <cell r="X557" t="str">
            <v>Hollie</v>
          </cell>
          <cell r="Y557" t="str">
            <v>Jones</v>
          </cell>
          <cell r="Z557" t="str">
            <v>Financial Accounting Assistant</v>
          </cell>
          <cell r="AA557" t="str">
            <v>Pioneer Security Life Insurance Company</v>
          </cell>
          <cell r="AB557">
            <v>2542972777</v>
          </cell>
          <cell r="AC557">
            <v>3392</v>
          </cell>
          <cell r="AD557">
            <v>2542972794</v>
          </cell>
          <cell r="AE557" t="str">
            <v>hjones@aatx.com</v>
          </cell>
          <cell r="AF557" t="str">
            <v>425 Austin Avenue</v>
          </cell>
          <cell r="AH557" t="str">
            <v>WACO</v>
          </cell>
          <cell r="AJ557" t="str">
            <v>TX</v>
          </cell>
          <cell r="AK557" t="str">
            <v>76701</v>
          </cell>
          <cell r="CF557" t="str">
            <v>www.pioneersecurity.com</v>
          </cell>
          <cell r="CN557">
            <v>1437</v>
          </cell>
          <cell r="CO557">
            <v>2214</v>
          </cell>
          <cell r="CS557" t="str">
            <v>12/31/2019</v>
          </cell>
          <cell r="CT557">
            <v>12</v>
          </cell>
          <cell r="CW557">
            <v>67946</v>
          </cell>
          <cell r="DD557" t="str">
            <v>Darla A.</v>
          </cell>
          <cell r="DE557" t="str">
            <v>Schaffer</v>
          </cell>
          <cell r="DF557" t="str">
            <v>EVP, CFO &amp; Treasurer</v>
          </cell>
          <cell r="DG557" t="str">
            <v>dschaffer@aatx.com</v>
          </cell>
          <cell r="DH557">
            <v>2542972777</v>
          </cell>
        </row>
        <row r="558">
          <cell r="A558">
            <v>10530</v>
          </cell>
          <cell r="B558" t="str">
            <v>Plateau Insurance Company</v>
          </cell>
          <cell r="J558" t="str">
            <v>PO Box 7001</v>
          </cell>
          <cell r="L558" t="str">
            <v>CROSSVILLE</v>
          </cell>
          <cell r="M558" t="str">
            <v>CUMBERLAND</v>
          </cell>
          <cell r="N558" t="str">
            <v>TN</v>
          </cell>
          <cell r="O558" t="str">
            <v>35887</v>
          </cell>
          <cell r="Q558">
            <v>9314848711</v>
          </cell>
          <cell r="R558">
            <v>9314840692</v>
          </cell>
          <cell r="S558" t="str">
            <v>Dick</v>
          </cell>
          <cell r="T558" t="str">
            <v>Williams</v>
          </cell>
          <cell r="U558" t="str">
            <v>President</v>
          </cell>
          <cell r="V558" t="str">
            <v>dick.williams@800plateau.com</v>
          </cell>
          <cell r="W558" t="str">
            <v>David Hardegree</v>
          </cell>
          <cell r="X558" t="str">
            <v>Tracy</v>
          </cell>
          <cell r="Y558" t="str">
            <v>Graham</v>
          </cell>
          <cell r="Z558" t="str">
            <v>Accounting</v>
          </cell>
          <cell r="AA558" t="str">
            <v>Plateau Insurance Company</v>
          </cell>
          <cell r="AB558">
            <v>9314848411</v>
          </cell>
          <cell r="AD558">
            <v>9314840692</v>
          </cell>
          <cell r="AE558" t="str">
            <v>tracy.graham@800plateau.com</v>
          </cell>
          <cell r="AF558" t="str">
            <v>PO Box 7001</v>
          </cell>
          <cell r="AH558" t="str">
            <v>CROSSVILLE</v>
          </cell>
          <cell r="AI558" t="str">
            <v>CUMBERLAND</v>
          </cell>
          <cell r="AJ558" t="str">
            <v>TN</v>
          </cell>
          <cell r="AK558" t="str">
            <v>35887</v>
          </cell>
          <cell r="AL558" t="str">
            <v>7001</v>
          </cell>
          <cell r="CF558" t="str">
            <v>www.800plateau.com</v>
          </cell>
          <cell r="CN558">
            <v>1934</v>
          </cell>
          <cell r="CO558">
            <v>1617</v>
          </cell>
          <cell r="CS558" t="str">
            <v>12/31/2019</v>
          </cell>
          <cell r="CT558">
            <v>12</v>
          </cell>
          <cell r="CW558">
            <v>97152</v>
          </cell>
          <cell r="DD558" t="str">
            <v>Michael</v>
          </cell>
          <cell r="DE558" t="str">
            <v>Ramsey</v>
          </cell>
          <cell r="DF558" t="str">
            <v>Treasurer</v>
          </cell>
          <cell r="DG558" t="str">
            <v>michael.ramsey@800plateau.com</v>
          </cell>
          <cell r="DH558">
            <v>9314848411</v>
          </cell>
        </row>
        <row r="559">
          <cell r="A559">
            <v>10509</v>
          </cell>
          <cell r="B559" t="str">
            <v>Police and Firemen's Insurance Association</v>
          </cell>
          <cell r="C559" t="str">
            <v>CARMEL</v>
          </cell>
          <cell r="D559" t="str">
            <v>101 East 116th Street</v>
          </cell>
          <cell r="E559" t="str">
            <v/>
          </cell>
          <cell r="G559" t="str">
            <v>IN</v>
          </cell>
          <cell r="H559" t="str">
            <v>46032</v>
          </cell>
          <cell r="I559" t="str">
            <v>4567</v>
          </cell>
          <cell r="J559" t="str">
            <v>101 East 116th Street</v>
          </cell>
          <cell r="K559" t="str">
            <v/>
          </cell>
          <cell r="L559" t="str">
            <v>CARMEL</v>
          </cell>
          <cell r="M559" t="str">
            <v/>
          </cell>
          <cell r="N559" t="str">
            <v>IN</v>
          </cell>
          <cell r="O559" t="str">
            <v>46032</v>
          </cell>
          <cell r="P559" t="str">
            <v>4567</v>
          </cell>
          <cell r="Q559">
            <v>3175811913</v>
          </cell>
          <cell r="S559" t="str">
            <v/>
          </cell>
          <cell r="T559" t="str">
            <v/>
          </cell>
          <cell r="U559" t="str">
            <v/>
          </cell>
          <cell r="V559" t="str">
            <v/>
          </cell>
          <cell r="W559" t="str">
            <v/>
          </cell>
          <cell r="CF559" t="str">
            <v/>
          </cell>
          <cell r="CN559">
            <v>2619</v>
          </cell>
          <cell r="CW559">
            <v>58009</v>
          </cell>
          <cell r="CX559" t="str">
            <v/>
          </cell>
          <cell r="CZ559" t="str">
            <v/>
          </cell>
          <cell r="DA559" t="str">
            <v/>
          </cell>
          <cell r="DB559" t="str">
            <v/>
          </cell>
          <cell r="DC559" t="str">
            <v/>
          </cell>
        </row>
        <row r="560">
          <cell r="A560">
            <v>10503</v>
          </cell>
          <cell r="B560" t="str">
            <v>Polish National Allianceof The United States Of North America</v>
          </cell>
          <cell r="C560" t="str">
            <v>CHICAGO</v>
          </cell>
          <cell r="D560" t="str">
            <v>6100 North Cicero Avenue</v>
          </cell>
          <cell r="E560" t="str">
            <v/>
          </cell>
          <cell r="G560" t="str">
            <v>IL</v>
          </cell>
          <cell r="H560" t="str">
            <v>60646</v>
          </cell>
          <cell r="I560" t="str">
            <v>4385</v>
          </cell>
          <cell r="J560" t="str">
            <v>6100 North Cicero Avenue</v>
          </cell>
          <cell r="K560" t="str">
            <v/>
          </cell>
          <cell r="L560" t="str">
            <v>CHICAGO</v>
          </cell>
          <cell r="M560" t="str">
            <v/>
          </cell>
          <cell r="N560" t="str">
            <v>IL</v>
          </cell>
          <cell r="O560" t="str">
            <v>60646</v>
          </cell>
          <cell r="P560" t="str">
            <v>4385</v>
          </cell>
          <cell r="Q560">
            <v>7732860500</v>
          </cell>
          <cell r="S560" t="str">
            <v/>
          </cell>
          <cell r="T560" t="str">
            <v/>
          </cell>
          <cell r="U560" t="str">
            <v/>
          </cell>
          <cell r="V560" t="str">
            <v/>
          </cell>
          <cell r="W560" t="str">
            <v/>
          </cell>
          <cell r="CF560" t="str">
            <v/>
          </cell>
          <cell r="CN560">
            <v>2613</v>
          </cell>
          <cell r="CW560">
            <v>57622</v>
          </cell>
          <cell r="CX560" t="str">
            <v/>
          </cell>
          <cell r="CZ560" t="str">
            <v/>
          </cell>
          <cell r="DA560" t="str">
            <v/>
          </cell>
          <cell r="DB560" t="str">
            <v/>
          </cell>
          <cell r="DC560" t="str">
            <v/>
          </cell>
        </row>
        <row r="561">
          <cell r="A561">
            <v>10504</v>
          </cell>
          <cell r="B561" t="str">
            <v>Polish Roman Catholic Union of America</v>
          </cell>
          <cell r="C561" t="str">
            <v>CHICAGO</v>
          </cell>
          <cell r="D561" t="str">
            <v>984 Milwaukee Avenue</v>
          </cell>
          <cell r="E561" t="str">
            <v/>
          </cell>
          <cell r="G561" t="str">
            <v>IL</v>
          </cell>
          <cell r="H561" t="str">
            <v>60642</v>
          </cell>
          <cell r="I561" t="str">
            <v>4101</v>
          </cell>
          <cell r="J561" t="str">
            <v>984 Milwaukee Avenue</v>
          </cell>
          <cell r="K561" t="str">
            <v/>
          </cell>
          <cell r="L561" t="str">
            <v>CHICAGO</v>
          </cell>
          <cell r="M561" t="str">
            <v/>
          </cell>
          <cell r="N561" t="str">
            <v>IL</v>
          </cell>
          <cell r="O561" t="str">
            <v>60642</v>
          </cell>
          <cell r="P561" t="str">
            <v>4101</v>
          </cell>
          <cell r="Q561">
            <v>7737822600</v>
          </cell>
          <cell r="S561" t="str">
            <v/>
          </cell>
          <cell r="T561" t="str">
            <v/>
          </cell>
          <cell r="U561" t="str">
            <v/>
          </cell>
          <cell r="V561" t="str">
            <v/>
          </cell>
          <cell r="W561" t="str">
            <v/>
          </cell>
          <cell r="CF561" t="str">
            <v/>
          </cell>
          <cell r="CN561">
            <v>2614</v>
          </cell>
          <cell r="CW561">
            <v>57630</v>
          </cell>
          <cell r="CX561" t="str">
            <v/>
          </cell>
          <cell r="CZ561" t="str">
            <v/>
          </cell>
          <cell r="DA561" t="str">
            <v/>
          </cell>
          <cell r="DB561" t="str">
            <v/>
          </cell>
          <cell r="DC561" t="str">
            <v/>
          </cell>
        </row>
        <row r="562">
          <cell r="A562">
            <v>11600</v>
          </cell>
          <cell r="B562" t="str">
            <v>Praetorian Insurance Company</v>
          </cell>
          <cell r="J562" t="str">
            <v xml:space="preserve">Wall Street Plaza </v>
          </cell>
          <cell r="K562" t="str">
            <v>88 Pine Street, Fourth Floor</v>
          </cell>
          <cell r="L562" t="str">
            <v>NEW YORK</v>
          </cell>
          <cell r="N562" t="str">
            <v>NY</v>
          </cell>
          <cell r="O562" t="str">
            <v>10005</v>
          </cell>
          <cell r="P562" t="str">
            <v>1801</v>
          </cell>
          <cell r="Q562">
            <v>2128059732</v>
          </cell>
          <cell r="X562" t="str">
            <v>Amy</v>
          </cell>
          <cell r="Y562" t="str">
            <v>Tubbs</v>
          </cell>
          <cell r="Z562" t="str">
            <v>Statutory Transaction Analyst</v>
          </cell>
          <cell r="AA562" t="str">
            <v>QBE Insurance Corporation</v>
          </cell>
          <cell r="AB562">
            <v>4259455146</v>
          </cell>
          <cell r="AD562">
            <v>6088255116</v>
          </cell>
          <cell r="AE562" t="str">
            <v>amy.tubbs@us.qbe.com</v>
          </cell>
          <cell r="AF562" t="str">
            <v>One General Drive</v>
          </cell>
          <cell r="AG562" t="str">
            <v>Statistical Dept</v>
          </cell>
          <cell r="AH562" t="str">
            <v>SUN PRAIRIE</v>
          </cell>
          <cell r="AJ562" t="str">
            <v>WI</v>
          </cell>
          <cell r="AK562" t="str">
            <v>53596</v>
          </cell>
          <cell r="CN562">
            <v>1439</v>
          </cell>
          <cell r="CO562">
            <v>1635</v>
          </cell>
          <cell r="CS562" t="str">
            <v>12/31/2019</v>
          </cell>
          <cell r="CT562">
            <v>12</v>
          </cell>
          <cell r="CW562">
            <v>37257</v>
          </cell>
          <cell r="DD562" t="str">
            <v>Neal</v>
          </cell>
          <cell r="DE562" t="str">
            <v>Maas</v>
          </cell>
          <cell r="DF562" t="str">
            <v>Statutory Transaction Manager</v>
          </cell>
          <cell r="DG562" t="str">
            <v>neal.maas@us.qbe.com</v>
          </cell>
          <cell r="DH562">
            <v>6088255628</v>
          </cell>
        </row>
        <row r="563">
          <cell r="A563">
            <v>10208</v>
          </cell>
          <cell r="B563" t="str">
            <v>PreferredOne Community Health Plan</v>
          </cell>
          <cell r="J563" t="str">
            <v>6105 Golden Hills Drive</v>
          </cell>
          <cell r="L563" t="str">
            <v>GOLDEN VALLEY</v>
          </cell>
          <cell r="M563" t="str">
            <v>HENNEPIN</v>
          </cell>
          <cell r="N563" t="str">
            <v>MN</v>
          </cell>
          <cell r="O563" t="str">
            <v>55416</v>
          </cell>
          <cell r="Q563">
            <v>7638473501</v>
          </cell>
          <cell r="R563">
            <v>7638474010</v>
          </cell>
          <cell r="S563" t="str">
            <v>David</v>
          </cell>
          <cell r="T563" t="str">
            <v>Crosby</v>
          </cell>
          <cell r="U563" t="str">
            <v>President &amp; CEO</v>
          </cell>
          <cell r="V563" t="str">
            <v>david.crosby@preferredone.com</v>
          </cell>
          <cell r="W563" t="str">
            <v>Mike Umland</v>
          </cell>
          <cell r="X563" t="str">
            <v>Jon</v>
          </cell>
          <cell r="Y563" t="str">
            <v>Carlson</v>
          </cell>
          <cell r="Z563" t="str">
            <v>Director of Accounting</v>
          </cell>
          <cell r="AA563" t="str">
            <v>PreferredOne Community Health Plan</v>
          </cell>
          <cell r="AB563">
            <v>7638473353</v>
          </cell>
          <cell r="AD563">
            <v>7638474010</v>
          </cell>
          <cell r="AE563" t="str">
            <v>jon.carlson@preferredone.com</v>
          </cell>
          <cell r="AF563" t="str">
            <v>6105 Golden Hills Drive</v>
          </cell>
          <cell r="AH563" t="str">
            <v>GOLDEN VALLEY</v>
          </cell>
          <cell r="AI563" t="str">
            <v>HENNEPIN</v>
          </cell>
          <cell r="AJ563" t="str">
            <v>MN</v>
          </cell>
          <cell r="AK563" t="str">
            <v>55416</v>
          </cell>
          <cell r="AM563" t="str">
            <v>Joe</v>
          </cell>
          <cell r="AN563" t="str">
            <v>Armstrong</v>
          </cell>
          <cell r="AO563" t="str">
            <v>Associate Director, Accounting</v>
          </cell>
          <cell r="AP563" t="str">
            <v>PreferredOne Community Health Plan</v>
          </cell>
          <cell r="AQ563">
            <v>7638473395</v>
          </cell>
          <cell r="AS563">
            <v>7638474010</v>
          </cell>
          <cell r="AT563" t="str">
            <v>joe.armstrong@preferredone.com</v>
          </cell>
          <cell r="AU563" t="str">
            <v>6105 Golden Hills Drive</v>
          </cell>
          <cell r="AW563" t="str">
            <v>GOLDEN VALLEY</v>
          </cell>
          <cell r="AX563" t="str">
            <v>HENNEPIN</v>
          </cell>
          <cell r="AY563" t="str">
            <v>MN</v>
          </cell>
          <cell r="AZ563" t="str">
            <v>55416</v>
          </cell>
          <cell r="BB563" t="str">
            <v>Mike</v>
          </cell>
          <cell r="BC563" t="str">
            <v>Umland</v>
          </cell>
          <cell r="BD563" t="str">
            <v>Chief Financial Officer</v>
          </cell>
          <cell r="BE563" t="str">
            <v>PreferredOne Community Health Plan</v>
          </cell>
          <cell r="BF563">
            <v>7638473204</v>
          </cell>
          <cell r="BH563">
            <v>7638474010</v>
          </cell>
          <cell r="BI563" t="str">
            <v>mike.umland@preferredone.com</v>
          </cell>
          <cell r="BJ563" t="str">
            <v>6105 Golden Hills Drive</v>
          </cell>
          <cell r="BL563" t="str">
            <v>GOLDEN VALLEY</v>
          </cell>
          <cell r="BM563" t="str">
            <v>HENNEPIN</v>
          </cell>
          <cell r="BN563" t="str">
            <v>MN</v>
          </cell>
          <cell r="BO563" t="str">
            <v>55416</v>
          </cell>
          <cell r="CF563" t="str">
            <v>www.preferredone.com</v>
          </cell>
          <cell r="CN563">
            <v>969</v>
          </cell>
          <cell r="CO563">
            <v>554</v>
          </cell>
          <cell r="CP563">
            <v>526</v>
          </cell>
          <cell r="CQ563">
            <v>770</v>
          </cell>
          <cell r="CS563" t="str">
            <v>12/31/2019</v>
          </cell>
          <cell r="CT563">
            <v>12</v>
          </cell>
          <cell r="CW563">
            <v>95724</v>
          </cell>
          <cell r="CX563" t="str">
            <v>3492</v>
          </cell>
          <cell r="DD563" t="str">
            <v>Mike</v>
          </cell>
          <cell r="DE563" t="str">
            <v>Umland</v>
          </cell>
          <cell r="DF563" t="str">
            <v>Chief Financial Officer</v>
          </cell>
          <cell r="DG563" t="str">
            <v>mike.umland@preferredone.com</v>
          </cell>
          <cell r="DH563">
            <v>7638473204</v>
          </cell>
        </row>
        <row r="564">
          <cell r="A564">
            <v>10544</v>
          </cell>
          <cell r="B564" t="str">
            <v>PreferredOne Insurance Company</v>
          </cell>
          <cell r="J564" t="str">
            <v>6105 Golden Hills Drive</v>
          </cell>
          <cell r="L564" t="str">
            <v>GOLDEN VALLEY</v>
          </cell>
          <cell r="M564" t="str">
            <v>HENNEPIN</v>
          </cell>
          <cell r="N564" t="str">
            <v>MN</v>
          </cell>
          <cell r="O564" t="str">
            <v>55416</v>
          </cell>
          <cell r="Q564">
            <v>7638473501</v>
          </cell>
          <cell r="R564">
            <v>7638474010</v>
          </cell>
          <cell r="S564" t="str">
            <v>David</v>
          </cell>
          <cell r="T564" t="str">
            <v>Crosby</v>
          </cell>
          <cell r="U564" t="str">
            <v>President &amp; CEO</v>
          </cell>
          <cell r="V564" t="str">
            <v>david.crosby@preferredone.com</v>
          </cell>
          <cell r="W564" t="str">
            <v>Mike Umland</v>
          </cell>
          <cell r="X564" t="str">
            <v>Jon</v>
          </cell>
          <cell r="Y564" t="str">
            <v>Carlson</v>
          </cell>
          <cell r="Z564" t="str">
            <v>Director of Accounting</v>
          </cell>
          <cell r="AA564" t="str">
            <v>PreferredOne Insurance Company</v>
          </cell>
          <cell r="AB564">
            <v>7638473353</v>
          </cell>
          <cell r="AD564">
            <v>7638474010</v>
          </cell>
          <cell r="AE564" t="str">
            <v>jon.carlson@preferredone.com</v>
          </cell>
          <cell r="AF564" t="str">
            <v>6105 Golden Hills Drive</v>
          </cell>
          <cell r="AH564" t="str">
            <v>GOLDEN VALLEY</v>
          </cell>
          <cell r="AI564" t="str">
            <v>HENNEPIN</v>
          </cell>
          <cell r="AJ564" t="str">
            <v>MN</v>
          </cell>
          <cell r="AK564" t="str">
            <v>55416</v>
          </cell>
          <cell r="AM564" t="str">
            <v>Joe</v>
          </cell>
          <cell r="AN564" t="str">
            <v>Armstrong</v>
          </cell>
          <cell r="AO564" t="str">
            <v>Associate Director, Accounting</v>
          </cell>
          <cell r="AP564" t="str">
            <v>PreferredOne Insurance Company</v>
          </cell>
          <cell r="AQ564">
            <v>7638473395</v>
          </cell>
          <cell r="AS564">
            <v>7638474010</v>
          </cell>
          <cell r="AT564" t="str">
            <v>joe.armstrong@preferredone.com</v>
          </cell>
          <cell r="AU564" t="str">
            <v>6105 Golden Hills Drive</v>
          </cell>
          <cell r="AW564" t="str">
            <v>GOLDEN VALLEY</v>
          </cell>
          <cell r="AX564" t="str">
            <v>HENNEPIN</v>
          </cell>
          <cell r="AY564" t="str">
            <v>MN</v>
          </cell>
          <cell r="AZ564" t="str">
            <v>55416</v>
          </cell>
          <cell r="BB564" t="str">
            <v>Mike</v>
          </cell>
          <cell r="BC564" t="str">
            <v>Umland</v>
          </cell>
          <cell r="BD564" t="str">
            <v>Chief Financial Officer</v>
          </cell>
          <cell r="BE564" t="str">
            <v>PreferredOne Insurance Company</v>
          </cell>
          <cell r="BF564">
            <v>7638473204</v>
          </cell>
          <cell r="BH564">
            <v>7638474010</v>
          </cell>
          <cell r="BI564" t="str">
            <v>mike.umland@preferredone.com</v>
          </cell>
          <cell r="BJ564" t="str">
            <v>6105 Golden Hills Drive</v>
          </cell>
          <cell r="BL564" t="str">
            <v>GOLDEN VALLEY</v>
          </cell>
          <cell r="BM564" t="str">
            <v>HENNEPIN</v>
          </cell>
          <cell r="BN564" t="str">
            <v>MN</v>
          </cell>
          <cell r="BO564" t="str">
            <v>55416</v>
          </cell>
          <cell r="CF564" t="str">
            <v>www.preferredone.com</v>
          </cell>
          <cell r="CN564">
            <v>1034</v>
          </cell>
          <cell r="CO564">
            <v>3059</v>
          </cell>
          <cell r="CP564">
            <v>3058</v>
          </cell>
          <cell r="CQ564">
            <v>3060</v>
          </cell>
          <cell r="CS564" t="str">
            <v>12/31/2019</v>
          </cell>
          <cell r="CT564">
            <v>12</v>
          </cell>
          <cell r="CW564">
            <v>11817</v>
          </cell>
          <cell r="CX564" t="str">
            <v>3492</v>
          </cell>
          <cell r="DD564" t="str">
            <v>Mike</v>
          </cell>
          <cell r="DE564" t="str">
            <v>Umland</v>
          </cell>
          <cell r="DF564" t="str">
            <v>Chief Financial Officer</v>
          </cell>
          <cell r="DG564" t="str">
            <v>mike.umland@preferredone.com</v>
          </cell>
          <cell r="DH564">
            <v>7638473204</v>
          </cell>
        </row>
        <row r="565">
          <cell r="A565">
            <v>11602</v>
          </cell>
          <cell r="B565" t="str">
            <v>Primerica Life Insurance Company</v>
          </cell>
          <cell r="J565" t="str">
            <v>One Primerica Parkway</v>
          </cell>
          <cell r="L565" t="str">
            <v>DULUTH</v>
          </cell>
          <cell r="N565" t="str">
            <v>GA</v>
          </cell>
          <cell r="O565" t="str">
            <v>30099</v>
          </cell>
          <cell r="P565" t="str">
            <v>0001</v>
          </cell>
          <cell r="Q565">
            <v>7705647740</v>
          </cell>
          <cell r="X565" t="str">
            <v>Marco</v>
          </cell>
          <cell r="Y565" t="str">
            <v>Seta</v>
          </cell>
          <cell r="Z565" t="str">
            <v>Assistant VP</v>
          </cell>
          <cell r="AA565" t="str">
            <v>Primerica Life Insurance Company</v>
          </cell>
          <cell r="AB565">
            <v>4705647862</v>
          </cell>
          <cell r="AD565">
            <v>4705646279</v>
          </cell>
          <cell r="AE565" t="str">
            <v>marco.seta@primerica.com</v>
          </cell>
          <cell r="AF565" t="str">
            <v>One Primerca Parkway</v>
          </cell>
          <cell r="AH565" t="str">
            <v>DULUTH</v>
          </cell>
          <cell r="AJ565" t="str">
            <v>GA</v>
          </cell>
          <cell r="AK565" t="str">
            <v>30099</v>
          </cell>
          <cell r="AL565" t="str">
            <v>0001</v>
          </cell>
          <cell r="CF565" t="str">
            <v>www.primerica.com</v>
          </cell>
          <cell r="CN565">
            <v>1441</v>
          </cell>
          <cell r="CO565">
            <v>1806</v>
          </cell>
          <cell r="CS565" t="str">
            <v>12/31/2019</v>
          </cell>
          <cell r="CT565">
            <v>12</v>
          </cell>
          <cell r="CW565">
            <v>65919</v>
          </cell>
          <cell r="DD565" t="str">
            <v>Bret</v>
          </cell>
          <cell r="DE565" t="str">
            <v>Thomas</v>
          </cell>
          <cell r="DF565" t="str">
            <v>VP</v>
          </cell>
          <cell r="DG565" t="str">
            <v>bret.thomas@primerica.com</v>
          </cell>
          <cell r="DH565">
            <v>4705647898</v>
          </cell>
        </row>
        <row r="566">
          <cell r="A566">
            <v>10209</v>
          </cell>
          <cell r="B566" t="str">
            <v>PrimeWest Health</v>
          </cell>
          <cell r="J566" t="str">
            <v>3905 Dakota Street</v>
          </cell>
          <cell r="L566" t="str">
            <v>ALEXANDRIA</v>
          </cell>
          <cell r="M566" t="str">
            <v>DOUGLAS</v>
          </cell>
          <cell r="N566" t="str">
            <v>MN</v>
          </cell>
          <cell r="O566" t="str">
            <v>56308</v>
          </cell>
          <cell r="Q566">
            <v>3207634135</v>
          </cell>
          <cell r="R566">
            <v>3207628750</v>
          </cell>
          <cell r="S566" t="str">
            <v>Jim</v>
          </cell>
          <cell r="T566" t="str">
            <v>Przybilla</v>
          </cell>
          <cell r="U566" t="str">
            <v>CEO</v>
          </cell>
          <cell r="V566" t="str">
            <v>jim.przybilla@primewest.org</v>
          </cell>
          <cell r="W566" t="str">
            <v>John D. Klein</v>
          </cell>
          <cell r="X566" t="str">
            <v>Jonathon W.</v>
          </cell>
          <cell r="Y566" t="str">
            <v>Hodgson</v>
          </cell>
          <cell r="Z566" t="str">
            <v>Consultant</v>
          </cell>
          <cell r="AA566" t="str">
            <v>Cirdan Health Systems, Inc.</v>
          </cell>
          <cell r="AB566">
            <v>6512289891</v>
          </cell>
          <cell r="AE566" t="str">
            <v>jon.hodgson@cirdanhealth.com</v>
          </cell>
          <cell r="AF566" t="str">
            <v>444 Cedar Street</v>
          </cell>
          <cell r="AG566" t="str">
            <v>Suite 500</v>
          </cell>
          <cell r="AH566" t="str">
            <v>ST. PAUL</v>
          </cell>
          <cell r="AI566" t="str">
            <v>RAMSEY</v>
          </cell>
          <cell r="AJ566" t="str">
            <v>MN</v>
          </cell>
          <cell r="AK566" t="str">
            <v>55101</v>
          </cell>
          <cell r="AM566" t="str">
            <v>Alex</v>
          </cell>
          <cell r="AN566" t="str">
            <v>Tava</v>
          </cell>
          <cell r="AO566" t="str">
            <v>CFO</v>
          </cell>
          <cell r="AP566" t="str">
            <v>Cirdan Health Systems, Inc.</v>
          </cell>
          <cell r="AQ566">
            <v>6512289891</v>
          </cell>
          <cell r="AT566" t="str">
            <v>alex.tava@cirdanhealth.com</v>
          </cell>
          <cell r="AU566" t="str">
            <v>444 Cedar Street</v>
          </cell>
          <cell r="AV566" t="str">
            <v>Suite 500</v>
          </cell>
          <cell r="AW566" t="str">
            <v>ST. PAUL</v>
          </cell>
          <cell r="AX566" t="str">
            <v>RAMSEY</v>
          </cell>
          <cell r="AY566" t="str">
            <v>MN</v>
          </cell>
          <cell r="AZ566" t="str">
            <v>55101</v>
          </cell>
          <cell r="CF566" t="str">
            <v>www.primewest.org</v>
          </cell>
          <cell r="CN566">
            <v>970</v>
          </cell>
          <cell r="CO566">
            <v>652</v>
          </cell>
          <cell r="CP566">
            <v>719</v>
          </cell>
          <cell r="CS566" t="str">
            <v>12/31/2019</v>
          </cell>
          <cell r="CT566">
            <v>12</v>
          </cell>
          <cell r="DD566" t="str">
            <v>Alex</v>
          </cell>
          <cell r="DE566" t="str">
            <v>Tava</v>
          </cell>
          <cell r="DF566" t="str">
            <v>Principal</v>
          </cell>
          <cell r="DG566" t="str">
            <v>alex.tava@cirdanhealth.com</v>
          </cell>
          <cell r="DH566">
            <v>6512289891</v>
          </cell>
        </row>
        <row r="567">
          <cell r="A567">
            <v>10210</v>
          </cell>
          <cell r="B567" t="str">
            <v xml:space="preserve">Principal Life Insurance Company </v>
          </cell>
          <cell r="J567" t="str">
            <v>711 High Street</v>
          </cell>
          <cell r="L567" t="str">
            <v>DES MOINES</v>
          </cell>
          <cell r="N567" t="str">
            <v>IA</v>
          </cell>
          <cell r="O567" t="str">
            <v>50392</v>
          </cell>
          <cell r="P567" t="str">
            <v>0002</v>
          </cell>
          <cell r="Q567">
            <v>5152482604</v>
          </cell>
          <cell r="S567" t="str">
            <v>Dan</v>
          </cell>
          <cell r="T567" t="str">
            <v>Houston</v>
          </cell>
          <cell r="U567" t="str">
            <v>CEO</v>
          </cell>
          <cell r="V567" t="str">
            <v>houston.dan@principal.com</v>
          </cell>
          <cell r="W567" t="str">
            <v>Deanna Strable</v>
          </cell>
          <cell r="X567" t="str">
            <v>April</v>
          </cell>
          <cell r="Y567" t="str">
            <v>Pottridge</v>
          </cell>
          <cell r="Z567" t="str">
            <v>Compliance Advisor</v>
          </cell>
          <cell r="AA567" t="str">
            <v>Principal Life Insurance Company</v>
          </cell>
          <cell r="AB567">
            <v>5153622111</v>
          </cell>
          <cell r="AE567" t="str">
            <v>Pottridge.April@Principal.com</v>
          </cell>
          <cell r="AF567" t="str">
            <v>711 High Street</v>
          </cell>
          <cell r="AH567" t="str">
            <v>DES MOINES</v>
          </cell>
          <cell r="AJ567" t="str">
            <v>IA</v>
          </cell>
          <cell r="AK567" t="str">
            <v>50392</v>
          </cell>
          <cell r="CF567" t="str">
            <v>www.principal.com</v>
          </cell>
          <cell r="CN567">
            <v>971</v>
          </cell>
          <cell r="CO567">
            <v>718</v>
          </cell>
          <cell r="CS567" t="str">
            <v>12/31/2019</v>
          </cell>
          <cell r="CT567">
            <v>12</v>
          </cell>
          <cell r="CW567">
            <v>61271</v>
          </cell>
          <cell r="DD567" t="str">
            <v>Catherine</v>
          </cell>
          <cell r="DE567" t="str">
            <v>Burrows</v>
          </cell>
          <cell r="DF567" t="str">
            <v>Asst Director Compliance</v>
          </cell>
          <cell r="DG567" t="str">
            <v>burrows.catherine@principal.com</v>
          </cell>
          <cell r="DH567">
            <v>5152835627</v>
          </cell>
        </row>
        <row r="568">
          <cell r="A568">
            <v>11603</v>
          </cell>
          <cell r="B568" t="str">
            <v>Principal National Life Insurance Company</v>
          </cell>
          <cell r="J568" t="str">
            <v>711 High Street</v>
          </cell>
          <cell r="L568" t="str">
            <v>DES MOINES</v>
          </cell>
          <cell r="M568" t="str">
            <v>POLK</v>
          </cell>
          <cell r="N568" t="str">
            <v>IA</v>
          </cell>
          <cell r="O568" t="str">
            <v>50392</v>
          </cell>
          <cell r="P568" t="str">
            <v>2300</v>
          </cell>
          <cell r="Q568">
            <v>5152467033</v>
          </cell>
          <cell r="S568" t="str">
            <v>Dan</v>
          </cell>
          <cell r="T568" t="str">
            <v>Houston</v>
          </cell>
          <cell r="U568" t="str">
            <v>CEO</v>
          </cell>
          <cell r="W568" t="str">
            <v>Terry Lillis</v>
          </cell>
          <cell r="X568" t="str">
            <v>Jason</v>
          </cell>
          <cell r="Y568" t="str">
            <v>Kaster</v>
          </cell>
          <cell r="Z568" t="str">
            <v>Compliance Advisor - Team Lead</v>
          </cell>
          <cell r="AA568" t="str">
            <v>Principal National Life Insurance Company</v>
          </cell>
          <cell r="AB568">
            <v>5152475037</v>
          </cell>
          <cell r="AE568" t="str">
            <v>kaster.jason@principal.com</v>
          </cell>
          <cell r="AF568" t="str">
            <v>711 High Street</v>
          </cell>
          <cell r="AH568" t="str">
            <v>DES MOINES</v>
          </cell>
          <cell r="AI568" t="str">
            <v>POLK</v>
          </cell>
          <cell r="AJ568" t="str">
            <v>IA</v>
          </cell>
          <cell r="AK568" t="str">
            <v>50392</v>
          </cell>
          <cell r="AL568" t="str">
            <v>2300</v>
          </cell>
          <cell r="CF568" t="str">
            <v>www.principal.com</v>
          </cell>
          <cell r="CN568">
            <v>1442</v>
          </cell>
          <cell r="CO568">
            <v>1631</v>
          </cell>
          <cell r="CS568" t="str">
            <v>12/31/2019</v>
          </cell>
          <cell r="CT568">
            <v>12</v>
          </cell>
          <cell r="CW568">
            <v>71161</v>
          </cell>
          <cell r="DD568" t="str">
            <v>Chad</v>
          </cell>
          <cell r="DE568" t="str">
            <v>Oppedal</v>
          </cell>
          <cell r="DF568" t="str">
            <v>Assistant Director - Compliance</v>
          </cell>
          <cell r="DG568" t="str">
            <v>oppedal.chad@principal.com</v>
          </cell>
          <cell r="DH568">
            <v>5152476491</v>
          </cell>
        </row>
        <row r="569">
          <cell r="A569">
            <v>10211</v>
          </cell>
          <cell r="B569" t="str">
            <v xml:space="preserve">Professional Insurance Company </v>
          </cell>
          <cell r="J569" t="str">
            <v>One Sun Life Executive Park</v>
          </cell>
          <cell r="L569" t="str">
            <v>WELLESLEY HILLS</v>
          </cell>
          <cell r="M569" t="str">
            <v>NORFOLK</v>
          </cell>
          <cell r="N569" t="str">
            <v>MA</v>
          </cell>
          <cell r="O569" t="str">
            <v>02481</v>
          </cell>
          <cell r="Q569">
            <v>7814314926</v>
          </cell>
          <cell r="R569">
            <v>7814315965</v>
          </cell>
          <cell r="S569" t="str">
            <v>David James</v>
          </cell>
          <cell r="T569" t="str">
            <v>Healy</v>
          </cell>
          <cell r="U569" t="str">
            <v>President</v>
          </cell>
          <cell r="V569" t="str">
            <v>state.filings@sunlife.com</v>
          </cell>
          <cell r="W569" t="str">
            <v>Neil Leonard Haynes</v>
          </cell>
          <cell r="X569" t="str">
            <v>Michelle</v>
          </cell>
          <cell r="Y569" t="str">
            <v>Carey</v>
          </cell>
          <cell r="Z569" t="str">
            <v>Accounting Senior Analyst</v>
          </cell>
          <cell r="AA569" t="str">
            <v>Sun Life Financial</v>
          </cell>
          <cell r="AB569">
            <v>7814313267</v>
          </cell>
          <cell r="AC569">
            <v>3033267</v>
          </cell>
          <cell r="AD569">
            <v>7814314965</v>
          </cell>
          <cell r="AE569" t="str">
            <v>state.filings@sunlife.com</v>
          </cell>
          <cell r="AF569" t="str">
            <v>One Sun Life Executive Park</v>
          </cell>
          <cell r="AH569" t="str">
            <v>WELLESLEY HILLS</v>
          </cell>
          <cell r="AI569" t="str">
            <v>NORFOLK</v>
          </cell>
          <cell r="AJ569" t="str">
            <v>MA</v>
          </cell>
          <cell r="AK569" t="str">
            <v>02481</v>
          </cell>
          <cell r="AM569" t="str">
            <v>Conniffer</v>
          </cell>
          <cell r="AN569" t="str">
            <v>Campbell</v>
          </cell>
          <cell r="AO569" t="str">
            <v>Director, Regulatory and Compliance</v>
          </cell>
          <cell r="AP569" t="str">
            <v>Sun Life Financial</v>
          </cell>
          <cell r="AQ569">
            <v>7814314926</v>
          </cell>
          <cell r="AS569">
            <v>7814461779</v>
          </cell>
          <cell r="AT569" t="str">
            <v>state.filings@sunlife.com</v>
          </cell>
          <cell r="AU569" t="str">
            <v>One Sun Life Executive Park</v>
          </cell>
          <cell r="AW569" t="str">
            <v>WELLESLEY HILLS</v>
          </cell>
          <cell r="AX569" t="str">
            <v>NORFOLK</v>
          </cell>
          <cell r="AY569" t="str">
            <v>MA</v>
          </cell>
          <cell r="AZ569" t="str">
            <v>02481</v>
          </cell>
          <cell r="CF569" t="str">
            <v>www.sunlife-usa.com</v>
          </cell>
          <cell r="CN569">
            <v>972</v>
          </cell>
          <cell r="CO569">
            <v>584</v>
          </cell>
          <cell r="CP569">
            <v>773</v>
          </cell>
          <cell r="CS569" t="str">
            <v>12/31/2019</v>
          </cell>
          <cell r="CT569">
            <v>12</v>
          </cell>
          <cell r="CW569">
            <v>68047</v>
          </cell>
          <cell r="DD569" t="str">
            <v>Connifer</v>
          </cell>
          <cell r="DE569" t="str">
            <v>Campbell</v>
          </cell>
          <cell r="DF569" t="str">
            <v>Director, Regulatory and Compliance</v>
          </cell>
          <cell r="DG569" t="str">
            <v>state.filings@sunlife.com</v>
          </cell>
          <cell r="DH569">
            <v>7814314926</v>
          </cell>
        </row>
        <row r="570">
          <cell r="A570">
            <v>11604</v>
          </cell>
          <cell r="B570" t="str">
            <v>Progressive Preferred Insurance Company</v>
          </cell>
          <cell r="J570" t="str">
            <v>PO Box 89490</v>
          </cell>
          <cell r="L570" t="str">
            <v>CLEVELAND</v>
          </cell>
          <cell r="M570" t="str">
            <v>CUYAHOGA</v>
          </cell>
          <cell r="N570" t="str">
            <v>OH</v>
          </cell>
          <cell r="O570" t="str">
            <v>44101</v>
          </cell>
          <cell r="P570" t="str">
            <v>6490</v>
          </cell>
          <cell r="Q570">
            <v>4403954460</v>
          </cell>
          <cell r="R570">
            <v>4406035500</v>
          </cell>
          <cell r="S570" t="str">
            <v>Mary</v>
          </cell>
          <cell r="T570" t="str">
            <v>Andreano</v>
          </cell>
          <cell r="U570" t="str">
            <v>Vice President</v>
          </cell>
          <cell r="V570" t="str">
            <v>financial_reporting@progressive.com</v>
          </cell>
          <cell r="W570" t="str">
            <v>John Sauerland</v>
          </cell>
          <cell r="X570" t="str">
            <v>Rebecca</v>
          </cell>
          <cell r="Y570" t="str">
            <v>Zeldenrust</v>
          </cell>
          <cell r="Z570" t="str">
            <v>Accountant</v>
          </cell>
          <cell r="AA570" t="str">
            <v>Progressive Preferred Insurance Company</v>
          </cell>
          <cell r="AB570">
            <v>4403954460</v>
          </cell>
          <cell r="AD570">
            <v>4406035500</v>
          </cell>
          <cell r="AE570" t="str">
            <v>financial_reporting@progressive.com</v>
          </cell>
          <cell r="AF570" t="str">
            <v>PO Box 89490</v>
          </cell>
          <cell r="AH570" t="str">
            <v>CLEVELAND</v>
          </cell>
          <cell r="AI570" t="str">
            <v>CUYAHOGA</v>
          </cell>
          <cell r="AJ570" t="str">
            <v>OH</v>
          </cell>
          <cell r="AK570" t="str">
            <v>44101</v>
          </cell>
          <cell r="AL570" t="str">
            <v>6490</v>
          </cell>
          <cell r="CF570" t="str">
            <v>www.progressive.com</v>
          </cell>
          <cell r="CN570">
            <v>1443</v>
          </cell>
          <cell r="CO570">
            <v>1807</v>
          </cell>
          <cell r="CS570" t="str">
            <v>12/31/2019</v>
          </cell>
          <cell r="CT570">
            <v>12</v>
          </cell>
          <cell r="CW570">
            <v>37834</v>
          </cell>
          <cell r="DD570" t="str">
            <v>Liz</v>
          </cell>
          <cell r="DE570" t="str">
            <v>Johnson</v>
          </cell>
          <cell r="DF570" t="str">
            <v>Manager Accounting</v>
          </cell>
          <cell r="DG570" t="str">
            <v>liz_johnson@progressive.com</v>
          </cell>
          <cell r="DH570">
            <v>4403954460</v>
          </cell>
        </row>
        <row r="571">
          <cell r="A571">
            <v>11605</v>
          </cell>
          <cell r="B571" t="str">
            <v>Protective Insurance Company</v>
          </cell>
          <cell r="J571" t="str">
            <v>111 Congressional Boulevard</v>
          </cell>
          <cell r="K571" t="str">
            <v>Suite 500</v>
          </cell>
          <cell r="L571" t="str">
            <v>CARMEL</v>
          </cell>
          <cell r="M571" t="str">
            <v>HAMILTON</v>
          </cell>
          <cell r="N571" t="str">
            <v>IN</v>
          </cell>
          <cell r="O571" t="str">
            <v>46032</v>
          </cell>
          <cell r="Q571">
            <v>3176369800</v>
          </cell>
          <cell r="R571">
            <v>3177159610</v>
          </cell>
          <cell r="S571" t="str">
            <v>Ronald</v>
          </cell>
          <cell r="T571" t="str">
            <v>Goshen</v>
          </cell>
          <cell r="U571" t="str">
            <v>Treasurer</v>
          </cell>
          <cell r="V571" t="str">
            <v>goshen@protectiveinsurance.com</v>
          </cell>
          <cell r="W571" t="str">
            <v>William Vens</v>
          </cell>
          <cell r="X571" t="str">
            <v>Kiran</v>
          </cell>
          <cell r="Y571" t="str">
            <v>Singh</v>
          </cell>
          <cell r="Z571" t="str">
            <v>Financial Reporting Manager</v>
          </cell>
          <cell r="AA571" t="str">
            <v>Protective Insurance Company</v>
          </cell>
          <cell r="AB571">
            <v>3176369800</v>
          </cell>
          <cell r="AC571">
            <v>7421</v>
          </cell>
          <cell r="AD571">
            <v>3177159610</v>
          </cell>
          <cell r="AE571" t="str">
            <v>ksingh@protectiveinsurance.com</v>
          </cell>
          <cell r="AF571" t="str">
            <v>111 Congressional Boulevard</v>
          </cell>
          <cell r="AG571" t="str">
            <v>Suite 500</v>
          </cell>
          <cell r="AH571" t="str">
            <v>CARMEL</v>
          </cell>
          <cell r="AI571" t="str">
            <v>HAMILTON</v>
          </cell>
          <cell r="AJ571" t="str">
            <v>IN</v>
          </cell>
          <cell r="AK571" t="str">
            <v>46032</v>
          </cell>
          <cell r="CN571">
            <v>1444</v>
          </cell>
          <cell r="CO571">
            <v>1044</v>
          </cell>
          <cell r="CS571" t="str">
            <v>12/31/2019</v>
          </cell>
          <cell r="CT571">
            <v>12</v>
          </cell>
          <cell r="CW571">
            <v>12416</v>
          </cell>
          <cell r="DD571" t="str">
            <v>Ronald</v>
          </cell>
          <cell r="DE571" t="str">
            <v>Goshen</v>
          </cell>
          <cell r="DF571" t="str">
            <v>Treasurer</v>
          </cell>
          <cell r="DG571" t="str">
            <v>goshen@protectiveinsurance.com</v>
          </cell>
          <cell r="DH571">
            <v>3176369800</v>
          </cell>
        </row>
        <row r="572">
          <cell r="A572">
            <v>10212</v>
          </cell>
          <cell r="B572" t="str">
            <v xml:space="preserve">Protective Life Insurance Company </v>
          </cell>
          <cell r="J572" t="str">
            <v>PO Box 2606</v>
          </cell>
          <cell r="L572" t="str">
            <v xml:space="preserve">BIRMINGHAM </v>
          </cell>
          <cell r="N572" t="str">
            <v>AL</v>
          </cell>
          <cell r="O572" t="str">
            <v>35202</v>
          </cell>
          <cell r="Q572">
            <v>8008663555</v>
          </cell>
          <cell r="S572" t="str">
            <v>Richard J</v>
          </cell>
          <cell r="T572" t="str">
            <v>Bielen</v>
          </cell>
          <cell r="U572" t="str">
            <v>COB, President &amp; CEO</v>
          </cell>
          <cell r="W572" t="str">
            <v>Steven G. Walker</v>
          </cell>
          <cell r="X572" t="str">
            <v>Susan</v>
          </cell>
          <cell r="Y572" t="str">
            <v>Putman</v>
          </cell>
          <cell r="Z572" t="str">
            <v>Financial Analyst</v>
          </cell>
          <cell r="AA572" t="str">
            <v>Protective Life Insurance Company</v>
          </cell>
          <cell r="AB572">
            <v>2052683203</v>
          </cell>
          <cell r="AD572">
            <v>2052686012</v>
          </cell>
          <cell r="AE572" t="str">
            <v>susan.putman@protective.com</v>
          </cell>
          <cell r="AF572" t="str">
            <v>PO Box 2606</v>
          </cell>
          <cell r="AH572" t="str">
            <v>BIRMINGHAM</v>
          </cell>
          <cell r="AJ572" t="str">
            <v>AL</v>
          </cell>
          <cell r="AK572" t="str">
            <v>35202</v>
          </cell>
          <cell r="AM572" t="str">
            <v>Carla</v>
          </cell>
          <cell r="AN572" t="str">
            <v>Tavel</v>
          </cell>
          <cell r="AP572" t="str">
            <v>Protective Life Insurance Company</v>
          </cell>
          <cell r="AQ572">
            <v>2052683529</v>
          </cell>
          <cell r="AT572" t="str">
            <v>carla.tavel@protective.com</v>
          </cell>
          <cell r="AU572" t="str">
            <v>PO Box 2606</v>
          </cell>
          <cell r="AW572" t="str">
            <v>BIRMINGHAM</v>
          </cell>
          <cell r="AY572" t="str">
            <v>AL</v>
          </cell>
          <cell r="AZ572" t="str">
            <v>35202</v>
          </cell>
          <cell r="CF572" t="str">
            <v>www.protective.com</v>
          </cell>
          <cell r="CN572">
            <v>495</v>
          </cell>
          <cell r="CO572">
            <v>720</v>
          </cell>
          <cell r="CP572">
            <v>763</v>
          </cell>
          <cell r="CS572" t="str">
            <v>12/31/2019</v>
          </cell>
          <cell r="CT572">
            <v>12</v>
          </cell>
          <cell r="CW572">
            <v>68136</v>
          </cell>
          <cell r="CX572" t="str">
            <v>458</v>
          </cell>
          <cell r="DD572" t="str">
            <v>Kevin</v>
          </cell>
          <cell r="DE572" t="str">
            <v>Powell</v>
          </cell>
          <cell r="DF572" t="str">
            <v>VP</v>
          </cell>
          <cell r="DG572" t="str">
            <v>regcom@protective.com</v>
          </cell>
          <cell r="DH572">
            <v>2052681000</v>
          </cell>
        </row>
        <row r="573">
          <cell r="A573">
            <v>11491</v>
          </cell>
          <cell r="B573" t="str">
            <v>Protective Property &amp; Casualty Insurance Company</v>
          </cell>
          <cell r="J573" t="str">
            <v>14755 North Outer Forty Road</v>
          </cell>
          <cell r="K573" t="str">
            <v>Suite 400</v>
          </cell>
          <cell r="L573" t="str">
            <v>ST. LOUIS</v>
          </cell>
          <cell r="M573" t="str">
            <v>CHESTERFIELD</v>
          </cell>
          <cell r="N573" t="str">
            <v>MO</v>
          </cell>
          <cell r="O573" t="str">
            <v>63017</v>
          </cell>
          <cell r="Q573">
            <v>6365365695</v>
          </cell>
          <cell r="S573" t="str">
            <v>M. Scott</v>
          </cell>
          <cell r="T573" t="str">
            <v>Karchunas</v>
          </cell>
          <cell r="W573" t="str">
            <v>Gregg O. Cariolano</v>
          </cell>
          <cell r="X573" t="str">
            <v>Lee Ann</v>
          </cell>
          <cell r="Y573" t="str">
            <v>Pitman</v>
          </cell>
          <cell r="Z573" t="str">
            <v>Senior Accountant</v>
          </cell>
          <cell r="AA573" t="str">
            <v>Protective Property &amp; Casualty Insurance Company</v>
          </cell>
          <cell r="AB573">
            <v>6365365657</v>
          </cell>
          <cell r="AD573">
            <v>6365365620</v>
          </cell>
          <cell r="AE573" t="str">
            <v>lee.ann.pitman@protective.com</v>
          </cell>
          <cell r="AF573" t="str">
            <v>14755 North Outer Forty Road</v>
          </cell>
          <cell r="AG573" t="str">
            <v>Suite 400</v>
          </cell>
          <cell r="AH573" t="str">
            <v>ST. LOUIS</v>
          </cell>
          <cell r="AI573" t="str">
            <v>CHESTERFIELD</v>
          </cell>
          <cell r="AJ573" t="str">
            <v>MO</v>
          </cell>
          <cell r="AK573" t="str">
            <v>63017</v>
          </cell>
          <cell r="CN573">
            <v>1336</v>
          </cell>
          <cell r="CO573">
            <v>1772</v>
          </cell>
          <cell r="CS573" t="str">
            <v>12/31/2019</v>
          </cell>
          <cell r="CT573">
            <v>12</v>
          </cell>
          <cell r="CW573">
            <v>35769</v>
          </cell>
          <cell r="DD573" t="str">
            <v>Mary</v>
          </cell>
          <cell r="DE573" t="str">
            <v>Meyer</v>
          </cell>
          <cell r="DF573" t="str">
            <v>Manager Regulatory Reporting</v>
          </cell>
          <cell r="DG573" t="str">
            <v>mary.meyer@protective.com</v>
          </cell>
          <cell r="DH573">
            <v>6365365663</v>
          </cell>
        </row>
        <row r="574">
          <cell r="A574">
            <v>10213</v>
          </cell>
          <cell r="B574" t="str">
            <v xml:space="preserve">Provident Life and Accident Insurance Company </v>
          </cell>
          <cell r="J574" t="str">
            <v>One Fountain Square</v>
          </cell>
          <cell r="K574" t="str">
            <v>6 North</v>
          </cell>
          <cell r="L574" t="str">
            <v>CHATTANOOGA</v>
          </cell>
          <cell r="M574" t="str">
            <v>HAMILTON</v>
          </cell>
          <cell r="N574" t="str">
            <v>TN</v>
          </cell>
          <cell r="O574" t="str">
            <v>37402</v>
          </cell>
          <cell r="P574" t="str">
            <v>1330</v>
          </cell>
          <cell r="Q574">
            <v>4232944169</v>
          </cell>
          <cell r="R574">
            <v>4232942415</v>
          </cell>
          <cell r="S574" t="str">
            <v>Michael</v>
          </cell>
          <cell r="T574" t="str">
            <v>Simonds</v>
          </cell>
          <cell r="U574" t="str">
            <v>President and CEO</v>
          </cell>
          <cell r="V574" t="str">
            <v>msimonds@unum.com</v>
          </cell>
          <cell r="W574" t="str">
            <v>Stephen Mitchell</v>
          </cell>
          <cell r="X574" t="str">
            <v>Denise</v>
          </cell>
          <cell r="Y574" t="str">
            <v>Hardee</v>
          </cell>
          <cell r="Z574" t="str">
            <v>Financial Analyst</v>
          </cell>
          <cell r="AA574" t="str">
            <v>Unum Group</v>
          </cell>
          <cell r="AB574">
            <v>4232944169</v>
          </cell>
          <cell r="AC574">
            <v>44169</v>
          </cell>
          <cell r="AD574">
            <v>4232941800</v>
          </cell>
          <cell r="AE574" t="str">
            <v>Dhardee@unum.com</v>
          </cell>
          <cell r="AF574" t="str">
            <v>One Fountain Square</v>
          </cell>
          <cell r="AH574" t="str">
            <v>CHATTANOOGA</v>
          </cell>
          <cell r="AI574" t="str">
            <v>HAMILTON</v>
          </cell>
          <cell r="AJ574" t="str">
            <v>TN</v>
          </cell>
          <cell r="AK574" t="str">
            <v>37402</v>
          </cell>
          <cell r="AM574" t="str">
            <v>Kim</v>
          </cell>
          <cell r="AN574" t="str">
            <v>Perry Gardner</v>
          </cell>
          <cell r="AO574" t="str">
            <v>AVP, ACOE</v>
          </cell>
          <cell r="AP574" t="str">
            <v>Unum Group</v>
          </cell>
          <cell r="AQ574">
            <v>4232945519</v>
          </cell>
          <cell r="AR574">
            <v>45519</v>
          </cell>
          <cell r="AS574">
            <v>4232941800</v>
          </cell>
          <cell r="AT574" t="str">
            <v/>
          </cell>
          <cell r="AU574" t="str">
            <v>One Fountain Square</v>
          </cell>
          <cell r="AW574" t="str">
            <v>CHATTANOOGA</v>
          </cell>
          <cell r="AX574" t="str">
            <v>HAMILTON</v>
          </cell>
          <cell r="AY574" t="str">
            <v>TN</v>
          </cell>
          <cell r="AZ574" t="str">
            <v>37402</v>
          </cell>
          <cell r="CF574" t="str">
            <v>www.unum.com</v>
          </cell>
          <cell r="CN574">
            <v>973</v>
          </cell>
          <cell r="CO574">
            <v>620</v>
          </cell>
          <cell r="CP574">
            <v>695</v>
          </cell>
          <cell r="CS574" t="str">
            <v>12/31/2019</v>
          </cell>
          <cell r="CT574">
            <v>12</v>
          </cell>
          <cell r="CW574">
            <v>68195</v>
          </cell>
          <cell r="CX574" t="str">
            <v>565</v>
          </cell>
          <cell r="DD574" t="str">
            <v>Kim</v>
          </cell>
          <cell r="DE574" t="str">
            <v>Perry Gardner</v>
          </cell>
          <cell r="DF574" t="str">
            <v>AVP, ACOE</v>
          </cell>
          <cell r="DG574" t="str">
            <v>kgardner@umum.com</v>
          </cell>
          <cell r="DH574">
            <v>4232945519</v>
          </cell>
        </row>
        <row r="575">
          <cell r="A575">
            <v>11606</v>
          </cell>
          <cell r="B575" t="str">
            <v>Pruco Life Insurance Company</v>
          </cell>
          <cell r="J575" t="str">
            <v>100 Mulberry Street</v>
          </cell>
          <cell r="K575" t="str">
            <v>Gateway 3, 7th Floor</v>
          </cell>
          <cell r="L575" t="str">
            <v>NEWARK</v>
          </cell>
          <cell r="M575" t="str">
            <v>ESSEX</v>
          </cell>
          <cell r="N575" t="str">
            <v>NJ</v>
          </cell>
          <cell r="O575" t="str">
            <v>07102</v>
          </cell>
          <cell r="Q575">
            <v>9738025807</v>
          </cell>
          <cell r="R575">
            <v>9738025910</v>
          </cell>
          <cell r="S575" t="str">
            <v>Richard R.</v>
          </cell>
          <cell r="T575" t="str">
            <v>Benn</v>
          </cell>
          <cell r="U575" t="str">
            <v>Vice President</v>
          </cell>
          <cell r="V575" t="str">
            <v>richard.benn@prudential.com</v>
          </cell>
          <cell r="W575" t="str">
            <v>Kenneth Tanji</v>
          </cell>
          <cell r="X575" t="str">
            <v>Brenna</v>
          </cell>
          <cell r="Y575" t="str">
            <v>Doyle</v>
          </cell>
          <cell r="Z575" t="str">
            <v>Financial Reporting Associate</v>
          </cell>
          <cell r="AA575" t="str">
            <v>Prudential Insurance Companies</v>
          </cell>
          <cell r="AB575">
            <v>9733677850</v>
          </cell>
          <cell r="AD575">
            <v>9738025910</v>
          </cell>
          <cell r="AE575" t="str">
            <v>brenna.doyle@prudential.com</v>
          </cell>
          <cell r="AF575" t="str">
            <v>100 Mulberry Street</v>
          </cell>
          <cell r="AG575" t="str">
            <v>Gateway 3, 7th Floor</v>
          </cell>
          <cell r="AH575" t="str">
            <v>NEWARK</v>
          </cell>
          <cell r="AI575" t="str">
            <v>ESSEX</v>
          </cell>
          <cell r="AJ575" t="str">
            <v>NJ</v>
          </cell>
          <cell r="AK575" t="str">
            <v>07102</v>
          </cell>
          <cell r="CF575" t="str">
            <v>www.prudential.com</v>
          </cell>
          <cell r="CN575">
            <v>1445</v>
          </cell>
          <cell r="CO575">
            <v>408</v>
          </cell>
          <cell r="CS575" t="str">
            <v>12/31/2019</v>
          </cell>
          <cell r="CT575">
            <v>12</v>
          </cell>
          <cell r="CW575">
            <v>79227</v>
          </cell>
          <cell r="CX575" t="str">
            <v>304</v>
          </cell>
          <cell r="DD575" t="str">
            <v>Cara</v>
          </cell>
          <cell r="DE575" t="str">
            <v>Pakkala</v>
          </cell>
          <cell r="DF575" t="str">
            <v>Financial Reporting Specialist</v>
          </cell>
          <cell r="DG575" t="str">
            <v>cara.pakkala@prudential.com</v>
          </cell>
          <cell r="DH575">
            <v>9733678580</v>
          </cell>
        </row>
        <row r="576">
          <cell r="A576">
            <v>11607</v>
          </cell>
          <cell r="B576" t="str">
            <v>Prudential Annuities Life Assurance Corporation</v>
          </cell>
          <cell r="J576" t="str">
            <v>100 Mulberry Street</v>
          </cell>
          <cell r="K576" t="str">
            <v>Gateway 3, 7th Floor</v>
          </cell>
          <cell r="L576" t="str">
            <v>NEWARK</v>
          </cell>
          <cell r="M576" t="str">
            <v>ESSEX</v>
          </cell>
          <cell r="N576" t="str">
            <v>NJ</v>
          </cell>
          <cell r="O576" t="str">
            <v>07102</v>
          </cell>
          <cell r="Q576">
            <v>9738025807</v>
          </cell>
          <cell r="R576">
            <v>9738025910</v>
          </cell>
          <cell r="S576" t="str">
            <v>Richard R.</v>
          </cell>
          <cell r="T576" t="str">
            <v>Benn</v>
          </cell>
          <cell r="U576" t="str">
            <v>Second Vice President</v>
          </cell>
          <cell r="V576" t="str">
            <v>richard.benn@prudential.com</v>
          </cell>
          <cell r="W576" t="str">
            <v>Kenneth Tanji</v>
          </cell>
          <cell r="X576" t="str">
            <v>Brenna</v>
          </cell>
          <cell r="Y576" t="str">
            <v>Doyle</v>
          </cell>
          <cell r="Z576" t="str">
            <v>Financial Reporting Associate</v>
          </cell>
          <cell r="AA576" t="str">
            <v>Prudential Insurance Companies</v>
          </cell>
          <cell r="AB576">
            <v>9733677850</v>
          </cell>
          <cell r="AD576">
            <v>9738025910</v>
          </cell>
          <cell r="AE576" t="str">
            <v>brenna.doyle@prudential.com</v>
          </cell>
          <cell r="AF576" t="str">
            <v>100 Mulberry Street</v>
          </cell>
          <cell r="AG576" t="str">
            <v>Gateway 3, 7th Floor</v>
          </cell>
          <cell r="AH576" t="str">
            <v>NEWARK</v>
          </cell>
          <cell r="AI576" t="str">
            <v>ESSEX</v>
          </cell>
          <cell r="AJ576" t="str">
            <v>NJ</v>
          </cell>
          <cell r="AK576" t="str">
            <v>07102</v>
          </cell>
          <cell r="CF576" t="str">
            <v>www.prudential.com</v>
          </cell>
          <cell r="CN576">
            <v>1446</v>
          </cell>
          <cell r="CO576">
            <v>408</v>
          </cell>
          <cell r="CS576" t="str">
            <v>12/31/2019</v>
          </cell>
          <cell r="CT576">
            <v>12</v>
          </cell>
          <cell r="CW576">
            <v>86630</v>
          </cell>
          <cell r="CX576" t="str">
            <v>304</v>
          </cell>
          <cell r="DD576" t="str">
            <v>Cara</v>
          </cell>
          <cell r="DE576" t="str">
            <v>Pakkala</v>
          </cell>
          <cell r="DF576" t="str">
            <v>Financial Reporting Specialist</v>
          </cell>
          <cell r="DG576" t="str">
            <v>cara.pakkala@prudential.com</v>
          </cell>
          <cell r="DH576">
            <v>9733678580</v>
          </cell>
        </row>
        <row r="577">
          <cell r="A577">
            <v>10214</v>
          </cell>
          <cell r="B577" t="str">
            <v>Prudential Insurance Company of America</v>
          </cell>
          <cell r="J577" t="str">
            <v>100 Mulberry Street</v>
          </cell>
          <cell r="K577" t="str">
            <v>Gateway 3, 7th Floor</v>
          </cell>
          <cell r="L577" t="str">
            <v>NEWARK</v>
          </cell>
          <cell r="M577" t="str">
            <v>ESSEX</v>
          </cell>
          <cell r="N577" t="str">
            <v>NJ</v>
          </cell>
          <cell r="O577" t="str">
            <v>07102</v>
          </cell>
          <cell r="Q577">
            <v>9738025807</v>
          </cell>
          <cell r="R577">
            <v>9738025910</v>
          </cell>
          <cell r="S577" t="str">
            <v>Richard R.</v>
          </cell>
          <cell r="T577" t="str">
            <v>Benn</v>
          </cell>
          <cell r="U577" t="str">
            <v>Vice President, Financial Reporting</v>
          </cell>
          <cell r="V577" t="str">
            <v>richard.benn@prudential.com</v>
          </cell>
          <cell r="W577" t="str">
            <v>Kenneth Tanji</v>
          </cell>
          <cell r="X577" t="str">
            <v>Brenna</v>
          </cell>
          <cell r="Y577" t="str">
            <v>Doyle</v>
          </cell>
          <cell r="Z577" t="str">
            <v>Financial Reporting Associate</v>
          </cell>
          <cell r="AA577" t="str">
            <v>Prudential Insurance Company of America</v>
          </cell>
          <cell r="AB577">
            <v>9733677850</v>
          </cell>
          <cell r="AD577">
            <v>9738025910</v>
          </cell>
          <cell r="AE577" t="str">
            <v>brenna.doyle@prudential.com</v>
          </cell>
          <cell r="AF577" t="str">
            <v>100 Mulberry Street</v>
          </cell>
          <cell r="AG577" t="str">
            <v>Gateway 3, 7th Floor</v>
          </cell>
          <cell r="AH577" t="str">
            <v>NEWARK</v>
          </cell>
          <cell r="AI577" t="str">
            <v>ESSEX</v>
          </cell>
          <cell r="AJ577" t="str">
            <v>NJ</v>
          </cell>
          <cell r="AK577" t="str">
            <v>07102</v>
          </cell>
          <cell r="CF577" t="str">
            <v>www.prudential.com</v>
          </cell>
          <cell r="CN577">
            <v>974</v>
          </cell>
          <cell r="CO577">
            <v>722</v>
          </cell>
          <cell r="CS577" t="str">
            <v>12/31/2019</v>
          </cell>
          <cell r="CT577">
            <v>12</v>
          </cell>
          <cell r="CW577">
            <v>68241</v>
          </cell>
          <cell r="CX577" t="str">
            <v>304</v>
          </cell>
          <cell r="DD577" t="str">
            <v>Cara</v>
          </cell>
          <cell r="DE577" t="str">
            <v>Pakkala</v>
          </cell>
          <cell r="DF577" t="str">
            <v>Financial Reporting Specialist</v>
          </cell>
          <cell r="DG577" t="str">
            <v>cara.pakkala@prudential.com</v>
          </cell>
          <cell r="DH577">
            <v>9733678580</v>
          </cell>
        </row>
        <row r="578">
          <cell r="A578">
            <v>11608</v>
          </cell>
          <cell r="B578" t="str">
            <v>Prudential Retirement Insurance and Annuity Company</v>
          </cell>
          <cell r="J578" t="str">
            <v>100 Mulberry Street</v>
          </cell>
          <cell r="K578" t="str">
            <v>Gateway 3, 7th Floor</v>
          </cell>
          <cell r="L578" t="str">
            <v>NEWARK</v>
          </cell>
          <cell r="M578" t="str">
            <v>ESSEX</v>
          </cell>
          <cell r="N578" t="str">
            <v>NJ</v>
          </cell>
          <cell r="O578" t="str">
            <v>07102</v>
          </cell>
          <cell r="Q578">
            <v>9738025807</v>
          </cell>
          <cell r="R578">
            <v>9738025910</v>
          </cell>
          <cell r="S578" t="str">
            <v>Richard R.</v>
          </cell>
          <cell r="T578" t="str">
            <v>Benn</v>
          </cell>
          <cell r="U578" t="str">
            <v>Assistant Comptroller</v>
          </cell>
          <cell r="V578" t="str">
            <v>richard.benn@prudential.com</v>
          </cell>
          <cell r="W578" t="str">
            <v>Kenneth Tanji</v>
          </cell>
          <cell r="X578" t="str">
            <v>Brenna</v>
          </cell>
          <cell r="Y578" t="str">
            <v>Doyle</v>
          </cell>
          <cell r="Z578" t="str">
            <v>Financial Reporting Associate</v>
          </cell>
          <cell r="AA578" t="str">
            <v>Prudential Insurance Companies</v>
          </cell>
          <cell r="AB578">
            <v>9733677850</v>
          </cell>
          <cell r="AD578">
            <v>9738025910</v>
          </cell>
          <cell r="AE578" t="str">
            <v>brenna.doyle@prudential.com</v>
          </cell>
          <cell r="AF578" t="str">
            <v>100 Mulberry Street</v>
          </cell>
          <cell r="AG578" t="str">
            <v>Gateway 3, 7th Floor</v>
          </cell>
          <cell r="AH578" t="str">
            <v>NEWARK</v>
          </cell>
          <cell r="AI578" t="str">
            <v>ESSEX</v>
          </cell>
          <cell r="AJ578" t="str">
            <v>NJ</v>
          </cell>
          <cell r="AK578" t="str">
            <v>07102</v>
          </cell>
          <cell r="CF578" t="str">
            <v>www.prudential.com</v>
          </cell>
          <cell r="CN578">
            <v>1447</v>
          </cell>
          <cell r="CO578">
            <v>408</v>
          </cell>
          <cell r="CS578" t="str">
            <v>12/31/2019</v>
          </cell>
          <cell r="CT578">
            <v>12</v>
          </cell>
          <cell r="CW578">
            <v>93629</v>
          </cell>
          <cell r="CX578" t="str">
            <v>304</v>
          </cell>
          <cell r="DD578" t="str">
            <v>Cara</v>
          </cell>
          <cell r="DE578" t="str">
            <v>Pakkala</v>
          </cell>
          <cell r="DF578" t="str">
            <v>Financial Reporting Specialist</v>
          </cell>
          <cell r="DG578" t="str">
            <v>cara.pakkala@prudential.com</v>
          </cell>
          <cell r="DH578">
            <v>9733678580</v>
          </cell>
        </row>
        <row r="579">
          <cell r="A579">
            <v>11609</v>
          </cell>
          <cell r="B579" t="str">
            <v>Public Service Insurance Company</v>
          </cell>
          <cell r="J579" t="str">
            <v>One Park Avenue</v>
          </cell>
          <cell r="L579" t="str">
            <v>NEW YORK</v>
          </cell>
          <cell r="M579" t="str">
            <v>MANHATTAN</v>
          </cell>
          <cell r="N579" t="str">
            <v>NY</v>
          </cell>
          <cell r="O579" t="str">
            <v>10016</v>
          </cell>
          <cell r="P579" t="str">
            <v>5802</v>
          </cell>
          <cell r="Q579">
            <v>2125919460</v>
          </cell>
          <cell r="R579">
            <v>2125919640</v>
          </cell>
          <cell r="S579" t="str">
            <v>Robert</v>
          </cell>
          <cell r="T579" t="str">
            <v>Summers</v>
          </cell>
          <cell r="U579" t="str">
            <v>AVP</v>
          </cell>
          <cell r="V579" t="str">
            <v>rsummers@mcarta.com</v>
          </cell>
          <cell r="W579" t="str">
            <v>John T. Hill II</v>
          </cell>
          <cell r="X579" t="str">
            <v>Sam</v>
          </cell>
          <cell r="Y579" t="str">
            <v>Leong</v>
          </cell>
          <cell r="Z579" t="str">
            <v>Sr. Accountant</v>
          </cell>
          <cell r="AA579" t="str">
            <v>Public Service Insurance Company</v>
          </cell>
          <cell r="AB579">
            <v>2125919435</v>
          </cell>
          <cell r="AD579">
            <v>2125919640</v>
          </cell>
          <cell r="AE579" t="str">
            <v>sleong@mcarta.com</v>
          </cell>
          <cell r="AF579" t="str">
            <v>One Park Avenue</v>
          </cell>
          <cell r="AH579" t="str">
            <v>NEW YORK</v>
          </cell>
          <cell r="AI579" t="str">
            <v>MANHATTAN</v>
          </cell>
          <cell r="AJ579" t="str">
            <v>NY</v>
          </cell>
          <cell r="AK579" t="str">
            <v>10016</v>
          </cell>
          <cell r="AL579" t="str">
            <v>5802</v>
          </cell>
          <cell r="CF579" t="str">
            <v>www.mcarta.com</v>
          </cell>
          <cell r="CN579">
            <v>1448</v>
          </cell>
          <cell r="CO579">
            <v>1696</v>
          </cell>
          <cell r="CS579" t="str">
            <v>12/31/2019</v>
          </cell>
          <cell r="CT579">
            <v>12</v>
          </cell>
          <cell r="CW579">
            <v>15059</v>
          </cell>
          <cell r="CX579" t="str">
            <v>0853</v>
          </cell>
          <cell r="DD579" t="str">
            <v>Robert</v>
          </cell>
          <cell r="DE579" t="str">
            <v>Summers</v>
          </cell>
          <cell r="DF579" t="str">
            <v>AVP</v>
          </cell>
          <cell r="DG579" t="str">
            <v>rsummers@mcarta.com</v>
          </cell>
          <cell r="DH579">
            <v>2125919460</v>
          </cell>
        </row>
        <row r="580">
          <cell r="A580">
            <v>11226</v>
          </cell>
          <cell r="B580" t="str">
            <v>Puritan Life Insurance Company of America</v>
          </cell>
          <cell r="J580" t="str">
            <v>1720 West Rio Salado Parkway</v>
          </cell>
          <cell r="K580" t="str">
            <v>Suite A</v>
          </cell>
          <cell r="L580" t="str">
            <v>TEMPE</v>
          </cell>
          <cell r="M580" t="str">
            <v>MARICOPA</v>
          </cell>
          <cell r="N580" t="str">
            <v>AZ</v>
          </cell>
          <cell r="O580" t="str">
            <v>85281</v>
          </cell>
          <cell r="Q580">
            <v>6023853629</v>
          </cell>
          <cell r="R580">
            <v>6027785025</v>
          </cell>
          <cell r="S580" t="str">
            <v>Mark</v>
          </cell>
          <cell r="T580" t="str">
            <v>Sauder</v>
          </cell>
          <cell r="U580" t="str">
            <v>President</v>
          </cell>
          <cell r="V580" t="str">
            <v>mark.sauder@verdecp.com</v>
          </cell>
          <cell r="X580" t="str">
            <v>Amy</v>
          </cell>
          <cell r="Y580" t="str">
            <v>Wood</v>
          </cell>
          <cell r="Z580" t="str">
            <v>Compliance Analyst</v>
          </cell>
          <cell r="AA580" t="str">
            <v>Puritan Life Insurance Company of America</v>
          </cell>
          <cell r="AB580">
            <v>6027263167</v>
          </cell>
          <cell r="AD580">
            <v>6027785025</v>
          </cell>
          <cell r="AE580" t="str">
            <v>amy.wood@verdecp.com</v>
          </cell>
          <cell r="AF580" t="str">
            <v>1720 West Rio Salado Parkway</v>
          </cell>
          <cell r="AG580" t="str">
            <v>Suite A</v>
          </cell>
          <cell r="AH580" t="str">
            <v>TEMPE</v>
          </cell>
          <cell r="AI580" t="str">
            <v>MARICOPA</v>
          </cell>
          <cell r="AJ580" t="str">
            <v>AZ</v>
          </cell>
          <cell r="AK580" t="str">
            <v>85281</v>
          </cell>
          <cell r="CN580">
            <v>1079</v>
          </cell>
          <cell r="CO580">
            <v>1627</v>
          </cell>
          <cell r="CS580" t="str">
            <v>12/31/2019</v>
          </cell>
          <cell r="CT580">
            <v>12</v>
          </cell>
          <cell r="CW580">
            <v>71390</v>
          </cell>
          <cell r="CX580" t="str">
            <v>4826</v>
          </cell>
          <cell r="DD580" t="str">
            <v>Dierdre</v>
          </cell>
          <cell r="DE580" t="str">
            <v>Woodruff</v>
          </cell>
          <cell r="DF580" t="str">
            <v>AVP Operations</v>
          </cell>
          <cell r="DG580" t="str">
            <v>dierdre.woodruff@verdecp.com</v>
          </cell>
          <cell r="DH580">
            <v>6023853629</v>
          </cell>
        </row>
        <row r="581">
          <cell r="A581">
            <v>11611</v>
          </cell>
          <cell r="B581" t="str">
            <v>QBE Insurance Corporation</v>
          </cell>
          <cell r="J581" t="str">
            <v>55 Water Street</v>
          </cell>
          <cell r="K581" t="str">
            <v/>
          </cell>
          <cell r="L581" t="str">
            <v>NEW YORK</v>
          </cell>
          <cell r="N581" t="str">
            <v>NY</v>
          </cell>
          <cell r="O581" t="str">
            <v>10041</v>
          </cell>
          <cell r="P581" t="str">
            <v/>
          </cell>
          <cell r="Q581">
            <v>2128947600</v>
          </cell>
          <cell r="S581" t="str">
            <v>Russell</v>
          </cell>
          <cell r="T581" t="str">
            <v>Johnston</v>
          </cell>
          <cell r="U581" t="str">
            <v>CEO</v>
          </cell>
          <cell r="V581" t="str">
            <v>russell.johnston@us.qbe.com</v>
          </cell>
          <cell r="W581" t="str">
            <v>Inder Singh</v>
          </cell>
          <cell r="X581" t="str">
            <v>Amy</v>
          </cell>
          <cell r="Y581" t="str">
            <v>Tubbs</v>
          </cell>
          <cell r="Z581" t="str">
            <v>Lead Statutory Transaction Analyst</v>
          </cell>
          <cell r="AA581" t="str">
            <v>QBE Insurance Corporation</v>
          </cell>
          <cell r="AB581">
            <v>4259455146</v>
          </cell>
          <cell r="AD581">
            <v>4255625257</v>
          </cell>
          <cell r="AE581" t="str">
            <v>statistical.reporting@us.qbe.com</v>
          </cell>
          <cell r="AF581" t="str">
            <v>One General Drive</v>
          </cell>
          <cell r="AH581" t="str">
            <v>SUN PRAIRIE</v>
          </cell>
          <cell r="AJ581" t="str">
            <v>WI</v>
          </cell>
          <cell r="AK581" t="str">
            <v>53596</v>
          </cell>
          <cell r="CF581" t="str">
            <v>www.qbe.com/us</v>
          </cell>
          <cell r="CN581">
            <v>1450</v>
          </cell>
          <cell r="CO581">
            <v>780</v>
          </cell>
          <cell r="CS581" t="str">
            <v>12/31/2019</v>
          </cell>
          <cell r="CT581">
            <v>12</v>
          </cell>
          <cell r="CW581">
            <v>39217</v>
          </cell>
          <cell r="DD581" t="str">
            <v>Greg</v>
          </cell>
          <cell r="DE581" t="str">
            <v>Martin</v>
          </cell>
          <cell r="DF581" t="str">
            <v>Statutory Transaction Manager</v>
          </cell>
          <cell r="DG581" t="str">
            <v>greg.martin@us.qbe.com</v>
          </cell>
          <cell r="DH581">
            <v>9494715024</v>
          </cell>
        </row>
        <row r="582">
          <cell r="A582">
            <v>11612</v>
          </cell>
          <cell r="B582" t="str">
            <v>QBE Reinsurance Corporation</v>
          </cell>
          <cell r="J582" t="str">
            <v xml:space="preserve">Wall Street Plaza </v>
          </cell>
          <cell r="K582" t="str">
            <v>88 Pine Street, Fourth Floor</v>
          </cell>
          <cell r="L582" t="str">
            <v>NEW YORK</v>
          </cell>
          <cell r="N582" t="str">
            <v>NY</v>
          </cell>
          <cell r="O582" t="str">
            <v>10005</v>
          </cell>
          <cell r="P582" t="str">
            <v>1801</v>
          </cell>
          <cell r="Q582">
            <v>2128059732</v>
          </cell>
          <cell r="S582" t="str">
            <v>Robert D.</v>
          </cell>
          <cell r="T582" t="str">
            <v>Byler</v>
          </cell>
          <cell r="X582" t="str">
            <v>Amy</v>
          </cell>
          <cell r="Y582" t="str">
            <v>Tubbs</v>
          </cell>
          <cell r="Z582" t="str">
            <v>Statutory Transaction Analyst</v>
          </cell>
          <cell r="AA582" t="str">
            <v>QBE Insurance Corporation</v>
          </cell>
          <cell r="AB582">
            <v>4259455146</v>
          </cell>
          <cell r="AD582">
            <v>6088255116</v>
          </cell>
          <cell r="AE582" t="str">
            <v>amy.tubbs@us.qbe.com</v>
          </cell>
          <cell r="AF582" t="str">
            <v>One General Drive</v>
          </cell>
          <cell r="AG582" t="str">
            <v>Statistical Dept</v>
          </cell>
          <cell r="AH582" t="str">
            <v>SUN PRAIRIE</v>
          </cell>
          <cell r="AJ582" t="str">
            <v>WI</v>
          </cell>
          <cell r="AK582" t="str">
            <v>53596</v>
          </cell>
          <cell r="CN582">
            <v>1451</v>
          </cell>
          <cell r="CO582">
            <v>1635</v>
          </cell>
          <cell r="CS582" t="str">
            <v>12/31/2019</v>
          </cell>
          <cell r="CT582">
            <v>12</v>
          </cell>
          <cell r="CW582">
            <v>10219</v>
          </cell>
          <cell r="DD582" t="str">
            <v>Neal</v>
          </cell>
          <cell r="DE582" t="str">
            <v>Maas</v>
          </cell>
          <cell r="DF582" t="str">
            <v>Statutory Transaction Manager</v>
          </cell>
          <cell r="DG582" t="str">
            <v>neal.maas@us.qbe.com</v>
          </cell>
          <cell r="DH582">
            <v>6088255628</v>
          </cell>
        </row>
        <row r="583">
          <cell r="A583">
            <v>11615</v>
          </cell>
          <cell r="B583" t="str">
            <v>Ram Mutual Insurance Company</v>
          </cell>
          <cell r="J583" t="str">
            <v>PO Box 308</v>
          </cell>
          <cell r="L583" t="str">
            <v>ESKO</v>
          </cell>
          <cell r="M583" t="str">
            <v>CARLTON</v>
          </cell>
          <cell r="N583" t="str">
            <v>MN</v>
          </cell>
          <cell r="O583" t="str">
            <v>55733</v>
          </cell>
          <cell r="Q583">
            <v>2188793321</v>
          </cell>
          <cell r="X583" t="str">
            <v>Margie</v>
          </cell>
          <cell r="Y583" t="str">
            <v>Bandelin</v>
          </cell>
          <cell r="Z583" t="str">
            <v>HR Assistant</v>
          </cell>
          <cell r="AA583" t="str">
            <v>Ram Mutual Insurance Company</v>
          </cell>
          <cell r="AB583">
            <v>2188793321</v>
          </cell>
          <cell r="AC583">
            <v>2209</v>
          </cell>
          <cell r="AD583">
            <v>2188797097</v>
          </cell>
          <cell r="AE583" t="str">
            <v>mbandelin@rammutual.com</v>
          </cell>
          <cell r="AF583" t="str">
            <v>PO Box 308</v>
          </cell>
          <cell r="AH583" t="str">
            <v>ESKO</v>
          </cell>
          <cell r="AI583" t="str">
            <v>CARLTON</v>
          </cell>
          <cell r="AJ583" t="str">
            <v>MN</v>
          </cell>
          <cell r="AK583" t="str">
            <v>55733</v>
          </cell>
          <cell r="CN583">
            <v>1454</v>
          </cell>
          <cell r="CO583">
            <v>2216</v>
          </cell>
          <cell r="CS583" t="str">
            <v>12/31/2019</v>
          </cell>
          <cell r="CT583">
            <v>12</v>
          </cell>
          <cell r="CW583">
            <v>16330</v>
          </cell>
          <cell r="DD583" t="str">
            <v>Kaye</v>
          </cell>
          <cell r="DE583" t="str">
            <v>Ryan</v>
          </cell>
          <cell r="DF583" t="str">
            <v>Human Resources Manager</v>
          </cell>
          <cell r="DG583" t="str">
            <v>kryan@rammutual.com</v>
          </cell>
          <cell r="DH583">
            <v>2188793321</v>
          </cell>
        </row>
        <row r="584">
          <cell r="A584">
            <v>11616</v>
          </cell>
          <cell r="B584" t="str">
            <v>Rampart Insurance Company</v>
          </cell>
          <cell r="J584" t="str">
            <v>1880 JFK Boulevard</v>
          </cell>
          <cell r="K584" t="str">
            <v>Suite 801</v>
          </cell>
          <cell r="L584" t="str">
            <v>PHILADELPHIA</v>
          </cell>
          <cell r="M584" t="str">
            <v>PHILADELPHIA</v>
          </cell>
          <cell r="N584" t="str">
            <v>PA</v>
          </cell>
          <cell r="O584" t="str">
            <v>19103</v>
          </cell>
          <cell r="Q584">
            <v>2672380733</v>
          </cell>
          <cell r="R584">
            <v>2156651888</v>
          </cell>
          <cell r="S584" t="str">
            <v>J. Marcus</v>
          </cell>
          <cell r="T584" t="str">
            <v>Doran</v>
          </cell>
          <cell r="U584" t="str">
            <v>COO</v>
          </cell>
          <cell r="V584" t="str">
            <v>mdoran@armourrisk.com</v>
          </cell>
          <cell r="W584" t="str">
            <v>Brian Schleider</v>
          </cell>
          <cell r="X584" t="str">
            <v>Terri</v>
          </cell>
          <cell r="Y584" t="str">
            <v>Weaver</v>
          </cell>
          <cell r="Z584" t="str">
            <v>Compliance Specialist &amp; Secretary</v>
          </cell>
          <cell r="AA584" t="str">
            <v>Rampart Insurance Company</v>
          </cell>
          <cell r="AB584">
            <v>2672380725</v>
          </cell>
          <cell r="AD584">
            <v>2156651888</v>
          </cell>
          <cell r="AE584" t="str">
            <v>tweaver@armourrisk.com</v>
          </cell>
          <cell r="AF584" t="str">
            <v>1880 JFK Boulevard</v>
          </cell>
          <cell r="AG584" t="str">
            <v>Suite 801</v>
          </cell>
          <cell r="AH584" t="str">
            <v>PHILADELPHIA</v>
          </cell>
          <cell r="AI584" t="str">
            <v>PHILADELPHIA</v>
          </cell>
          <cell r="AJ584" t="str">
            <v>PA</v>
          </cell>
          <cell r="AK584" t="str">
            <v>19103</v>
          </cell>
          <cell r="CN584">
            <v>1455</v>
          </cell>
          <cell r="CO584">
            <v>1809</v>
          </cell>
          <cell r="CS584" t="str">
            <v>12/31/2019</v>
          </cell>
          <cell r="CT584">
            <v>12</v>
          </cell>
          <cell r="CW584">
            <v>38512</v>
          </cell>
          <cell r="DD584" t="str">
            <v>J. Marcus</v>
          </cell>
          <cell r="DE584" t="str">
            <v>Doran</v>
          </cell>
          <cell r="DF584" t="str">
            <v>COO</v>
          </cell>
          <cell r="DG584" t="str">
            <v>mdoran@armourrisk.com</v>
          </cell>
          <cell r="DH584">
            <v>2672380733</v>
          </cell>
        </row>
        <row r="585">
          <cell r="A585">
            <v>11617</v>
          </cell>
          <cell r="B585" t="str">
            <v>Regent Insurance Company</v>
          </cell>
          <cell r="J585" t="str">
            <v>One General Drive</v>
          </cell>
          <cell r="L585" t="str">
            <v>SUN PRAIRIE</v>
          </cell>
          <cell r="N585" t="str">
            <v>WI</v>
          </cell>
          <cell r="O585" t="str">
            <v>53596</v>
          </cell>
          <cell r="P585" t="str">
            <v>0001</v>
          </cell>
          <cell r="Q585">
            <v>6088255160</v>
          </cell>
          <cell r="X585" t="str">
            <v>Amy</v>
          </cell>
          <cell r="Y585" t="str">
            <v>Tubbs</v>
          </cell>
          <cell r="Z585" t="str">
            <v>Statutory Transaction Analyst</v>
          </cell>
          <cell r="AA585" t="str">
            <v>QBE Insurance Corporation</v>
          </cell>
          <cell r="AB585">
            <v>4259455146</v>
          </cell>
          <cell r="AD585">
            <v>6088255116</v>
          </cell>
          <cell r="AE585" t="str">
            <v>amy.tubbs@us.qbe.com</v>
          </cell>
          <cell r="AF585" t="str">
            <v>One General Drive</v>
          </cell>
          <cell r="AG585" t="str">
            <v>Statistical Dept</v>
          </cell>
          <cell r="AH585" t="str">
            <v>SUN PRAIRIE</v>
          </cell>
          <cell r="AJ585" t="str">
            <v>WI</v>
          </cell>
          <cell r="AK585" t="str">
            <v>53596</v>
          </cell>
          <cell r="CN585">
            <v>1456</v>
          </cell>
          <cell r="CO585">
            <v>1635</v>
          </cell>
          <cell r="CS585" t="str">
            <v>12/31/2019</v>
          </cell>
          <cell r="CT585">
            <v>12</v>
          </cell>
          <cell r="CW585">
            <v>24449</v>
          </cell>
          <cell r="DD585" t="str">
            <v>Neal</v>
          </cell>
          <cell r="DE585" t="str">
            <v>Maas</v>
          </cell>
          <cell r="DF585" t="str">
            <v>Statutory Transaction Manager</v>
          </cell>
          <cell r="DG585" t="str">
            <v>neal.maas@us.qbe.com</v>
          </cell>
          <cell r="DH585">
            <v>6088255628</v>
          </cell>
        </row>
        <row r="586">
          <cell r="A586">
            <v>11618</v>
          </cell>
          <cell r="B586" t="str">
            <v>Reliable Life Insurance Company</v>
          </cell>
          <cell r="J586" t="str">
            <v>12115 Lackland Road</v>
          </cell>
          <cell r="L586" t="str">
            <v>ST. LOUIS</v>
          </cell>
          <cell r="M586" t="str">
            <v>ST. LOUIS</v>
          </cell>
          <cell r="N586" t="str">
            <v>MO</v>
          </cell>
          <cell r="O586" t="str">
            <v>63146</v>
          </cell>
          <cell r="P586" t="str">
            <v>4003</v>
          </cell>
          <cell r="Q586">
            <v>3148194300</v>
          </cell>
          <cell r="R586">
            <v>3148194789</v>
          </cell>
          <cell r="S586" t="str">
            <v>Michael A.</v>
          </cell>
          <cell r="T586" t="str">
            <v>Plazony</v>
          </cell>
          <cell r="U586" t="str">
            <v>President</v>
          </cell>
          <cell r="V586" t="str">
            <v>khscstatereporting@kemper.com</v>
          </cell>
          <cell r="W586" t="str">
            <v>Tal B. Kaufmann</v>
          </cell>
          <cell r="X586" t="str">
            <v>Bonnie</v>
          </cell>
          <cell r="Y586" t="str">
            <v>Mackin</v>
          </cell>
          <cell r="Z586" t="str">
            <v>Accounting Clerk</v>
          </cell>
          <cell r="AA586" t="str">
            <v>Reliable Life Insurance Company</v>
          </cell>
          <cell r="AB586">
            <v>3148194525</v>
          </cell>
          <cell r="AD586">
            <v>3148194789</v>
          </cell>
          <cell r="AE586" t="str">
            <v>bmackin@kemper.com</v>
          </cell>
          <cell r="AF586" t="str">
            <v>12115 Lackland Road</v>
          </cell>
          <cell r="AH586" t="str">
            <v>ST. LOUIS</v>
          </cell>
          <cell r="AI586" t="str">
            <v>ST. LOUIS</v>
          </cell>
          <cell r="AJ586" t="str">
            <v>MO</v>
          </cell>
          <cell r="AK586" t="str">
            <v>63146</v>
          </cell>
          <cell r="AL586" t="str">
            <v>4003</v>
          </cell>
          <cell r="CF586" t="str">
            <v>www.kemper.com</v>
          </cell>
          <cell r="CN586">
            <v>1457</v>
          </cell>
          <cell r="CO586">
            <v>1871</v>
          </cell>
          <cell r="CS586" t="str">
            <v>12/31/2019</v>
          </cell>
          <cell r="CT586">
            <v>12</v>
          </cell>
          <cell r="CW586">
            <v>68357</v>
          </cell>
          <cell r="DD586" t="str">
            <v>Carol</v>
          </cell>
          <cell r="DE586" t="str">
            <v>Brown</v>
          </cell>
          <cell r="DF586" t="str">
            <v>Assistant Treasurer</v>
          </cell>
          <cell r="DG586" t="str">
            <v>cpbrown@kemper.com</v>
          </cell>
          <cell r="DH586">
            <v>3148194511</v>
          </cell>
        </row>
        <row r="587">
          <cell r="A587">
            <v>10218</v>
          </cell>
          <cell r="B587" t="str">
            <v xml:space="preserve">Reliance Standard Life Insurance Company </v>
          </cell>
          <cell r="J587" t="str">
            <v>2001 Market Street</v>
          </cell>
          <cell r="K587" t="str">
            <v>Suite 1500</v>
          </cell>
          <cell r="L587" t="str">
            <v>PHILADELPHIA</v>
          </cell>
          <cell r="M587" t="str">
            <v>PHILADELPHIA</v>
          </cell>
          <cell r="N587" t="str">
            <v>PA</v>
          </cell>
          <cell r="O587" t="str">
            <v>19103</v>
          </cell>
          <cell r="Q587">
            <v>8003517500</v>
          </cell>
          <cell r="R587">
            <v>2672560650</v>
          </cell>
          <cell r="S587" t="str">
            <v>Christopher</v>
          </cell>
          <cell r="T587" t="str">
            <v>Fazzini</v>
          </cell>
          <cell r="U587" t="str">
            <v>CEO</v>
          </cell>
          <cell r="V587" t="str">
            <v>mary.mitura@rsli.com</v>
          </cell>
          <cell r="W587" t="str">
            <v>Thomas Lutter</v>
          </cell>
          <cell r="X587" t="str">
            <v>Mary</v>
          </cell>
          <cell r="Y587" t="str">
            <v>Mitura</v>
          </cell>
          <cell r="Z587" t="str">
            <v>Assistance General Counsel</v>
          </cell>
          <cell r="AA587" t="str">
            <v>Reliance Standard Life Insurance Company</v>
          </cell>
          <cell r="AB587">
            <v>2672563624</v>
          </cell>
          <cell r="AD587">
            <v>3672560650</v>
          </cell>
          <cell r="AE587" t="str">
            <v>mary.mitura@rsli.com</v>
          </cell>
          <cell r="AF587" t="str">
            <v>2001 Market Street</v>
          </cell>
          <cell r="AG587" t="str">
            <v>Suite 1500</v>
          </cell>
          <cell r="AH587" t="str">
            <v>PHILADELPHIA</v>
          </cell>
          <cell r="AI587" t="str">
            <v>PHILADELPHIA</v>
          </cell>
          <cell r="AJ587" t="str">
            <v>PA</v>
          </cell>
          <cell r="AK587" t="str">
            <v>19103</v>
          </cell>
          <cell r="AM587" t="str">
            <v>Charles T.</v>
          </cell>
          <cell r="AN587" t="str">
            <v>Denaro</v>
          </cell>
          <cell r="AO587" t="str">
            <v>Vice President, Secretary &amp; Deputy General Counsel</v>
          </cell>
          <cell r="AP587" t="str">
            <v>Reliance Standard Life Insurance Company</v>
          </cell>
          <cell r="AQ587">
            <v>2672563500</v>
          </cell>
          <cell r="AS587">
            <v>2672560650</v>
          </cell>
          <cell r="AT587" t="str">
            <v>charles.denaro@rsli.com</v>
          </cell>
          <cell r="AU587" t="str">
            <v>2001 Market Street</v>
          </cell>
          <cell r="AV587" t="str">
            <v>Suite 1500</v>
          </cell>
          <cell r="AW587" t="str">
            <v>PHILADELPHIA</v>
          </cell>
          <cell r="AX587" t="str">
            <v>PHILADELPHIA</v>
          </cell>
          <cell r="AY587" t="str">
            <v>PA</v>
          </cell>
          <cell r="AZ587" t="str">
            <v>19103</v>
          </cell>
          <cell r="CF587" t="str">
            <v>www.rsli.com</v>
          </cell>
          <cell r="CN587">
            <v>978</v>
          </cell>
          <cell r="CO587">
            <v>560</v>
          </cell>
          <cell r="CP587">
            <v>577</v>
          </cell>
          <cell r="CS587" t="str">
            <v>12/31/2019</v>
          </cell>
          <cell r="CT587">
            <v>12</v>
          </cell>
          <cell r="CW587">
            <v>68381</v>
          </cell>
          <cell r="CX587" t="str">
            <v>3098</v>
          </cell>
          <cell r="DD587" t="str">
            <v>Charles T.</v>
          </cell>
          <cell r="DE587" t="str">
            <v>Denaro</v>
          </cell>
          <cell r="DF587" t="str">
            <v>Vice President, Secretary &amp; Deputy General Counsel</v>
          </cell>
          <cell r="DG587" t="str">
            <v>charles.denaro@rsli.com</v>
          </cell>
          <cell r="DH587">
            <v>2672563500</v>
          </cell>
        </row>
        <row r="588">
          <cell r="A588">
            <v>10220</v>
          </cell>
          <cell r="B588" t="str">
            <v>ReliaStar Life Insurance Company</v>
          </cell>
          <cell r="J588" t="str">
            <v>5780 Powers Ferry Road NW</v>
          </cell>
          <cell r="L588" t="str">
            <v>ATLANTA</v>
          </cell>
          <cell r="M588" t="str">
            <v>FULTON</v>
          </cell>
          <cell r="N588" t="str">
            <v>GA</v>
          </cell>
          <cell r="O588" t="str">
            <v>30327</v>
          </cell>
          <cell r="P588" t="str">
            <v>4390</v>
          </cell>
          <cell r="Q588">
            <v>7709805100</v>
          </cell>
          <cell r="R588">
            <v>7709805800</v>
          </cell>
          <cell r="S588" t="str">
            <v>Carolyn M.</v>
          </cell>
          <cell r="T588" t="str">
            <v>Johnson</v>
          </cell>
          <cell r="U588" t="str">
            <v>President</v>
          </cell>
          <cell r="V588" t="str">
            <v>FSSC_Compliance@Voya.com</v>
          </cell>
          <cell r="W588" t="str">
            <v>Michael R. Katz</v>
          </cell>
          <cell r="X588" t="str">
            <v>Matthew K.</v>
          </cell>
          <cell r="Y588" t="str">
            <v>Duffy</v>
          </cell>
          <cell r="Z588" t="str">
            <v>Vice President</v>
          </cell>
          <cell r="AA588" t="str">
            <v>Voya</v>
          </cell>
          <cell r="AB588">
            <v>7706183885</v>
          </cell>
          <cell r="AD588">
            <v>7709805800</v>
          </cell>
          <cell r="AE588" t="str">
            <v>FSSC_Compliance@voya.com</v>
          </cell>
          <cell r="AF588" t="str">
            <v>5780 Powers Ferry Road NW</v>
          </cell>
          <cell r="AH588" t="str">
            <v>ATLANTA</v>
          </cell>
          <cell r="AI588" t="str">
            <v>FULTON</v>
          </cell>
          <cell r="AJ588" t="str">
            <v>GA</v>
          </cell>
          <cell r="AK588" t="str">
            <v>30327</v>
          </cell>
          <cell r="AL588" t="str">
            <v>4390</v>
          </cell>
          <cell r="CF588" t="str">
            <v>www.voya.com</v>
          </cell>
          <cell r="CN588">
            <v>980</v>
          </cell>
          <cell r="CO588">
            <v>314</v>
          </cell>
          <cell r="CS588" t="str">
            <v>12/31/2019</v>
          </cell>
          <cell r="CT588">
            <v>12</v>
          </cell>
          <cell r="CW588">
            <v>67105</v>
          </cell>
          <cell r="CX588" t="str">
            <v>4832</v>
          </cell>
          <cell r="DD588" t="str">
            <v>Landon</v>
          </cell>
          <cell r="DE588" t="str">
            <v>Cobb</v>
          </cell>
          <cell r="DF588" t="str">
            <v>SMD, CAO and Controller</v>
          </cell>
          <cell r="DG588" t="str">
            <v>landon.cobb@voya.com</v>
          </cell>
          <cell r="DH588">
            <v>7708507600</v>
          </cell>
        </row>
        <row r="589">
          <cell r="A589">
            <v>10219</v>
          </cell>
          <cell r="B589" t="str">
            <v>ReliaStar Life Insurance Company of New York</v>
          </cell>
          <cell r="J589" t="str">
            <v>5780 Powers Ferry Road NW</v>
          </cell>
          <cell r="L589" t="str">
            <v>ATLANTA</v>
          </cell>
          <cell r="M589" t="str">
            <v>FULTON</v>
          </cell>
          <cell r="N589" t="str">
            <v>GA</v>
          </cell>
          <cell r="O589" t="str">
            <v>30327</v>
          </cell>
          <cell r="P589" t="str">
            <v>4390</v>
          </cell>
          <cell r="Q589">
            <v>7709805100</v>
          </cell>
          <cell r="R589">
            <v>7709805800</v>
          </cell>
          <cell r="S589" t="str">
            <v>Carolyn M.</v>
          </cell>
          <cell r="T589" t="str">
            <v>Johnson</v>
          </cell>
          <cell r="U589" t="str">
            <v>President</v>
          </cell>
          <cell r="V589" t="str">
            <v>FSSC_Compliance@voya.com</v>
          </cell>
          <cell r="W589" t="str">
            <v>Michael R. Katz</v>
          </cell>
          <cell r="X589" t="str">
            <v>Matthew K.</v>
          </cell>
          <cell r="Y589" t="str">
            <v>Duffy</v>
          </cell>
          <cell r="Z589" t="str">
            <v>Vice President</v>
          </cell>
          <cell r="AA589" t="str">
            <v>Voya</v>
          </cell>
          <cell r="AB589">
            <v>7706183885</v>
          </cell>
          <cell r="AD589">
            <v>7709805800</v>
          </cell>
          <cell r="AE589" t="str">
            <v>FSSC_Compliance@voya.com</v>
          </cell>
          <cell r="AF589" t="str">
            <v>5780 Powers Ferry Road NW</v>
          </cell>
          <cell r="AH589" t="str">
            <v>ATLANTA</v>
          </cell>
          <cell r="AI589" t="str">
            <v>FULTON</v>
          </cell>
          <cell r="AJ589" t="str">
            <v>GA</v>
          </cell>
          <cell r="AK589" t="str">
            <v>30327</v>
          </cell>
          <cell r="AL589" t="str">
            <v>4390</v>
          </cell>
          <cell r="CF589" t="str">
            <v>www.voya.com</v>
          </cell>
          <cell r="CN589">
            <v>979</v>
          </cell>
          <cell r="CO589">
            <v>314</v>
          </cell>
          <cell r="CS589" t="str">
            <v>12/31/2019</v>
          </cell>
          <cell r="CT589">
            <v>12</v>
          </cell>
          <cell r="CW589">
            <v>61360</v>
          </cell>
          <cell r="CX589" t="str">
            <v>4832</v>
          </cell>
          <cell r="DD589" t="str">
            <v>Landon</v>
          </cell>
          <cell r="DE589" t="str">
            <v>Cobb</v>
          </cell>
          <cell r="DF589" t="str">
            <v>SMD, CAO and Controller</v>
          </cell>
          <cell r="DG589" t="str">
            <v>landon.cobb@voya.com</v>
          </cell>
          <cell r="DH589">
            <v>7708507600</v>
          </cell>
        </row>
        <row r="590">
          <cell r="A590">
            <v>11619</v>
          </cell>
          <cell r="B590" t="str">
            <v>Renaissance Life &amp; Health Insurance Company of America</v>
          </cell>
          <cell r="J590" t="str">
            <v>PO Box 30381</v>
          </cell>
          <cell r="L590" t="str">
            <v>LANSING</v>
          </cell>
          <cell r="N590" t="str">
            <v>MI</v>
          </cell>
          <cell r="O590" t="str">
            <v>48909</v>
          </cell>
          <cell r="Q590">
            <v>3173481825</v>
          </cell>
          <cell r="R590">
            <v>5173475125</v>
          </cell>
          <cell r="S590" t="str">
            <v>Robert P.</v>
          </cell>
          <cell r="T590" t="str">
            <v>Mulligan</v>
          </cell>
          <cell r="U590" t="str">
            <v>President &amp; CEO</v>
          </cell>
          <cell r="V590" t="str">
            <v>jokolesar@renaissancefamily.com</v>
          </cell>
          <cell r="W590" t="str">
            <v>Amy Basil</v>
          </cell>
          <cell r="X590" t="str">
            <v>Joann</v>
          </cell>
          <cell r="Y590" t="str">
            <v>Kolesar</v>
          </cell>
          <cell r="Z590" t="str">
            <v>Regulatory Reporting Manager</v>
          </cell>
          <cell r="AA590" t="str">
            <v>Renaissance Life &amp; Health Insurance Company of America</v>
          </cell>
          <cell r="AB590">
            <v>3173481825</v>
          </cell>
          <cell r="AD590">
            <v>5173475125</v>
          </cell>
          <cell r="AE590" t="str">
            <v>jokolesar@renaissancefamily.com</v>
          </cell>
          <cell r="AF590" t="str">
            <v>225 South East Street</v>
          </cell>
          <cell r="AG590" t="str">
            <v>Suite 360</v>
          </cell>
          <cell r="AH590" t="str">
            <v>INDIANAPOLIS</v>
          </cell>
          <cell r="AJ590" t="str">
            <v>IN</v>
          </cell>
          <cell r="AK590" t="str">
            <v>46202</v>
          </cell>
          <cell r="CF590" t="str">
            <v>http//:renaissancefamily.com</v>
          </cell>
          <cell r="CN590">
            <v>1458</v>
          </cell>
          <cell r="CO590">
            <v>1611</v>
          </cell>
          <cell r="CS590" t="str">
            <v>12/31/2019</v>
          </cell>
          <cell r="CT590">
            <v>12</v>
          </cell>
          <cell r="CW590">
            <v>61700</v>
          </cell>
          <cell r="CX590" t="str">
            <v>0477</v>
          </cell>
          <cell r="DD590" t="str">
            <v>David</v>
          </cell>
          <cell r="DE590" t="str">
            <v>Brown</v>
          </cell>
          <cell r="DF590" t="str">
            <v>Controller</v>
          </cell>
          <cell r="DG590" t="str">
            <v>dbrown5@renaissancefamily.com</v>
          </cell>
          <cell r="DH590">
            <v>3177441228</v>
          </cell>
        </row>
        <row r="591">
          <cell r="A591">
            <v>11621</v>
          </cell>
          <cell r="B591" t="str">
            <v>Repwest Insurance Company</v>
          </cell>
          <cell r="J591" t="str">
            <v>2721 North Central Avenue</v>
          </cell>
          <cell r="L591" t="str">
            <v>PHOENIX</v>
          </cell>
          <cell r="N591" t="str">
            <v>AZ</v>
          </cell>
          <cell r="O591" t="str">
            <v>85004</v>
          </cell>
          <cell r="P591" t="str">
            <v>1163</v>
          </cell>
          <cell r="Q591">
            <v>6022636755</v>
          </cell>
          <cell r="S591" t="str">
            <v>Douglas M.</v>
          </cell>
          <cell r="T591" t="str">
            <v>Bell</v>
          </cell>
          <cell r="U591" t="str">
            <v>President</v>
          </cell>
          <cell r="W591" t="str">
            <v>Mary Thompson</v>
          </cell>
          <cell r="X591" t="str">
            <v>Sherry</v>
          </cell>
          <cell r="Y591" t="str">
            <v>Fitch</v>
          </cell>
          <cell r="Z591" t="str">
            <v>Regulatory Liaiaon</v>
          </cell>
          <cell r="AA591" t="str">
            <v>Repwest Insurance Company</v>
          </cell>
          <cell r="AB591">
            <v>6022807924</v>
          </cell>
          <cell r="AD591">
            <v>6027457379</v>
          </cell>
          <cell r="AE591" t="str">
            <v>safitch@repwest.com</v>
          </cell>
          <cell r="AF591" t="str">
            <v>2721 North Central Avenue</v>
          </cell>
          <cell r="AH591" t="str">
            <v>PHOENIX</v>
          </cell>
          <cell r="AJ591" t="str">
            <v>AZ</v>
          </cell>
          <cell r="AK591" t="str">
            <v>85004</v>
          </cell>
          <cell r="AL591" t="str">
            <v>1163</v>
          </cell>
          <cell r="CF591" t="str">
            <v>www.repwest.com</v>
          </cell>
          <cell r="CN591">
            <v>1460</v>
          </cell>
          <cell r="CO591">
            <v>1872</v>
          </cell>
          <cell r="CS591" t="str">
            <v>12/31/2019</v>
          </cell>
          <cell r="CT591">
            <v>12</v>
          </cell>
          <cell r="CW591">
            <v>31089</v>
          </cell>
          <cell r="CX591" t="str">
            <v>0574</v>
          </cell>
          <cell r="DD591" t="str">
            <v>Mary</v>
          </cell>
          <cell r="DE591" t="str">
            <v>Thompson</v>
          </cell>
          <cell r="DF591" t="str">
            <v>CFO</v>
          </cell>
          <cell r="DH591">
            <v>6022636755</v>
          </cell>
        </row>
        <row r="592">
          <cell r="A592">
            <v>10535</v>
          </cell>
          <cell r="B592" t="str">
            <v>Reserve National Insurance Company</v>
          </cell>
          <cell r="J592" t="str">
            <v>601 East Britton Road</v>
          </cell>
          <cell r="L592" t="str">
            <v>OKLAHOMA CITY</v>
          </cell>
          <cell r="M592" t="str">
            <v>OKLAHOMA</v>
          </cell>
          <cell r="N592" t="str">
            <v>OK</v>
          </cell>
          <cell r="O592" t="str">
            <v>73144</v>
          </cell>
          <cell r="P592" t="str">
            <v>7710</v>
          </cell>
          <cell r="Q592">
            <v>4058487931</v>
          </cell>
          <cell r="R592">
            <v>4058403426</v>
          </cell>
          <cell r="S592" t="str">
            <v>Kyle D.</v>
          </cell>
          <cell r="T592" t="str">
            <v>Conrad</v>
          </cell>
          <cell r="U592" t="str">
            <v>Senior Vice President &amp; Chief Compliance Officer</v>
          </cell>
          <cell r="V592" t="str">
            <v>kconrad@kemper.com</v>
          </cell>
          <cell r="X592" t="str">
            <v>Rachelynn</v>
          </cell>
          <cell r="Y592" t="str">
            <v>Coffman</v>
          </cell>
          <cell r="Z592" t="str">
            <v>Compliance Specialist</v>
          </cell>
          <cell r="AA592" t="str">
            <v>Reserve National Insurance Company</v>
          </cell>
          <cell r="AB592">
            <v>4055295604</v>
          </cell>
          <cell r="AC592">
            <v>1610213</v>
          </cell>
          <cell r="AD592">
            <v>4058403426</v>
          </cell>
          <cell r="AE592" t="str">
            <v>rcoffman@kemper.com</v>
          </cell>
          <cell r="AF592" t="str">
            <v>601 East Britton Road</v>
          </cell>
          <cell r="AH592" t="str">
            <v>OKLAHOMA CITY</v>
          </cell>
          <cell r="AI592" t="str">
            <v>OKLAHOMA</v>
          </cell>
          <cell r="AJ592" t="str">
            <v>OK</v>
          </cell>
          <cell r="AK592" t="str">
            <v>73144</v>
          </cell>
          <cell r="AL592" t="str">
            <v>7710</v>
          </cell>
          <cell r="AM592" t="str">
            <v>Brenda</v>
          </cell>
          <cell r="AN592" t="str">
            <v>DuCharme</v>
          </cell>
          <cell r="AO592" t="str">
            <v>Compliance Assistant</v>
          </cell>
          <cell r="AP592" t="str">
            <v>Reserve National Insurance Company</v>
          </cell>
          <cell r="AQ592">
            <v>4058487931</v>
          </cell>
          <cell r="AR592">
            <v>1610558</v>
          </cell>
          <cell r="AS592">
            <v>4058403426</v>
          </cell>
          <cell r="AT592" t="str">
            <v>bducharme@kemper.com</v>
          </cell>
          <cell r="AU592" t="str">
            <v>601 East Britton Road</v>
          </cell>
          <cell r="AW592" t="str">
            <v>OKLAHOMA CITY</v>
          </cell>
          <cell r="AX592" t="str">
            <v>OKLAHOMA</v>
          </cell>
          <cell r="AY592" t="str">
            <v>OK</v>
          </cell>
          <cell r="AZ592" t="str">
            <v>73144</v>
          </cell>
          <cell r="BA592" t="str">
            <v>7710</v>
          </cell>
          <cell r="CF592" t="str">
            <v>www.reservenational.com</v>
          </cell>
          <cell r="CN592">
            <v>1903</v>
          </cell>
          <cell r="CO592">
            <v>2823</v>
          </cell>
          <cell r="CP592">
            <v>2826</v>
          </cell>
          <cell r="CS592" t="str">
            <v>12/31/2019</v>
          </cell>
          <cell r="CT592">
            <v>12</v>
          </cell>
          <cell r="CW592">
            <v>68462</v>
          </cell>
          <cell r="DD592" t="str">
            <v>Kyle D.</v>
          </cell>
          <cell r="DE592" t="str">
            <v>Conrad</v>
          </cell>
          <cell r="DF592" t="str">
            <v>Senior Vice President &amp; Chief Compliance Officer</v>
          </cell>
          <cell r="DG592" t="str">
            <v>kconrad@kemper.com</v>
          </cell>
          <cell r="DH592">
            <v>4058487931</v>
          </cell>
        </row>
        <row r="593">
          <cell r="A593">
            <v>10221</v>
          </cell>
          <cell r="B593" t="str">
            <v>Resource Life Insurance Company</v>
          </cell>
          <cell r="J593" t="str">
            <v>111 East Wacker Drive</v>
          </cell>
          <cell r="L593" t="str">
            <v>CHICAGO</v>
          </cell>
          <cell r="N593" t="str">
            <v>IL</v>
          </cell>
          <cell r="O593" t="str">
            <v>60601</v>
          </cell>
          <cell r="Q593">
            <v>3123963000</v>
          </cell>
          <cell r="S593" t="str">
            <v>Scott</v>
          </cell>
          <cell r="T593" t="str">
            <v>Goldberg</v>
          </cell>
          <cell r="U593" t="str">
            <v>President</v>
          </cell>
          <cell r="W593" t="str">
            <v>John Kline</v>
          </cell>
          <cell r="X593" t="str">
            <v>Carol</v>
          </cell>
          <cell r="Y593" t="str">
            <v>Untrauer</v>
          </cell>
          <cell r="Z593" t="str">
            <v>Sr. Admin</v>
          </cell>
          <cell r="AA593" t="str">
            <v xml:space="preserve">Resource Life Insurance Company </v>
          </cell>
          <cell r="AB593">
            <v>3178173404</v>
          </cell>
          <cell r="AE593" t="str">
            <v>healthvaluation@cnoinc.com</v>
          </cell>
          <cell r="AF593" t="str">
            <v>11825 North Pennsylvania Street</v>
          </cell>
          <cell r="AH593" t="str">
            <v>CARMEL</v>
          </cell>
          <cell r="AJ593" t="str">
            <v>IN</v>
          </cell>
          <cell r="AK593" t="str">
            <v>46032</v>
          </cell>
          <cell r="CF593" t="str">
            <v>www.bankers.com</v>
          </cell>
          <cell r="CN593">
            <v>981</v>
          </cell>
          <cell r="CO593">
            <v>625</v>
          </cell>
          <cell r="CS593" t="str">
            <v>12/31/2019</v>
          </cell>
          <cell r="CT593">
            <v>12</v>
          </cell>
          <cell r="CW593">
            <v>61506</v>
          </cell>
          <cell r="CX593" t="str">
            <v>4254</v>
          </cell>
          <cell r="DD593" t="str">
            <v>Jeremy</v>
          </cell>
          <cell r="DE593" t="str">
            <v>Williams</v>
          </cell>
          <cell r="DF593" t="str">
            <v>Vice President</v>
          </cell>
          <cell r="DG593" t="str">
            <v>jeremy.williams@cnoinc.com</v>
          </cell>
          <cell r="DH593">
            <v>3178172042</v>
          </cell>
        </row>
        <row r="594">
          <cell r="A594">
            <v>11623</v>
          </cell>
          <cell r="B594" t="str">
            <v>RGA Reinsurance Company</v>
          </cell>
          <cell r="J594" t="str">
            <v>16600 Swingley Ridge Road</v>
          </cell>
          <cell r="L594" t="str">
            <v>CHESTERFIELD</v>
          </cell>
          <cell r="M594" t="str">
            <v>ST. LOUIS</v>
          </cell>
          <cell r="N594" t="str">
            <v>MO</v>
          </cell>
          <cell r="O594" t="str">
            <v>63017</v>
          </cell>
          <cell r="P594" t="str">
            <v>1706</v>
          </cell>
          <cell r="Q594">
            <v>6122176101</v>
          </cell>
          <cell r="R594">
            <v>6122178501</v>
          </cell>
          <cell r="S594" t="str">
            <v>Michael</v>
          </cell>
          <cell r="T594" t="str">
            <v>Emerson</v>
          </cell>
          <cell r="U594" t="str">
            <v>President and CEO</v>
          </cell>
          <cell r="V594" t="str">
            <v>memerson@rgare.com</v>
          </cell>
          <cell r="W594" t="str">
            <v>John Hayden</v>
          </cell>
          <cell r="X594" t="str">
            <v>Kelley</v>
          </cell>
          <cell r="Y594" t="str">
            <v>Mantle</v>
          </cell>
          <cell r="Z594" t="str">
            <v>Accounting Analyst</v>
          </cell>
          <cell r="AA594" t="str">
            <v>RGA Reinsurance Company</v>
          </cell>
          <cell r="AB594">
            <v>6367368088</v>
          </cell>
          <cell r="AD594">
            <v>6367368488</v>
          </cell>
          <cell r="AE594" t="str">
            <v>kmantle@rgare.com</v>
          </cell>
          <cell r="AF594" t="str">
            <v>16600 Swingley Ridge Road</v>
          </cell>
          <cell r="AH594" t="str">
            <v>CHESTERFIELD</v>
          </cell>
          <cell r="AI594" t="str">
            <v>ST. LOUIS</v>
          </cell>
          <cell r="AJ594" t="str">
            <v>MO</v>
          </cell>
          <cell r="AK594" t="str">
            <v>63017</v>
          </cell>
          <cell r="AL594" t="str">
            <v>1706</v>
          </cell>
          <cell r="CF594" t="str">
            <v>www.rgare.com</v>
          </cell>
          <cell r="CN594">
            <v>1462</v>
          </cell>
          <cell r="CO594">
            <v>1671</v>
          </cell>
          <cell r="CS594" t="str">
            <v>12/31/2019</v>
          </cell>
          <cell r="CT594">
            <v>12</v>
          </cell>
          <cell r="CW594">
            <v>93572</v>
          </cell>
          <cell r="CX594" t="str">
            <v>4639</v>
          </cell>
          <cell r="DD594" t="str">
            <v>William</v>
          </cell>
          <cell r="DE594" t="str">
            <v>Selvo</v>
          </cell>
          <cell r="DF594" t="str">
            <v>Director of Regulatory Reporting</v>
          </cell>
          <cell r="DG594" t="str">
            <v>bselvo@rgare.com</v>
          </cell>
          <cell r="DH594">
            <v>6367367368</v>
          </cell>
        </row>
        <row r="595">
          <cell r="A595">
            <v>11624</v>
          </cell>
          <cell r="B595" t="str">
            <v>Riverport Insurance Company</v>
          </cell>
          <cell r="J595" t="str">
            <v>PO Box 9190</v>
          </cell>
          <cell r="L595" t="str">
            <v>DES MOINES</v>
          </cell>
          <cell r="N595" t="str">
            <v>IA</v>
          </cell>
          <cell r="O595" t="str">
            <v>50306</v>
          </cell>
          <cell r="Q595">
            <v>5154733400</v>
          </cell>
          <cell r="R595">
            <v>5154733000</v>
          </cell>
          <cell r="S595" t="str">
            <v>Bertman</v>
          </cell>
          <cell r="T595" t="str">
            <v>Braud</v>
          </cell>
          <cell r="U595" t="str">
            <v>Assistant Treasurer</v>
          </cell>
          <cell r="V595" t="str">
            <v>bbraudjr@wrberkley</v>
          </cell>
          <cell r="W595" t="str">
            <v>Liz Misura</v>
          </cell>
          <cell r="X595" t="str">
            <v>Joanna</v>
          </cell>
          <cell r="Y595" t="str">
            <v>Ng</v>
          </cell>
          <cell r="Z595" t="str">
            <v>Statistical Reporting Analyst</v>
          </cell>
          <cell r="AA595" t="str">
            <v>Berkley Shared Services</v>
          </cell>
          <cell r="AB595">
            <v>6302100394</v>
          </cell>
          <cell r="AD595">
            <v>6302100377</v>
          </cell>
          <cell r="AE595" t="str">
            <v>jng@wrberkley.com</v>
          </cell>
          <cell r="AF595" t="str">
            <v>PO Box 9190</v>
          </cell>
          <cell r="AH595" t="str">
            <v>DES MOINES</v>
          </cell>
          <cell r="AJ595" t="str">
            <v>IA</v>
          </cell>
          <cell r="AK595" t="str">
            <v>50306</v>
          </cell>
          <cell r="AL595" t="str">
            <v>9190</v>
          </cell>
          <cell r="CF595" t="str">
            <v>www.wrberkley.com</v>
          </cell>
          <cell r="CN595">
            <v>1463</v>
          </cell>
          <cell r="CO595">
            <v>1873</v>
          </cell>
          <cell r="CS595" t="str">
            <v>12/31/2019</v>
          </cell>
          <cell r="CT595">
            <v>12</v>
          </cell>
          <cell r="CW595">
            <v>36684</v>
          </cell>
          <cell r="DD595" t="str">
            <v>Suzanne</v>
          </cell>
          <cell r="DE595" t="str">
            <v>Scelza</v>
          </cell>
          <cell r="DF595" t="str">
            <v>AVP Compliance</v>
          </cell>
          <cell r="DG595" t="str">
            <v>sscelza@wrberkley.com</v>
          </cell>
          <cell r="DH595">
            <v>6096896648</v>
          </cell>
        </row>
        <row r="596">
          <cell r="A596">
            <v>10132</v>
          </cell>
          <cell r="B596" t="str">
            <v>RiverSource Life Insurance Company</v>
          </cell>
          <cell r="J596" t="str">
            <v>227 Ameriprise Financial Center</v>
          </cell>
          <cell r="L596" t="str">
            <v>MINNEAPOLIS</v>
          </cell>
          <cell r="M596" t="str">
            <v>HENNEPIN</v>
          </cell>
          <cell r="N596" t="str">
            <v>MN</v>
          </cell>
          <cell r="O596" t="str">
            <v>55474</v>
          </cell>
          <cell r="Q596">
            <v>6126713969</v>
          </cell>
          <cell r="R596">
            <v>6126713975</v>
          </cell>
          <cell r="S596" t="str">
            <v>John R.</v>
          </cell>
          <cell r="T596" t="str">
            <v>Woerner</v>
          </cell>
          <cell r="U596" t="str">
            <v>President and Chairman</v>
          </cell>
          <cell r="V596" t="str">
            <v>jill.l.rickheim@ampf.com</v>
          </cell>
          <cell r="W596" t="str">
            <v>Brian J. McGrane</v>
          </cell>
          <cell r="X596" t="str">
            <v>Kim</v>
          </cell>
          <cell r="Y596" t="str">
            <v>Williams</v>
          </cell>
          <cell r="Z596" t="str">
            <v>Principal Accountant</v>
          </cell>
          <cell r="AA596" t="str">
            <v>RiverSource Life Insurance Company</v>
          </cell>
          <cell r="AB596">
            <v>6126714664</v>
          </cell>
          <cell r="AD596">
            <v>6126713975</v>
          </cell>
          <cell r="AE596" t="str">
            <v>kim.b.williams@ampf.com</v>
          </cell>
          <cell r="AF596" t="str">
            <v>227 Ameriprise Financial Center</v>
          </cell>
          <cell r="AH596" t="str">
            <v>MINNEAPOLIS</v>
          </cell>
          <cell r="AI596" t="str">
            <v>HENNEPIN</v>
          </cell>
          <cell r="AJ596" t="str">
            <v>MN</v>
          </cell>
          <cell r="AK596" t="str">
            <v>55474</v>
          </cell>
          <cell r="CF596" t="str">
            <v>www.ameriprise.com</v>
          </cell>
          <cell r="CN596">
            <v>910</v>
          </cell>
          <cell r="CO596">
            <v>669</v>
          </cell>
          <cell r="CS596" t="str">
            <v>12/31/2019</v>
          </cell>
          <cell r="CT596">
            <v>12</v>
          </cell>
          <cell r="CW596">
            <v>65005</v>
          </cell>
          <cell r="DD596" t="str">
            <v>Patricia</v>
          </cell>
          <cell r="DE596" t="str">
            <v>Tobritzhofer</v>
          </cell>
          <cell r="DF596" t="str">
            <v>Senior Manager Financial Reporting</v>
          </cell>
          <cell r="DG596" t="str">
            <v>patty.l.tobritzhofer@ampf.com</v>
          </cell>
          <cell r="DH596">
            <v>6126788525</v>
          </cell>
        </row>
        <row r="597">
          <cell r="A597">
            <v>10222</v>
          </cell>
          <cell r="B597" t="str">
            <v>RLI Insurance Company</v>
          </cell>
          <cell r="J597" t="str">
            <v xml:space="preserve">9025 North Lindbergh Drive </v>
          </cell>
          <cell r="L597" t="str">
            <v>PEORIA</v>
          </cell>
          <cell r="M597" t="str">
            <v>PEORIA</v>
          </cell>
          <cell r="N597" t="str">
            <v>IL</v>
          </cell>
          <cell r="O597" t="str">
            <v>61615</v>
          </cell>
          <cell r="P597" t="str">
            <v>1431</v>
          </cell>
          <cell r="Q597">
            <v>3096921000</v>
          </cell>
          <cell r="R597">
            <v>3096892047</v>
          </cell>
          <cell r="S597" t="str">
            <v>Jonathan E.</v>
          </cell>
          <cell r="T597" t="str">
            <v>Michael</v>
          </cell>
          <cell r="U597" t="str">
            <v>President &amp; CEO</v>
          </cell>
          <cell r="V597" t="str">
            <v>Jon.Michael@rlicorp.com</v>
          </cell>
          <cell r="W597" t="str">
            <v>Thomas Brown</v>
          </cell>
          <cell r="X597" t="str">
            <v>Kylie</v>
          </cell>
          <cell r="Y597" t="str">
            <v>Roecker</v>
          </cell>
          <cell r="Z597" t="str">
            <v>Statistical Reporting Analyst</v>
          </cell>
          <cell r="AA597" t="str">
            <v>RLI Insurance Company</v>
          </cell>
          <cell r="AB597">
            <v>3096921000</v>
          </cell>
          <cell r="AC597">
            <v>5774</v>
          </cell>
          <cell r="AD597">
            <v>3096892047</v>
          </cell>
          <cell r="AE597" t="str">
            <v>kylie.roecker@rlicorp.com</v>
          </cell>
          <cell r="AF597" t="str">
            <v>9025 North Lindbergh Drive</v>
          </cell>
          <cell r="AH597" t="str">
            <v>PEORIA</v>
          </cell>
          <cell r="AI597" t="str">
            <v>PEORIA</v>
          </cell>
          <cell r="AJ597" t="str">
            <v>IL</v>
          </cell>
          <cell r="AK597" t="str">
            <v>61615</v>
          </cell>
          <cell r="CF597" t="str">
            <v>www.rlicorp.com</v>
          </cell>
          <cell r="CN597">
            <v>982</v>
          </cell>
          <cell r="CO597">
            <v>531</v>
          </cell>
          <cell r="CS597" t="str">
            <v>12/31/2019</v>
          </cell>
          <cell r="CT597">
            <v>12</v>
          </cell>
          <cell r="CW597">
            <v>13056</v>
          </cell>
          <cell r="CX597" t="str">
            <v>783</v>
          </cell>
          <cell r="DD597" t="str">
            <v>Jill C.</v>
          </cell>
          <cell r="DE597" t="str">
            <v>Johnson</v>
          </cell>
          <cell r="DF597" t="str">
            <v>VP, Branch Operations</v>
          </cell>
          <cell r="DG597" t="str">
            <v>jill.johnson@rlicorp.com</v>
          </cell>
          <cell r="DH597">
            <v>3096921000</v>
          </cell>
        </row>
        <row r="598">
          <cell r="A598">
            <v>10505</v>
          </cell>
          <cell r="B598" t="str">
            <v>Royal Neighbors of America</v>
          </cell>
          <cell r="C598" t="str">
            <v>ROCK ISLAND</v>
          </cell>
          <cell r="D598" t="str">
            <v>230 - 16th Street</v>
          </cell>
          <cell r="E598" t="str">
            <v/>
          </cell>
          <cell r="G598" t="str">
            <v>IL</v>
          </cell>
          <cell r="H598" t="str">
            <v>61201</v>
          </cell>
          <cell r="I598" t="str">
            <v/>
          </cell>
          <cell r="J598" t="str">
            <v>230 - 16th Street</v>
          </cell>
          <cell r="K598" t="str">
            <v/>
          </cell>
          <cell r="L598" t="str">
            <v>ROCK ISLAND</v>
          </cell>
          <cell r="M598" t="str">
            <v/>
          </cell>
          <cell r="N598" t="str">
            <v>IL</v>
          </cell>
          <cell r="O598" t="str">
            <v>61201</v>
          </cell>
          <cell r="P598" t="str">
            <v/>
          </cell>
          <cell r="Q598">
            <v>3097884561</v>
          </cell>
          <cell r="S598" t="str">
            <v/>
          </cell>
          <cell r="T598" t="str">
            <v/>
          </cell>
          <cell r="U598" t="str">
            <v/>
          </cell>
          <cell r="V598" t="str">
            <v/>
          </cell>
          <cell r="W598" t="str">
            <v/>
          </cell>
          <cell r="CF598" t="str">
            <v/>
          </cell>
          <cell r="CN598">
            <v>2615</v>
          </cell>
          <cell r="CW598">
            <v>57657</v>
          </cell>
          <cell r="CX598" t="str">
            <v/>
          </cell>
          <cell r="CZ598" t="str">
            <v/>
          </cell>
          <cell r="DA598" t="str">
            <v/>
          </cell>
          <cell r="DB598" t="str">
            <v/>
          </cell>
          <cell r="DC598" t="str">
            <v/>
          </cell>
        </row>
        <row r="599">
          <cell r="A599">
            <v>11613</v>
          </cell>
          <cell r="B599" t="str">
            <v>R&amp;Q Reinsurance Company</v>
          </cell>
          <cell r="J599" t="str">
            <v>2 Logan Square</v>
          </cell>
          <cell r="K599" t="str">
            <v>Suite 600</v>
          </cell>
          <cell r="L599" t="str">
            <v>PHILADEPHIA</v>
          </cell>
          <cell r="M599" t="str">
            <v>PHILADEPHIA</v>
          </cell>
          <cell r="N599" t="str">
            <v>PA</v>
          </cell>
          <cell r="O599" t="str">
            <v>19103</v>
          </cell>
          <cell r="Q599">
            <v>2676753348</v>
          </cell>
          <cell r="R599">
            <v>2676753340</v>
          </cell>
          <cell r="S599" t="str">
            <v>Desiree</v>
          </cell>
          <cell r="T599" t="str">
            <v>Mecca</v>
          </cell>
          <cell r="U599" t="str">
            <v>Assistant Treasurer</v>
          </cell>
          <cell r="V599" t="str">
            <v>desiree.mecca@rqih.com</v>
          </cell>
          <cell r="W599" t="str">
            <v>Pamela Sellers-Hoelsken</v>
          </cell>
          <cell r="X599" t="str">
            <v>N</v>
          </cell>
          <cell r="Y599" t="str">
            <v>Coleman</v>
          </cell>
          <cell r="Z599" t="str">
            <v>Regulatory Accountant</v>
          </cell>
          <cell r="AA599" t="str">
            <v>R&amp;Q Reinsurance Company</v>
          </cell>
          <cell r="AB599">
            <v>2676753334</v>
          </cell>
          <cell r="AD599">
            <v>2676753340</v>
          </cell>
          <cell r="AE599" t="str">
            <v>nakisha.coleman@rqih.com</v>
          </cell>
          <cell r="AF599" t="str">
            <v>2 Logan Square</v>
          </cell>
          <cell r="AG599" t="str">
            <v>Suite 600</v>
          </cell>
          <cell r="AH599" t="str">
            <v>PHILADEPHIA</v>
          </cell>
          <cell r="AI599" t="str">
            <v>PHILADEPHIA</v>
          </cell>
          <cell r="AJ599" t="str">
            <v>PA</v>
          </cell>
          <cell r="AK599" t="str">
            <v>19103</v>
          </cell>
          <cell r="CN599">
            <v>1452</v>
          </cell>
          <cell r="CO599">
            <v>1605</v>
          </cell>
          <cell r="CS599" t="str">
            <v>12/31/2019</v>
          </cell>
          <cell r="CT599">
            <v>12</v>
          </cell>
          <cell r="CW599">
            <v>22705</v>
          </cell>
          <cell r="DD599" t="str">
            <v>Desiree</v>
          </cell>
          <cell r="DE599" t="str">
            <v>Mecca</v>
          </cell>
          <cell r="DF599" t="str">
            <v>Assistant Secretary</v>
          </cell>
          <cell r="DG599" t="str">
            <v>desiree.mecca@rqih.com</v>
          </cell>
          <cell r="DH599">
            <v>3676753348</v>
          </cell>
        </row>
        <row r="600">
          <cell r="A600">
            <v>11614</v>
          </cell>
          <cell r="B600" t="str">
            <v>R.V.I. America Insurance Company</v>
          </cell>
          <cell r="J600" t="str">
            <v>201 Broad Street</v>
          </cell>
          <cell r="K600" t="str">
            <v>6th Floor</v>
          </cell>
          <cell r="L600" t="str">
            <v>STAMFORD</v>
          </cell>
          <cell r="M600" t="str">
            <v>FAIRFIELD</v>
          </cell>
          <cell r="N600" t="str">
            <v>CT</v>
          </cell>
          <cell r="O600" t="str">
            <v>06901</v>
          </cell>
          <cell r="Q600">
            <v>2039752100</v>
          </cell>
          <cell r="R600">
            <v>2039752199</v>
          </cell>
          <cell r="S600" t="str">
            <v>Douglas H.</v>
          </cell>
          <cell r="T600" t="str">
            <v>May</v>
          </cell>
          <cell r="U600" t="str">
            <v>CEO</v>
          </cell>
          <cell r="V600" t="str">
            <v>dmay@rvigroup.com</v>
          </cell>
          <cell r="W600" t="str">
            <v>David Klanica</v>
          </cell>
          <cell r="X600" t="str">
            <v>Dana</v>
          </cell>
          <cell r="Y600" t="str">
            <v>Belmont</v>
          </cell>
          <cell r="Z600" t="str">
            <v>Paralegal</v>
          </cell>
          <cell r="AA600" t="str">
            <v>R.V.I. America Insurance Company</v>
          </cell>
          <cell r="AB600">
            <v>2039752151</v>
          </cell>
          <cell r="AD600">
            <v>2039752199</v>
          </cell>
          <cell r="AE600" t="str">
            <v>dbelmont@rvigroup.com</v>
          </cell>
          <cell r="AF600" t="str">
            <v>201 Broad Street</v>
          </cell>
          <cell r="AG600" t="str">
            <v>6th Floor</v>
          </cell>
          <cell r="AH600" t="str">
            <v>STAMFORD</v>
          </cell>
          <cell r="AI600" t="str">
            <v>FAIRFIELD</v>
          </cell>
          <cell r="AJ600" t="str">
            <v>CT</v>
          </cell>
          <cell r="AK600" t="str">
            <v>06901</v>
          </cell>
          <cell r="CF600" t="str">
            <v>www.rvigroup.com</v>
          </cell>
          <cell r="CN600">
            <v>1453</v>
          </cell>
          <cell r="CO600">
            <v>1808</v>
          </cell>
          <cell r="CS600" t="str">
            <v>12/31/2019</v>
          </cell>
          <cell r="CT600">
            <v>12</v>
          </cell>
          <cell r="CW600">
            <v>23132</v>
          </cell>
          <cell r="DD600" t="str">
            <v>Darrel M.</v>
          </cell>
          <cell r="DE600" t="str">
            <v>Seife</v>
          </cell>
          <cell r="DF600" t="str">
            <v>Vice President, Deputy General Counsel</v>
          </cell>
          <cell r="DG600" t="str">
            <v>dseife@rvigroup.com</v>
          </cell>
          <cell r="DH600">
            <v>2039752107</v>
          </cell>
        </row>
        <row r="601">
          <cell r="A601">
            <v>11627</v>
          </cell>
          <cell r="B601" t="str">
            <v>Safety National Casualty Corporation</v>
          </cell>
          <cell r="J601" t="str">
            <v>1832 Schuetz Road</v>
          </cell>
          <cell r="L601" t="str">
            <v>ST. LOUIS</v>
          </cell>
          <cell r="N601" t="str">
            <v>MO</v>
          </cell>
          <cell r="O601" t="str">
            <v>63146</v>
          </cell>
          <cell r="P601" t="str">
            <v>3540</v>
          </cell>
          <cell r="Q601">
            <v>3149955300</v>
          </cell>
          <cell r="R601">
            <v>3149956847</v>
          </cell>
          <cell r="S601" t="str">
            <v>Nick</v>
          </cell>
          <cell r="T601" t="str">
            <v>Kriegel</v>
          </cell>
          <cell r="U601" t="str">
            <v>Assistant General Counsel</v>
          </cell>
          <cell r="V601" t="str">
            <v>nick.kriegel@safetynational.com</v>
          </cell>
          <cell r="W601" t="str">
            <v>John P. Csik</v>
          </cell>
          <cell r="X601" t="str">
            <v>Jennifer</v>
          </cell>
          <cell r="Y601" t="str">
            <v>Isaac</v>
          </cell>
          <cell r="Z601" t="str">
            <v>Legal Admin Assistant</v>
          </cell>
          <cell r="AA601" t="str">
            <v>Safety National Casualty Corporation</v>
          </cell>
          <cell r="AB601">
            <v>3149955300</v>
          </cell>
          <cell r="AC601">
            <v>25798</v>
          </cell>
          <cell r="AD601">
            <v>3149956847</v>
          </cell>
          <cell r="AE601" t="str">
            <v>jennifer.isaac@safetynational.com</v>
          </cell>
          <cell r="AF601" t="str">
            <v>1832 Schuetz Road</v>
          </cell>
          <cell r="AH601" t="str">
            <v>ST. LOUIS</v>
          </cell>
          <cell r="AJ601" t="str">
            <v>MO</v>
          </cell>
          <cell r="AK601" t="str">
            <v>63146</v>
          </cell>
          <cell r="AL601" t="str">
            <v>3540</v>
          </cell>
          <cell r="CF601" t="str">
            <v>www.safetynational.com</v>
          </cell>
          <cell r="CN601">
            <v>1466</v>
          </cell>
          <cell r="CO601">
            <v>1712</v>
          </cell>
          <cell r="CS601" t="str">
            <v>12/31/2019</v>
          </cell>
          <cell r="CT601">
            <v>12</v>
          </cell>
          <cell r="CW601">
            <v>15105</v>
          </cell>
          <cell r="DD601" t="str">
            <v>Nick</v>
          </cell>
          <cell r="DE601" t="str">
            <v>Kriegel</v>
          </cell>
          <cell r="DF601" t="str">
            <v>Assistant General Counsel</v>
          </cell>
          <cell r="DG601" t="str">
            <v>nick.kriegel@safetynational.com</v>
          </cell>
          <cell r="DH601">
            <v>3149955300</v>
          </cell>
        </row>
        <row r="602">
          <cell r="A602">
            <v>11628</v>
          </cell>
          <cell r="B602" t="str">
            <v>Sagamore Insurance Company</v>
          </cell>
          <cell r="J602" t="str">
            <v>111 Congressional Boulevard</v>
          </cell>
          <cell r="K602" t="str">
            <v>Suite 500</v>
          </cell>
          <cell r="L602" t="str">
            <v>CARMEL</v>
          </cell>
          <cell r="M602" t="str">
            <v>HAMILTON</v>
          </cell>
          <cell r="N602" t="str">
            <v>IN</v>
          </cell>
          <cell r="O602" t="str">
            <v>46032</v>
          </cell>
          <cell r="Q602">
            <v>3176369800</v>
          </cell>
          <cell r="R602">
            <v>3177159610</v>
          </cell>
          <cell r="S602" t="str">
            <v>Ronald A.</v>
          </cell>
          <cell r="T602" t="str">
            <v>Goshen</v>
          </cell>
          <cell r="U602" t="str">
            <v>Treasurer</v>
          </cell>
          <cell r="V602" t="str">
            <v>goshen@protectiveinsurance.com</v>
          </cell>
          <cell r="W602" t="str">
            <v>William Vens</v>
          </cell>
          <cell r="X602" t="str">
            <v>Kiran</v>
          </cell>
          <cell r="Y602" t="str">
            <v>Singh</v>
          </cell>
          <cell r="Z602" t="str">
            <v>Financial Reporting Manager</v>
          </cell>
          <cell r="AA602" t="str">
            <v>Sagamore Insurance Company</v>
          </cell>
          <cell r="AB602">
            <v>3176369800</v>
          </cell>
          <cell r="AC602">
            <v>7421</v>
          </cell>
          <cell r="AD602">
            <v>3177159610</v>
          </cell>
          <cell r="AE602" t="str">
            <v>ksingh@protectiveinsurance.com</v>
          </cell>
          <cell r="AF602" t="str">
            <v>111 Congressional Boulevard</v>
          </cell>
          <cell r="AG602" t="str">
            <v>Suite 500</v>
          </cell>
          <cell r="AH602" t="str">
            <v>CARMEL</v>
          </cell>
          <cell r="AI602" t="str">
            <v>HAMILTON</v>
          </cell>
          <cell r="AJ602" t="str">
            <v>IN</v>
          </cell>
          <cell r="AK602" t="str">
            <v>46032</v>
          </cell>
          <cell r="CN602">
            <v>1467</v>
          </cell>
          <cell r="CO602">
            <v>2870</v>
          </cell>
          <cell r="CS602" t="str">
            <v>12/31/2019</v>
          </cell>
          <cell r="CT602">
            <v>12</v>
          </cell>
          <cell r="CW602">
            <v>40460</v>
          </cell>
          <cell r="DD602" t="str">
            <v>Ronald A.</v>
          </cell>
          <cell r="DE602" t="str">
            <v>Goshen</v>
          </cell>
          <cell r="DF602" t="str">
            <v>Treasurer</v>
          </cell>
          <cell r="DG602" t="str">
            <v>goshen@protectiveinsurance.com</v>
          </cell>
          <cell r="DH602">
            <v>3176369800</v>
          </cell>
        </row>
        <row r="603">
          <cell r="A603">
            <v>11629</v>
          </cell>
          <cell r="B603" t="str">
            <v>Sagicor Life Insurance Company</v>
          </cell>
          <cell r="J603" t="str">
            <v>4343 North Scottsdale Road</v>
          </cell>
          <cell r="K603" t="str">
            <v>Suite 300</v>
          </cell>
          <cell r="L603" t="str">
            <v>SCOTTSDALE</v>
          </cell>
          <cell r="M603" t="str">
            <v>MARICOPA</v>
          </cell>
          <cell r="N603" t="str">
            <v>AZ</v>
          </cell>
          <cell r="O603" t="str">
            <v>85297</v>
          </cell>
          <cell r="Q603">
            <v>4804255100</v>
          </cell>
          <cell r="R603">
            <v>4804255126</v>
          </cell>
          <cell r="S603" t="str">
            <v>Jeff</v>
          </cell>
          <cell r="T603" t="str">
            <v>Marlin</v>
          </cell>
          <cell r="U603" t="str">
            <v>Senior Accountnat</v>
          </cell>
          <cell r="V603" t="str">
            <v>jeff_marlin@sagicor.com</v>
          </cell>
          <cell r="W603" t="str">
            <v>Shaun P. Williams</v>
          </cell>
          <cell r="X603" t="str">
            <v>Jeff</v>
          </cell>
          <cell r="Y603" t="str">
            <v>Marlin</v>
          </cell>
          <cell r="Z603" t="str">
            <v>Senior Accountant</v>
          </cell>
          <cell r="AA603" t="str">
            <v>Sagicor Life Insurance Company</v>
          </cell>
          <cell r="AB603">
            <v>4804255100</v>
          </cell>
          <cell r="AC603">
            <v>5522</v>
          </cell>
          <cell r="AD603">
            <v>4804255126</v>
          </cell>
          <cell r="AE603" t="str">
            <v>jeff_marlin@sagicor.com</v>
          </cell>
          <cell r="AF603" t="str">
            <v>4343 North Scottsdale Road</v>
          </cell>
          <cell r="AG603" t="str">
            <v>Suite 300</v>
          </cell>
          <cell r="AH603" t="str">
            <v>SCOTTSDALE</v>
          </cell>
          <cell r="AI603" t="str">
            <v>MARICOPA</v>
          </cell>
          <cell r="AJ603" t="str">
            <v>AZ</v>
          </cell>
          <cell r="AK603" t="str">
            <v>85297</v>
          </cell>
          <cell r="CF603" t="str">
            <v>www.sagicorlifeusa.com</v>
          </cell>
          <cell r="CN603">
            <v>1468</v>
          </cell>
          <cell r="CO603">
            <v>1811</v>
          </cell>
          <cell r="CS603" t="str">
            <v>12/31/2019</v>
          </cell>
          <cell r="CT603">
            <v>12</v>
          </cell>
          <cell r="CW603">
            <v>60445</v>
          </cell>
          <cell r="DD603" t="str">
            <v>James R.</v>
          </cell>
          <cell r="DE603" t="str">
            <v>Weiskircher</v>
          </cell>
          <cell r="DF603" t="str">
            <v>VP of Finance</v>
          </cell>
          <cell r="DG603" t="str">
            <v>jim_weiskircher@sagicor.com</v>
          </cell>
          <cell r="DH603">
            <v>4804255100</v>
          </cell>
        </row>
        <row r="604">
          <cell r="A604">
            <v>10234</v>
          </cell>
          <cell r="B604" t="str">
            <v xml:space="preserve">Sanford HealthPlan of Minnesota </v>
          </cell>
          <cell r="J604" t="str">
            <v>PO Box 91110</v>
          </cell>
          <cell r="L604" t="str">
            <v>SIOUX FALLS</v>
          </cell>
          <cell r="M604" t="str">
            <v>MINNEHAHA</v>
          </cell>
          <cell r="N604" t="str">
            <v>SD</v>
          </cell>
          <cell r="O604" t="str">
            <v>57109</v>
          </cell>
          <cell r="P604" t="str">
            <v>1110</v>
          </cell>
          <cell r="Q604">
            <v>6053286868</v>
          </cell>
          <cell r="R604">
            <v>6053286811</v>
          </cell>
          <cell r="S604" t="str">
            <v>Kirk</v>
          </cell>
          <cell r="T604" t="str">
            <v>Zimmer</v>
          </cell>
          <cell r="U604" t="str">
            <v>President, Health Plan</v>
          </cell>
          <cell r="V604" t="str">
            <v>kirk.zimmer@sanfordhealth.org</v>
          </cell>
          <cell r="W604" t="str">
            <v>Michael Coy</v>
          </cell>
          <cell r="X604" t="str">
            <v>Stephanie</v>
          </cell>
          <cell r="Y604" t="str">
            <v>DeZotell</v>
          </cell>
          <cell r="Z604" t="str">
            <v>Financial Analyst</v>
          </cell>
          <cell r="AA604" t="str">
            <v>Sanford HealthPlan of Minnesota</v>
          </cell>
          <cell r="AB604">
            <v>6053129339</v>
          </cell>
          <cell r="AD604">
            <v>6053129301</v>
          </cell>
          <cell r="AE604" t="str">
            <v>stephanie.dezotell@sanfordhealth.org</v>
          </cell>
          <cell r="AF604" t="str">
            <v>PO Box 91110</v>
          </cell>
          <cell r="AH604" t="str">
            <v>SIOUX FALLS</v>
          </cell>
          <cell r="AI604" t="str">
            <v>MINNEHAHA</v>
          </cell>
          <cell r="AJ604" t="str">
            <v>SD</v>
          </cell>
          <cell r="AK604" t="str">
            <v>57109</v>
          </cell>
          <cell r="AL604" t="str">
            <v>1110</v>
          </cell>
          <cell r="CF604" t="str">
            <v>www.sandfordhealthplan.com</v>
          </cell>
          <cell r="CN604">
            <v>519</v>
          </cell>
          <cell r="CO604">
            <v>787</v>
          </cell>
          <cell r="CS604" t="str">
            <v>12/31/2019</v>
          </cell>
          <cell r="CT604">
            <v>12</v>
          </cell>
          <cell r="CW604">
            <v>95725</v>
          </cell>
          <cell r="CX604" t="str">
            <v>1246</v>
          </cell>
          <cell r="DD604" t="str">
            <v>Lindsey</v>
          </cell>
          <cell r="DE604" t="str">
            <v>Haynes</v>
          </cell>
          <cell r="DF604" t="str">
            <v>Manager, Finance</v>
          </cell>
          <cell r="DG604" t="str">
            <v>lindsey.haynes@sanfordhealth.org</v>
          </cell>
          <cell r="DH604">
            <v>6053286875</v>
          </cell>
        </row>
        <row r="605">
          <cell r="A605">
            <v>10512</v>
          </cell>
          <cell r="B605" t="str">
            <v>SBLI USA Life Insurance Company, Inc.</v>
          </cell>
          <cell r="C605" t="str">
            <v>NEW YORK</v>
          </cell>
          <cell r="D605" t="str">
            <v>100 West 33rd Street</v>
          </cell>
          <cell r="E605" t="str">
            <v/>
          </cell>
          <cell r="G605" t="str">
            <v>NY</v>
          </cell>
          <cell r="H605" t="str">
            <v>10001</v>
          </cell>
          <cell r="I605" t="str">
            <v>2900</v>
          </cell>
          <cell r="J605" t="str">
            <v>100 West 33rd Street</v>
          </cell>
          <cell r="K605" t="str">
            <v/>
          </cell>
          <cell r="L605" t="str">
            <v>NEW YORK</v>
          </cell>
          <cell r="M605" t="str">
            <v/>
          </cell>
          <cell r="N605" t="str">
            <v>NY</v>
          </cell>
          <cell r="O605" t="str">
            <v>10001</v>
          </cell>
          <cell r="P605" t="str">
            <v>2900</v>
          </cell>
          <cell r="Q605">
            <v>2123560300</v>
          </cell>
          <cell r="S605" t="str">
            <v/>
          </cell>
          <cell r="T605" t="str">
            <v/>
          </cell>
          <cell r="U605" t="str">
            <v/>
          </cell>
          <cell r="V605" t="str">
            <v/>
          </cell>
          <cell r="W605" t="str">
            <v/>
          </cell>
          <cell r="CF605" t="str">
            <v/>
          </cell>
          <cell r="CN605">
            <v>2622</v>
          </cell>
          <cell r="CW605">
            <v>60176</v>
          </cell>
          <cell r="CX605" t="str">
            <v/>
          </cell>
          <cell r="CZ605" t="str">
            <v/>
          </cell>
          <cell r="DA605" t="str">
            <v/>
          </cell>
          <cell r="DB605" t="str">
            <v/>
          </cell>
          <cell r="DC605" t="str">
            <v/>
          </cell>
        </row>
        <row r="606">
          <cell r="A606">
            <v>11632</v>
          </cell>
          <cell r="B606" t="str">
            <v>SCOR Global Life Americas Reinsurance Company</v>
          </cell>
          <cell r="J606" t="str">
            <v>101 South Tryson</v>
          </cell>
          <cell r="K606" t="str">
            <v>Suite 3200</v>
          </cell>
          <cell r="L606" t="str">
            <v>CHARLOTTE</v>
          </cell>
          <cell r="N606" t="str">
            <v>NC</v>
          </cell>
          <cell r="O606" t="str">
            <v>28280</v>
          </cell>
          <cell r="Q606">
            <v>7043442700</v>
          </cell>
          <cell r="R606">
            <v>7043442705</v>
          </cell>
          <cell r="S606" t="str">
            <v>John C.</v>
          </cell>
          <cell r="T606" t="str">
            <v>Brueckner</v>
          </cell>
          <cell r="U606" t="str">
            <v>CEO</v>
          </cell>
          <cell r="W606" t="str">
            <v>Michael Lynch</v>
          </cell>
          <cell r="X606" t="str">
            <v>Shannon</v>
          </cell>
          <cell r="Y606" t="str">
            <v>Flowers</v>
          </cell>
          <cell r="Z606" t="str">
            <v>Accountant (External)</v>
          </cell>
          <cell r="AA606" t="str">
            <v>SCOR</v>
          </cell>
          <cell r="AB606">
            <v>7043307608</v>
          </cell>
          <cell r="AE606" t="str">
            <v>sglafincompliance@scor.com</v>
          </cell>
          <cell r="AF606" t="str">
            <v>101 South Tryson Street</v>
          </cell>
          <cell r="AG606" t="str">
            <v>Suite 3200</v>
          </cell>
          <cell r="AH606" t="str">
            <v>CHARLOTTE</v>
          </cell>
          <cell r="AJ606" t="str">
            <v>NC</v>
          </cell>
          <cell r="AK606" t="str">
            <v>28280</v>
          </cell>
          <cell r="AM606" t="str">
            <v>Shannon</v>
          </cell>
          <cell r="AN606" t="str">
            <v>Russell</v>
          </cell>
          <cell r="AO606" t="str">
            <v>Director, Legal Entity Controller</v>
          </cell>
          <cell r="AP606" t="str">
            <v>SCOR</v>
          </cell>
          <cell r="AQ606">
            <v>7043307857</v>
          </cell>
          <cell r="AT606" t="str">
            <v>sglafincompliance@scor.com</v>
          </cell>
          <cell r="AU606" t="str">
            <v>101 South Tryson Street</v>
          </cell>
          <cell r="AV606" t="str">
            <v>Suite 3200</v>
          </cell>
          <cell r="AW606" t="str">
            <v>CHARLOTTE</v>
          </cell>
          <cell r="AY606" t="str">
            <v>NC</v>
          </cell>
          <cell r="AZ606" t="str">
            <v>28280</v>
          </cell>
          <cell r="CF606" t="str">
            <v>www.scor.com</v>
          </cell>
          <cell r="CN606">
            <v>1471</v>
          </cell>
          <cell r="CO606">
            <v>1755</v>
          </cell>
          <cell r="CP606">
            <v>2218</v>
          </cell>
          <cell r="CS606" t="str">
            <v>12/31/2019</v>
          </cell>
          <cell r="CT606">
            <v>12</v>
          </cell>
          <cell r="CW606">
            <v>64688</v>
          </cell>
          <cell r="DD606" t="str">
            <v>Kristi</v>
          </cell>
          <cell r="DE606" t="str">
            <v>Cook Wright</v>
          </cell>
          <cell r="DF606" t="str">
            <v>VP, Deputy Controller</v>
          </cell>
          <cell r="DG606" t="str">
            <v>kcook@scor.com</v>
          </cell>
          <cell r="DH606">
            <v>7043305554</v>
          </cell>
        </row>
        <row r="607">
          <cell r="A607">
            <v>11631</v>
          </cell>
          <cell r="B607" t="str">
            <v>SCOR Global Life Reinsurance Company of Texas</v>
          </cell>
          <cell r="J607" t="str">
            <v>101 South Tryon Street</v>
          </cell>
          <cell r="K607" t="str">
            <v>Suite 3200</v>
          </cell>
          <cell r="L607" t="str">
            <v>CHARLOTTE</v>
          </cell>
          <cell r="N607" t="str">
            <v>NC</v>
          </cell>
          <cell r="O607" t="str">
            <v>28280</v>
          </cell>
          <cell r="Q607">
            <v>7043442700</v>
          </cell>
          <cell r="R607">
            <v>7043442705</v>
          </cell>
          <cell r="S607" t="str">
            <v>John C.</v>
          </cell>
          <cell r="T607" t="str">
            <v>Brueckner</v>
          </cell>
          <cell r="U607" t="str">
            <v>CEO</v>
          </cell>
          <cell r="W607" t="str">
            <v>Michael Lynch</v>
          </cell>
          <cell r="X607" t="str">
            <v>Shannon</v>
          </cell>
          <cell r="Y607" t="str">
            <v>Flowers</v>
          </cell>
          <cell r="Z607" t="str">
            <v>Accountant (External)</v>
          </cell>
          <cell r="AA607" t="str">
            <v>SCOR</v>
          </cell>
          <cell r="AB607">
            <v>7043307608</v>
          </cell>
          <cell r="AE607" t="str">
            <v>sglafincompliance@scor.com</v>
          </cell>
          <cell r="AF607" t="str">
            <v>101 South Tryson Street</v>
          </cell>
          <cell r="AG607" t="str">
            <v>Suite 3200</v>
          </cell>
          <cell r="AH607" t="str">
            <v>CHARLOTTE</v>
          </cell>
          <cell r="AJ607" t="str">
            <v>NC</v>
          </cell>
          <cell r="AK607" t="str">
            <v>28280</v>
          </cell>
          <cell r="AM607" t="str">
            <v>Curtis</v>
          </cell>
          <cell r="AN607" t="str">
            <v>McDougall</v>
          </cell>
          <cell r="AO607" t="str">
            <v>AVP, Legal Entity Controller</v>
          </cell>
          <cell r="AP607" t="str">
            <v>SCOR</v>
          </cell>
          <cell r="AQ607">
            <v>70434442005</v>
          </cell>
          <cell r="AT607" t="str">
            <v>sglafincompliance@scor.com</v>
          </cell>
          <cell r="AU607" t="str">
            <v>101 South Tryson Street</v>
          </cell>
          <cell r="AV607" t="str">
            <v>Suite 3200</v>
          </cell>
          <cell r="AW607" t="str">
            <v>CHARLOTTE</v>
          </cell>
          <cell r="AY607" t="str">
            <v>NC</v>
          </cell>
          <cell r="AZ607" t="str">
            <v>28280</v>
          </cell>
          <cell r="CF607" t="str">
            <v>www.scor.com</v>
          </cell>
          <cell r="CN607">
            <v>1470</v>
          </cell>
          <cell r="CO607">
            <v>1755</v>
          </cell>
          <cell r="CP607">
            <v>2219</v>
          </cell>
          <cell r="CS607" t="str">
            <v>12/31/2019</v>
          </cell>
          <cell r="CT607">
            <v>12</v>
          </cell>
          <cell r="CW607">
            <v>87017</v>
          </cell>
          <cell r="DD607" t="str">
            <v>Kristi</v>
          </cell>
          <cell r="DE607" t="str">
            <v>Cook Wright</v>
          </cell>
          <cell r="DF607" t="str">
            <v>VP, Deputy Controller</v>
          </cell>
          <cell r="DG607" t="str">
            <v>kcook@scor.com</v>
          </cell>
          <cell r="DH607">
            <v>7043305554</v>
          </cell>
        </row>
        <row r="608">
          <cell r="A608">
            <v>11633</v>
          </cell>
          <cell r="B608" t="str">
            <v>SCOR Reinsurance Company</v>
          </cell>
          <cell r="J608" t="str">
            <v>199 Water Street</v>
          </cell>
          <cell r="K608" t="str">
            <v>Suite 2100</v>
          </cell>
          <cell r="L608" t="str">
            <v>NEW YORK</v>
          </cell>
          <cell r="N608" t="str">
            <v>NY</v>
          </cell>
          <cell r="O608" t="str">
            <v>10038</v>
          </cell>
          <cell r="P608" t="str">
            <v>3526</v>
          </cell>
          <cell r="Q608">
            <v>2128849022</v>
          </cell>
          <cell r="R608">
            <v>2124801329</v>
          </cell>
          <cell r="S608" t="str">
            <v>Jean-Paul</v>
          </cell>
          <cell r="T608" t="str">
            <v>Conoscente</v>
          </cell>
          <cell r="U608" t="str">
            <v>President &amp; CEO</v>
          </cell>
          <cell r="V608" t="str">
            <v>jconoscente@scor.com</v>
          </cell>
          <cell r="W608" t="str">
            <v>Paul Matthew Christoff</v>
          </cell>
          <cell r="X608" t="str">
            <v>Jorge</v>
          </cell>
          <cell r="Y608" t="str">
            <v>Salazar</v>
          </cell>
          <cell r="Z608" t="str">
            <v>Asst.  Corp. Secretary</v>
          </cell>
          <cell r="AA608" t="str">
            <v>SCOR Reinsurance Company</v>
          </cell>
          <cell r="AB608">
            <v>2128849077</v>
          </cell>
          <cell r="AD608">
            <v>2124801329</v>
          </cell>
          <cell r="AE608" t="str">
            <v>jsalazar@scor.com</v>
          </cell>
          <cell r="AF608" t="str">
            <v>199 Water Street</v>
          </cell>
          <cell r="AG608" t="str">
            <v>Suite 2100</v>
          </cell>
          <cell r="AH608" t="str">
            <v>NEW YORK</v>
          </cell>
          <cell r="AJ608" t="str">
            <v>NY</v>
          </cell>
          <cell r="AK608" t="str">
            <v>10038</v>
          </cell>
          <cell r="AL608" t="str">
            <v>3526</v>
          </cell>
          <cell r="CF608" t="str">
            <v>www.scor.com</v>
          </cell>
          <cell r="CN608">
            <v>1472</v>
          </cell>
          <cell r="CO608">
            <v>529</v>
          </cell>
          <cell r="CS608" t="str">
            <v>12/31/2019</v>
          </cell>
          <cell r="CT608">
            <v>12</v>
          </cell>
          <cell r="CW608">
            <v>30058</v>
          </cell>
          <cell r="CX608" t="str">
            <v>749</v>
          </cell>
          <cell r="DD608" t="str">
            <v>Brent</v>
          </cell>
          <cell r="DE608" t="str">
            <v>Kessler</v>
          </cell>
          <cell r="DF608" t="str">
            <v>VP &amp; Assoc. Gen. Counsel &amp; Asst. Corp. Secretary</v>
          </cell>
          <cell r="DG608" t="str">
            <v>bkessler@scor.com</v>
          </cell>
          <cell r="DH608">
            <v>2128849679</v>
          </cell>
        </row>
        <row r="609">
          <cell r="A609">
            <v>11634</v>
          </cell>
          <cell r="B609" t="str">
            <v>Scottish Re (U.S.), Inc.</v>
          </cell>
          <cell r="J609" t="str">
            <v>14120 Ballantyne Corporate Place</v>
          </cell>
          <cell r="K609" t="str">
            <v>Suite 300</v>
          </cell>
          <cell r="L609" t="str">
            <v>CHARLOTTE</v>
          </cell>
          <cell r="M609" t="str">
            <v>MECKLENBURG</v>
          </cell>
          <cell r="N609" t="str">
            <v>NC</v>
          </cell>
          <cell r="O609" t="str">
            <v>28277</v>
          </cell>
          <cell r="P609" t="str">
            <v>3169</v>
          </cell>
          <cell r="Q609">
            <v>7045429192</v>
          </cell>
          <cell r="S609" t="str">
            <v>Gregg</v>
          </cell>
          <cell r="T609" t="str">
            <v>Klingenberg</v>
          </cell>
          <cell r="U609" t="str">
            <v>EVP, General Counsel &amp; Secretary</v>
          </cell>
          <cell r="V609" t="str">
            <v>gregg.klingenberg@scottishre.com</v>
          </cell>
          <cell r="W609" t="str">
            <v>Thomas J. Keller</v>
          </cell>
          <cell r="X609" t="str">
            <v>Lisa</v>
          </cell>
          <cell r="Y609" t="str">
            <v>Kluttz</v>
          </cell>
          <cell r="Z609" t="str">
            <v>HR and Office Administrator</v>
          </cell>
          <cell r="AA609" t="str">
            <v>Scottish Re (U.S.), Inc.</v>
          </cell>
          <cell r="AB609">
            <v>7049432061</v>
          </cell>
          <cell r="AE609" t="str">
            <v>lisa.kluttz@scottishre.com</v>
          </cell>
          <cell r="AF609" t="str">
            <v>14120 Ballantyne Corporate Place</v>
          </cell>
          <cell r="AG609" t="str">
            <v>Suite 300</v>
          </cell>
          <cell r="AH609" t="str">
            <v>CHARLOTTE</v>
          </cell>
          <cell r="AI609" t="str">
            <v>MECKLENBURG</v>
          </cell>
          <cell r="AJ609" t="str">
            <v>NC</v>
          </cell>
          <cell r="AK609" t="str">
            <v>28277</v>
          </cell>
          <cell r="AL609" t="str">
            <v>3169</v>
          </cell>
          <cell r="CF609" t="str">
            <v>www.scottishre.com</v>
          </cell>
          <cell r="CN609">
            <v>1473</v>
          </cell>
          <cell r="CO609">
            <v>1717</v>
          </cell>
          <cell r="CS609" t="str">
            <v>12/31/2019</v>
          </cell>
          <cell r="CT609">
            <v>12</v>
          </cell>
          <cell r="CW609">
            <v>87572</v>
          </cell>
          <cell r="DD609" t="str">
            <v>Gregg</v>
          </cell>
          <cell r="DE609" t="str">
            <v>Klingenberg</v>
          </cell>
          <cell r="DF609" t="str">
            <v>EVP, General Counsel</v>
          </cell>
          <cell r="DG609" t="str">
            <v>gregg.klingenberg@scottishre.com</v>
          </cell>
          <cell r="DH609">
            <v>7045445856</v>
          </cell>
        </row>
        <row r="610">
          <cell r="A610">
            <v>11635</v>
          </cell>
          <cell r="B610" t="str">
            <v>Scottsdale Indemnity Company</v>
          </cell>
          <cell r="J610" t="str">
            <v>One West Nationwide Boulevard</v>
          </cell>
          <cell r="K610" t="str">
            <v>1-04-701</v>
          </cell>
          <cell r="L610" t="str">
            <v>COLUMBUS</v>
          </cell>
          <cell r="M610" t="str">
            <v>FRANKLIN</v>
          </cell>
          <cell r="N610" t="str">
            <v>OH</v>
          </cell>
          <cell r="O610" t="str">
            <v>43215</v>
          </cell>
          <cell r="P610" t="str">
            <v>2220</v>
          </cell>
          <cell r="Q610">
            <v>6142491545</v>
          </cell>
          <cell r="R610">
            <v>8663151430</v>
          </cell>
          <cell r="S610" t="str">
            <v>Thomas Edward</v>
          </cell>
          <cell r="T610" t="str">
            <v>Clark</v>
          </cell>
          <cell r="U610" t="str">
            <v>President</v>
          </cell>
          <cell r="V610" t="str">
            <v>finrpt@nationwide.com</v>
          </cell>
          <cell r="W610" t="str">
            <v>Mark Raymond Thresher</v>
          </cell>
          <cell r="X610" t="str">
            <v>Sunserayer</v>
          </cell>
          <cell r="Y610" t="str">
            <v>Edwards</v>
          </cell>
          <cell r="Z610" t="str">
            <v>Specialist, Financial Reporting</v>
          </cell>
          <cell r="AA610" t="str">
            <v>Nationwide Mutual Insurance Company</v>
          </cell>
          <cell r="AB610">
            <v>6142490117</v>
          </cell>
          <cell r="AD610">
            <v>8552132321</v>
          </cell>
          <cell r="AE610" t="str">
            <v>supprpt@nationwide.com</v>
          </cell>
          <cell r="AF610" t="str">
            <v>One West Nationwide Boulevard</v>
          </cell>
          <cell r="AG610" t="str">
            <v>FSSC-RR</v>
          </cell>
          <cell r="AH610" t="str">
            <v>COLUMBUS</v>
          </cell>
          <cell r="AI610" t="str">
            <v>FRANKLIN</v>
          </cell>
          <cell r="AJ610" t="str">
            <v>OH</v>
          </cell>
          <cell r="AK610" t="str">
            <v>43215</v>
          </cell>
          <cell r="AL610" t="str">
            <v>2220</v>
          </cell>
          <cell r="CF610" t="str">
            <v>www.scottsdaleins.com</v>
          </cell>
          <cell r="CN610">
            <v>1474</v>
          </cell>
          <cell r="CO610">
            <v>1672</v>
          </cell>
          <cell r="CS610" t="str">
            <v>12/31/2019</v>
          </cell>
          <cell r="CT610">
            <v>12</v>
          </cell>
          <cell r="CW610">
            <v>15580</v>
          </cell>
          <cell r="CX610" t="str">
            <v>140</v>
          </cell>
          <cell r="DD610" t="str">
            <v>Bill</v>
          </cell>
          <cell r="DE610" t="str">
            <v>Borchers</v>
          </cell>
          <cell r="DF610" t="str">
            <v>Director, Financial Reporting</v>
          </cell>
          <cell r="DG610" t="str">
            <v>borchb1@nationwide.com</v>
          </cell>
          <cell r="DH610">
            <v>6142491506</v>
          </cell>
        </row>
        <row r="611">
          <cell r="A611">
            <v>11637</v>
          </cell>
          <cell r="B611" t="str">
            <v>Securian Casualty Company</v>
          </cell>
          <cell r="J611" t="str">
            <v>2960 Riverside Drive</v>
          </cell>
          <cell r="L611" t="str">
            <v>MACON</v>
          </cell>
          <cell r="M611" t="str">
            <v>BIBB</v>
          </cell>
          <cell r="N611" t="str">
            <v>GA</v>
          </cell>
          <cell r="O611" t="str">
            <v>31204</v>
          </cell>
          <cell r="Q611">
            <v>4783143187</v>
          </cell>
          <cell r="X611" t="str">
            <v>Justin</v>
          </cell>
          <cell r="Y611" t="str">
            <v>Hill</v>
          </cell>
          <cell r="Z611" t="str">
            <v>Accounting Technician</v>
          </cell>
          <cell r="AA611" t="str">
            <v>Securian Casualty Company</v>
          </cell>
          <cell r="AB611">
            <v>4783143184</v>
          </cell>
          <cell r="AE611" t="str">
            <v>justin.hill@securian.com</v>
          </cell>
          <cell r="AF611" t="str">
            <v>2960 Riverside Drive</v>
          </cell>
          <cell r="AH611" t="str">
            <v>MACON</v>
          </cell>
          <cell r="AI611" t="str">
            <v>BIBB</v>
          </cell>
          <cell r="AJ611" t="str">
            <v>GA</v>
          </cell>
          <cell r="AK611" t="str">
            <v>31216</v>
          </cell>
          <cell r="CN611">
            <v>1476</v>
          </cell>
          <cell r="CO611">
            <v>2220</v>
          </cell>
          <cell r="CS611" t="str">
            <v>12/31/2019</v>
          </cell>
          <cell r="CT611">
            <v>12</v>
          </cell>
          <cell r="CW611">
            <v>10054</v>
          </cell>
          <cell r="DD611" t="str">
            <v>Amanda</v>
          </cell>
          <cell r="DE611" t="str">
            <v>Larson</v>
          </cell>
          <cell r="DF611" t="str">
            <v>Accounting Supervisor</v>
          </cell>
          <cell r="DG611" t="str">
            <v>amanda.larson@securian.com</v>
          </cell>
          <cell r="DH611">
            <v>4783143187</v>
          </cell>
        </row>
        <row r="612">
          <cell r="A612">
            <v>10547</v>
          </cell>
          <cell r="B612" t="str">
            <v>Securian Life Insurance Company</v>
          </cell>
          <cell r="J612" t="str">
            <v>400 Robert Street North</v>
          </cell>
          <cell r="L612" t="str">
            <v>ST. PAUL</v>
          </cell>
          <cell r="M612" t="str">
            <v>RAMSEY</v>
          </cell>
          <cell r="N612" t="str">
            <v>MN</v>
          </cell>
          <cell r="O612" t="str">
            <v>55101</v>
          </cell>
          <cell r="P612" t="str">
            <v>2098</v>
          </cell>
          <cell r="Q612">
            <v>6516653500</v>
          </cell>
          <cell r="R612">
            <v>6516657938</v>
          </cell>
          <cell r="S612" t="str">
            <v>Christopher Michael</v>
          </cell>
          <cell r="T612" t="str">
            <v>Hilger</v>
          </cell>
          <cell r="U612" t="str">
            <v>President and CEO</v>
          </cell>
          <cell r="W612" t="str">
            <v>Warren J. Zaccaro</v>
          </cell>
          <cell r="X612" t="str">
            <v>Nicholas</v>
          </cell>
          <cell r="Y612" t="str">
            <v>Boehland</v>
          </cell>
          <cell r="Z612" t="str">
            <v>Sr. Financial Reporting Accountant</v>
          </cell>
          <cell r="AA612" t="str">
            <v>Securian Life Insurance Company</v>
          </cell>
          <cell r="AB612">
            <v>6516655678</v>
          </cell>
          <cell r="AD612">
            <v>6516657938</v>
          </cell>
          <cell r="AE612" t="str">
            <v>nicholas.boehland@securian.com</v>
          </cell>
          <cell r="AF612" t="str">
            <v>400 Robert Street North</v>
          </cell>
          <cell r="AH612" t="str">
            <v>ST. PAUL</v>
          </cell>
          <cell r="AI612" t="str">
            <v>RAMSEY</v>
          </cell>
          <cell r="AJ612" t="str">
            <v>MN</v>
          </cell>
          <cell r="AK612" t="str">
            <v>55101</v>
          </cell>
          <cell r="AL612" t="str">
            <v>2098</v>
          </cell>
          <cell r="AM612" t="str">
            <v>John E.</v>
          </cell>
          <cell r="AN612" t="str">
            <v>Hageman</v>
          </cell>
          <cell r="AO612" t="str">
            <v>Manager Statutory Financial Reporting</v>
          </cell>
          <cell r="AP612" t="str">
            <v>Securian Life Insurance Company</v>
          </cell>
          <cell r="AQ612">
            <v>6516654284</v>
          </cell>
          <cell r="AS612">
            <v>6516657938</v>
          </cell>
          <cell r="AT612" t="str">
            <v>john.hageman@securian.com</v>
          </cell>
          <cell r="AU612" t="str">
            <v>400 Robert Street North</v>
          </cell>
          <cell r="AW612" t="str">
            <v>ST. PAUL</v>
          </cell>
          <cell r="AX612" t="str">
            <v>RAMSEY</v>
          </cell>
          <cell r="AY612" t="str">
            <v>MN</v>
          </cell>
          <cell r="AZ612" t="str">
            <v>55101</v>
          </cell>
          <cell r="BA612" t="str">
            <v>2098</v>
          </cell>
          <cell r="CF612" t="str">
            <v>www.securian.com</v>
          </cell>
          <cell r="CN612">
            <v>1037</v>
          </cell>
          <cell r="CO612">
            <v>534</v>
          </cell>
          <cell r="CP612">
            <v>619</v>
          </cell>
          <cell r="CS612" t="str">
            <v>12/31/2019</v>
          </cell>
          <cell r="CT612">
            <v>12</v>
          </cell>
          <cell r="CW612">
            <v>93742</v>
          </cell>
          <cell r="CX612" t="str">
            <v>869</v>
          </cell>
          <cell r="DD612" t="str">
            <v>John</v>
          </cell>
          <cell r="DE612" t="str">
            <v>Hageman</v>
          </cell>
          <cell r="DF612" t="str">
            <v>Manager Statutory Financial Reporting</v>
          </cell>
          <cell r="DG612" t="str">
            <v>john.hageman@securian.com</v>
          </cell>
          <cell r="DH612">
            <v>6516654284</v>
          </cell>
        </row>
        <row r="613">
          <cell r="A613">
            <v>11638</v>
          </cell>
          <cell r="B613" t="str">
            <v>Security Benefit Life Insurance Company</v>
          </cell>
          <cell r="J613" t="str">
            <v>One Security Benefit Place</v>
          </cell>
          <cell r="L613" t="str">
            <v>TOPEKA</v>
          </cell>
          <cell r="N613" t="str">
            <v>KS</v>
          </cell>
          <cell r="O613" t="str">
            <v>66636</v>
          </cell>
          <cell r="P613" t="str">
            <v>0001</v>
          </cell>
          <cell r="Q613">
            <v>7854383843</v>
          </cell>
          <cell r="CN613">
            <v>1477</v>
          </cell>
          <cell r="CS613" t="str">
            <v>12/31/2019</v>
          </cell>
          <cell r="CT613">
            <v>12</v>
          </cell>
          <cell r="CW613">
            <v>68675</v>
          </cell>
        </row>
        <row r="614">
          <cell r="A614">
            <v>10229</v>
          </cell>
          <cell r="B614" t="str">
            <v xml:space="preserve">Security Life of Denver Insurance Company </v>
          </cell>
          <cell r="J614" t="str">
            <v>5780 Powers Ferry Road NW</v>
          </cell>
          <cell r="L614" t="str">
            <v>ATLANTA</v>
          </cell>
          <cell r="M614" t="str">
            <v>FULTON</v>
          </cell>
          <cell r="N614" t="str">
            <v>GA</v>
          </cell>
          <cell r="O614" t="str">
            <v>30327</v>
          </cell>
          <cell r="P614" t="str">
            <v>4390</v>
          </cell>
          <cell r="Q614">
            <v>7709805100</v>
          </cell>
          <cell r="R614">
            <v>7709805800</v>
          </cell>
          <cell r="S614" t="str">
            <v>Carolyn M.</v>
          </cell>
          <cell r="T614" t="str">
            <v>Johnson</v>
          </cell>
          <cell r="U614" t="str">
            <v>President</v>
          </cell>
          <cell r="V614" t="str">
            <v>FSSC_Compliance@voya.com</v>
          </cell>
          <cell r="W614" t="str">
            <v>Christina Hack</v>
          </cell>
          <cell r="X614" t="str">
            <v>Matthew K.</v>
          </cell>
          <cell r="Y614" t="str">
            <v>Duffy</v>
          </cell>
          <cell r="Z614" t="str">
            <v>Vice President</v>
          </cell>
          <cell r="AA614" t="str">
            <v>Voya</v>
          </cell>
          <cell r="AB614">
            <v>7706183885</v>
          </cell>
          <cell r="AD614">
            <v>7709805800</v>
          </cell>
          <cell r="AE614" t="str">
            <v>FSSC_Compliance@voya.com</v>
          </cell>
          <cell r="AF614" t="str">
            <v>5780 Powers Ferry Road NW</v>
          </cell>
          <cell r="AH614" t="str">
            <v>ATLANTA</v>
          </cell>
          <cell r="AI614" t="str">
            <v>FULTON</v>
          </cell>
          <cell r="AJ614" t="str">
            <v>GA</v>
          </cell>
          <cell r="AK614" t="str">
            <v>30327</v>
          </cell>
          <cell r="AL614" t="str">
            <v>4390</v>
          </cell>
          <cell r="CF614" t="str">
            <v>www.voya.com</v>
          </cell>
          <cell r="CN614">
            <v>985</v>
          </cell>
          <cell r="CO614">
            <v>314</v>
          </cell>
          <cell r="CS614" t="str">
            <v>12/31/2019</v>
          </cell>
          <cell r="CT614">
            <v>12</v>
          </cell>
          <cell r="CW614">
            <v>68713</v>
          </cell>
          <cell r="CX614" t="str">
            <v>4832</v>
          </cell>
          <cell r="DD614" t="str">
            <v>Landon</v>
          </cell>
          <cell r="DE614" t="str">
            <v>Cobb</v>
          </cell>
          <cell r="DF614" t="str">
            <v>SMD, CAO and Controller</v>
          </cell>
          <cell r="DG614" t="str">
            <v>landon.cobb@voya.com</v>
          </cell>
          <cell r="DH614">
            <v>7708507600</v>
          </cell>
        </row>
        <row r="615">
          <cell r="A615">
            <v>11639</v>
          </cell>
          <cell r="B615" t="str">
            <v>Security National Life Insurance Company</v>
          </cell>
          <cell r="J615" t="str">
            <v>PO Box 57220</v>
          </cell>
          <cell r="L615" t="str">
            <v>SALT LAKE CITY</v>
          </cell>
          <cell r="M615" t="str">
            <v>SALT LAKE</v>
          </cell>
          <cell r="N615" t="str">
            <v>UT</v>
          </cell>
          <cell r="O615" t="str">
            <v>84157</v>
          </cell>
          <cell r="Q615">
            <v>8012641060</v>
          </cell>
          <cell r="R615">
            <v>8012648430</v>
          </cell>
          <cell r="S615" t="str">
            <v>Diana C.</v>
          </cell>
          <cell r="T615" t="str">
            <v>Olson</v>
          </cell>
          <cell r="U615" t="str">
            <v>Administrator</v>
          </cell>
          <cell r="V615" t="str">
            <v>diana@securitynational.com</v>
          </cell>
          <cell r="W615" t="str">
            <v>Garrett S. Sill</v>
          </cell>
          <cell r="X615" t="str">
            <v>Diana C.</v>
          </cell>
          <cell r="Y615" t="str">
            <v>Olson</v>
          </cell>
          <cell r="Z615" t="str">
            <v>Vice President/Controller</v>
          </cell>
          <cell r="AA615" t="str">
            <v>Security National Life Insurance Company</v>
          </cell>
          <cell r="AB615">
            <v>8012641060</v>
          </cell>
          <cell r="AC615">
            <v>1180</v>
          </cell>
          <cell r="AD615">
            <v>8012648430</v>
          </cell>
          <cell r="AE615" t="str">
            <v>diana@securitynational.com</v>
          </cell>
          <cell r="AF615" t="str">
            <v>PO Box 57220</v>
          </cell>
          <cell r="AH615" t="str">
            <v>SALT LAKE CITY</v>
          </cell>
          <cell r="AI615" t="str">
            <v>SALT LAKE</v>
          </cell>
          <cell r="AJ615" t="str">
            <v>UT</v>
          </cell>
          <cell r="AK615" t="str">
            <v>84157</v>
          </cell>
          <cell r="CF615" t="str">
            <v>www.securitynational.com</v>
          </cell>
          <cell r="CN615">
            <v>1478</v>
          </cell>
          <cell r="CO615">
            <v>1708</v>
          </cell>
          <cell r="CS615" t="str">
            <v>12/31/2019</v>
          </cell>
          <cell r="CT615">
            <v>12</v>
          </cell>
          <cell r="CW615">
            <v>69485</v>
          </cell>
          <cell r="DD615" t="str">
            <v>Garrett S.</v>
          </cell>
          <cell r="DE615" t="str">
            <v>Sill</v>
          </cell>
          <cell r="DF615" t="str">
            <v>CFO</v>
          </cell>
          <cell r="DG615" t="str">
            <v>garrett.sill@securitynational.com</v>
          </cell>
          <cell r="DH615">
            <v>8012641060</v>
          </cell>
        </row>
        <row r="616">
          <cell r="A616">
            <v>10065</v>
          </cell>
          <cell r="B616" t="str">
            <v>Senior Health Insurance Company of Pennsylvania</v>
          </cell>
          <cell r="J616" t="str">
            <v>550 Congressional Boulevard</v>
          </cell>
          <cell r="L616" t="str">
            <v xml:space="preserve">CARMEL </v>
          </cell>
          <cell r="N616" t="str">
            <v>IN</v>
          </cell>
          <cell r="O616" t="str">
            <v>46032</v>
          </cell>
          <cell r="Q616">
            <v>3175667529</v>
          </cell>
          <cell r="R616">
            <v>3175667485</v>
          </cell>
          <cell r="S616" t="str">
            <v>Paul</v>
          </cell>
          <cell r="T616" t="str">
            <v>Lorentz</v>
          </cell>
          <cell r="U616" t="str">
            <v>Treasurer</v>
          </cell>
          <cell r="V616" t="str">
            <v>plorentz@shipltc.com</v>
          </cell>
          <cell r="X616" t="str">
            <v>Todd</v>
          </cell>
          <cell r="Y616" t="str">
            <v>Bushfield</v>
          </cell>
          <cell r="Z616" t="str">
            <v>Senior Staff Accountant</v>
          </cell>
          <cell r="AA616" t="str">
            <v>Senior Health Insurance Company of Pennsylvania</v>
          </cell>
          <cell r="AB616">
            <v>3175667503</v>
          </cell>
          <cell r="AD616">
            <v>3175667485</v>
          </cell>
          <cell r="AE616" t="str">
            <v>tbushfield@fuzionanalytics.com</v>
          </cell>
          <cell r="AF616" t="str">
            <v>550 Congressional Boulevard</v>
          </cell>
          <cell r="AH616" t="str">
            <v>CARMEL</v>
          </cell>
          <cell r="AJ616" t="str">
            <v>IN</v>
          </cell>
          <cell r="AK616" t="str">
            <v>46032</v>
          </cell>
          <cell r="CF616" t="str">
            <v>www.shipltc.com</v>
          </cell>
          <cell r="CN616">
            <v>867</v>
          </cell>
          <cell r="CO616">
            <v>657</v>
          </cell>
          <cell r="CS616" t="str">
            <v>12/31/2019</v>
          </cell>
          <cell r="CT616">
            <v>12</v>
          </cell>
          <cell r="CW616">
            <v>76325</v>
          </cell>
          <cell r="DD616" t="str">
            <v>Kelly</v>
          </cell>
          <cell r="DE616" t="str">
            <v>Shoopman</v>
          </cell>
          <cell r="DF616" t="str">
            <v>Accounting Manager</v>
          </cell>
          <cell r="DG616" t="str">
            <v>kshoopman@fuzionanalytics.com</v>
          </cell>
          <cell r="DH616">
            <v>3175667512</v>
          </cell>
        </row>
        <row r="617">
          <cell r="A617">
            <v>11641</v>
          </cell>
          <cell r="B617" t="str">
            <v>Sentry Casualty Company</v>
          </cell>
          <cell r="J617" t="str">
            <v>1800 North Point Drive</v>
          </cell>
          <cell r="L617" t="str">
            <v>STEVENS POINT</v>
          </cell>
          <cell r="M617" t="str">
            <v>PORTAGE</v>
          </cell>
          <cell r="N617" t="str">
            <v>WI</v>
          </cell>
          <cell r="O617" t="str">
            <v>54481</v>
          </cell>
          <cell r="P617" t="str">
            <v>8020</v>
          </cell>
          <cell r="Q617">
            <v>7153466000</v>
          </cell>
          <cell r="S617" t="str">
            <v>Pete</v>
          </cell>
          <cell r="T617" t="str">
            <v>McPartland</v>
          </cell>
          <cell r="U617" t="str">
            <v>CEO</v>
          </cell>
          <cell r="V617" t="str">
            <v>ranee.williams@sentry.com</v>
          </cell>
          <cell r="W617" t="str">
            <v>Todd Schroeder</v>
          </cell>
          <cell r="X617" t="str">
            <v>Ranee</v>
          </cell>
          <cell r="Y617" t="str">
            <v>Williams</v>
          </cell>
          <cell r="Z617" t="str">
            <v>Actuarial Assistant</v>
          </cell>
          <cell r="AA617" t="str">
            <v>Sentry Insurance</v>
          </cell>
          <cell r="AB617">
            <v>7153467923</v>
          </cell>
          <cell r="AE617" t="str">
            <v>ranee.williams@sentry.com</v>
          </cell>
          <cell r="AF617" t="str">
            <v>1800 North Point Drive</v>
          </cell>
          <cell r="AH617" t="str">
            <v>STEVENS POINT</v>
          </cell>
          <cell r="AI617" t="str">
            <v>PORTAGE</v>
          </cell>
          <cell r="AJ617" t="str">
            <v>WI</v>
          </cell>
          <cell r="AK617" t="str">
            <v>54481</v>
          </cell>
          <cell r="CF617" t="str">
            <v>www.sentry.com</v>
          </cell>
          <cell r="CN617">
            <v>1479</v>
          </cell>
          <cell r="CO617">
            <v>756</v>
          </cell>
          <cell r="CS617" t="str">
            <v>12/31/2019</v>
          </cell>
          <cell r="CT617">
            <v>12</v>
          </cell>
          <cell r="CW617">
            <v>28460</v>
          </cell>
          <cell r="DD617" t="str">
            <v>Bruce</v>
          </cell>
          <cell r="DE617" t="str">
            <v>Georgenson</v>
          </cell>
          <cell r="DF617" t="str">
            <v>Director - Reserving and Control - L&amp;H</v>
          </cell>
          <cell r="DG617" t="str">
            <v>bruce.georgenson@sentry.com</v>
          </cell>
          <cell r="DH617">
            <v>7153466605</v>
          </cell>
        </row>
        <row r="618">
          <cell r="A618">
            <v>11642</v>
          </cell>
          <cell r="B618" t="str">
            <v>Sentry Insurance a Mutual Company</v>
          </cell>
          <cell r="J618" t="str">
            <v>1800 North Point Drive</v>
          </cell>
          <cell r="L618" t="str">
            <v>STEVENS POINT</v>
          </cell>
          <cell r="M618" t="str">
            <v>PORTAGE</v>
          </cell>
          <cell r="N618" t="str">
            <v>WI</v>
          </cell>
          <cell r="O618" t="str">
            <v>54481</v>
          </cell>
          <cell r="P618" t="str">
            <v>8020</v>
          </cell>
          <cell r="Q618">
            <v>7153466000</v>
          </cell>
          <cell r="S618" t="str">
            <v>Pete</v>
          </cell>
          <cell r="T618" t="str">
            <v>McPartland</v>
          </cell>
          <cell r="U618" t="str">
            <v>CEO</v>
          </cell>
          <cell r="V618" t="str">
            <v>ranee.williams@sentry.com</v>
          </cell>
          <cell r="W618" t="str">
            <v>Todd Schroeder</v>
          </cell>
          <cell r="X618" t="str">
            <v>Ranee</v>
          </cell>
          <cell r="Y618" t="str">
            <v>Williams</v>
          </cell>
          <cell r="Z618" t="str">
            <v>Actuarial Assistant</v>
          </cell>
          <cell r="AA618" t="str">
            <v>Sentry Insurance</v>
          </cell>
          <cell r="AB618">
            <v>7153467923</v>
          </cell>
          <cell r="AE618" t="str">
            <v>ranee.williams@sentry.com</v>
          </cell>
          <cell r="AF618" t="str">
            <v>1800 North Point Drive</v>
          </cell>
          <cell r="AH618" t="str">
            <v>STEVENS POINT</v>
          </cell>
          <cell r="AI618" t="str">
            <v>PORTAGE</v>
          </cell>
          <cell r="AJ618" t="str">
            <v>WI</v>
          </cell>
          <cell r="AK618" t="str">
            <v>54481</v>
          </cell>
          <cell r="CF618" t="str">
            <v>www.sentry.com</v>
          </cell>
          <cell r="CN618">
            <v>1480</v>
          </cell>
          <cell r="CO618">
            <v>756</v>
          </cell>
          <cell r="CS618" t="str">
            <v>12/31/2019</v>
          </cell>
          <cell r="CT618">
            <v>12</v>
          </cell>
          <cell r="CW618">
            <v>24988</v>
          </cell>
          <cell r="DD618" t="str">
            <v>Bruce</v>
          </cell>
          <cell r="DE618" t="str">
            <v>Georgenson</v>
          </cell>
          <cell r="DF618" t="str">
            <v>Director - Reserving and Control - L&amp;H</v>
          </cell>
          <cell r="DG618" t="str">
            <v>bruce.georgenson@sentry.com</v>
          </cell>
          <cell r="DH618">
            <v>7153466605</v>
          </cell>
        </row>
        <row r="619">
          <cell r="A619">
            <v>10231</v>
          </cell>
          <cell r="B619" t="str">
            <v>Sentry Life Insurance Company</v>
          </cell>
          <cell r="J619" t="str">
            <v>1800 North Point Drive</v>
          </cell>
          <cell r="L619" t="str">
            <v>STEVENS POINT</v>
          </cell>
          <cell r="M619" t="str">
            <v>PORTAGE</v>
          </cell>
          <cell r="N619" t="str">
            <v>WI</v>
          </cell>
          <cell r="O619" t="str">
            <v>54481</v>
          </cell>
          <cell r="Q619">
            <v>7153467923</v>
          </cell>
          <cell r="S619" t="str">
            <v>Pete</v>
          </cell>
          <cell r="T619" t="str">
            <v>McPartland</v>
          </cell>
          <cell r="U619" t="str">
            <v>CEO</v>
          </cell>
          <cell r="V619" t="str">
            <v>ranee.williams@sentry.com</v>
          </cell>
          <cell r="W619" t="str">
            <v>Todd Schroeder</v>
          </cell>
          <cell r="X619" t="str">
            <v>Ranee</v>
          </cell>
          <cell r="Y619" t="str">
            <v>Williams</v>
          </cell>
          <cell r="Z619" t="str">
            <v>Actuarial Assistant</v>
          </cell>
          <cell r="AA619" t="str">
            <v>Sentry Insurance</v>
          </cell>
          <cell r="AB619">
            <v>7153467923</v>
          </cell>
          <cell r="AE619" t="str">
            <v>ranee.williams@sentry.com</v>
          </cell>
          <cell r="AF619" t="str">
            <v>1800 North Point Drive</v>
          </cell>
          <cell r="AH619" t="str">
            <v>STEVENS POINT</v>
          </cell>
          <cell r="AI619" t="str">
            <v>PORTAGE</v>
          </cell>
          <cell r="AJ619" t="str">
            <v>WI</v>
          </cell>
          <cell r="AK619" t="str">
            <v>54481</v>
          </cell>
          <cell r="CF619" t="str">
            <v>www.sentry.com</v>
          </cell>
          <cell r="CN619">
            <v>986</v>
          </cell>
          <cell r="CO619">
            <v>756</v>
          </cell>
          <cell r="CS619" t="str">
            <v>12/31/2019</v>
          </cell>
          <cell r="CT619">
            <v>12</v>
          </cell>
          <cell r="CW619">
            <v>68810</v>
          </cell>
          <cell r="CX619" t="str">
            <v>169</v>
          </cell>
          <cell r="DD619" t="str">
            <v>Bruce</v>
          </cell>
          <cell r="DE619" t="str">
            <v>Georgenson</v>
          </cell>
          <cell r="DF619" t="str">
            <v>Director - Reserving and Control - L&amp;H</v>
          </cell>
          <cell r="DG619" t="str">
            <v>bruce.georgenson@sentry.com</v>
          </cell>
          <cell r="DH619">
            <v>7153466605</v>
          </cell>
        </row>
        <row r="620">
          <cell r="A620">
            <v>11643</v>
          </cell>
          <cell r="B620" t="str">
            <v>Sentry Life Insurance Company of New York</v>
          </cell>
          <cell r="J620" t="str">
            <v>PO Box 4944</v>
          </cell>
          <cell r="L620" t="str">
            <v>SYRACUSE</v>
          </cell>
          <cell r="N620" t="str">
            <v>NY</v>
          </cell>
          <cell r="O620" t="str">
            <v>13221</v>
          </cell>
          <cell r="Q620">
            <v>7153466000</v>
          </cell>
          <cell r="S620" t="str">
            <v>Pete</v>
          </cell>
          <cell r="T620" t="str">
            <v>McPartland</v>
          </cell>
          <cell r="U620" t="str">
            <v>CEO</v>
          </cell>
          <cell r="V620" t="str">
            <v>ranee.williams@sentry.com</v>
          </cell>
          <cell r="W620" t="str">
            <v>Todd Schroeder</v>
          </cell>
          <cell r="X620" t="str">
            <v>Ranee</v>
          </cell>
          <cell r="Y620" t="str">
            <v>Williams</v>
          </cell>
          <cell r="Z620" t="str">
            <v>Actuarial Assistant</v>
          </cell>
          <cell r="AA620" t="str">
            <v>Sentry Insurance</v>
          </cell>
          <cell r="AB620">
            <v>7153467923</v>
          </cell>
          <cell r="AE620" t="str">
            <v>ranee.williams@sentry.com</v>
          </cell>
          <cell r="AF620" t="str">
            <v>1800 North Point Drive</v>
          </cell>
          <cell r="AH620" t="str">
            <v>STEVENS POINT</v>
          </cell>
          <cell r="AI620" t="str">
            <v>PORTAGE</v>
          </cell>
          <cell r="AJ620" t="str">
            <v>WI</v>
          </cell>
          <cell r="AK620" t="str">
            <v>54481</v>
          </cell>
          <cell r="CF620" t="str">
            <v>www.sentry.com</v>
          </cell>
          <cell r="CN620">
            <v>1481</v>
          </cell>
          <cell r="CO620">
            <v>756</v>
          </cell>
          <cell r="CS620" t="str">
            <v>12/31/2019</v>
          </cell>
          <cell r="CT620">
            <v>12</v>
          </cell>
          <cell r="CW620">
            <v>68829</v>
          </cell>
          <cell r="DD620" t="str">
            <v>Bruce</v>
          </cell>
          <cell r="DE620" t="str">
            <v>Georgenson</v>
          </cell>
          <cell r="DF620" t="str">
            <v>Director - Reserving and Control - L&amp;H</v>
          </cell>
          <cell r="DG620" t="str">
            <v>bruce.georgenson@sentry.com</v>
          </cell>
          <cell r="DH620">
            <v>7153466605</v>
          </cell>
        </row>
        <row r="621">
          <cell r="A621">
            <v>10232</v>
          </cell>
          <cell r="B621" t="str">
            <v xml:space="preserve">Sentry Select Insurance Company </v>
          </cell>
          <cell r="J621" t="str">
            <v xml:space="preserve">1800 North Point Drive </v>
          </cell>
          <cell r="L621" t="str">
            <v>STEVENS POINT</v>
          </cell>
          <cell r="M621" t="str">
            <v>PORTAGE</v>
          </cell>
          <cell r="N621" t="str">
            <v>WI</v>
          </cell>
          <cell r="O621" t="str">
            <v>54481</v>
          </cell>
          <cell r="Q621">
            <v>7153467172</v>
          </cell>
          <cell r="S621" t="str">
            <v>Pete</v>
          </cell>
          <cell r="T621" t="str">
            <v>McPartland</v>
          </cell>
          <cell r="U621" t="str">
            <v>CEO</v>
          </cell>
          <cell r="V621" t="str">
            <v>ranee.williams@sentry.com</v>
          </cell>
          <cell r="W621" t="str">
            <v>Todd Schroeder</v>
          </cell>
          <cell r="X621" t="str">
            <v>Ranee</v>
          </cell>
          <cell r="Y621" t="str">
            <v>Williams</v>
          </cell>
          <cell r="Z621" t="str">
            <v>Actuarial Assistant</v>
          </cell>
          <cell r="AA621" t="str">
            <v>Sentry Insurance</v>
          </cell>
          <cell r="AB621">
            <v>7153467923</v>
          </cell>
          <cell r="AE621" t="str">
            <v>ranee.williams@sentry.com</v>
          </cell>
          <cell r="AF621" t="str">
            <v>1800 North Point Drive</v>
          </cell>
          <cell r="AH621" t="str">
            <v>STEVENS POINT</v>
          </cell>
          <cell r="AI621" t="str">
            <v>PORTAGE</v>
          </cell>
          <cell r="AJ621" t="str">
            <v>WI</v>
          </cell>
          <cell r="AK621" t="str">
            <v>54481</v>
          </cell>
          <cell r="CF621" t="str">
            <v>www.sentry.com</v>
          </cell>
          <cell r="CN621">
            <v>987</v>
          </cell>
          <cell r="CO621">
            <v>756</v>
          </cell>
          <cell r="CS621" t="str">
            <v>12/31/2019</v>
          </cell>
          <cell r="CT621">
            <v>12</v>
          </cell>
          <cell r="CW621">
            <v>21180</v>
          </cell>
          <cell r="CX621" t="str">
            <v>169</v>
          </cell>
          <cell r="DD621" t="str">
            <v>Bruce</v>
          </cell>
          <cell r="DE621" t="str">
            <v>Georgenson</v>
          </cell>
          <cell r="DF621" t="str">
            <v>Director - Reserving and Control - L&amp;H</v>
          </cell>
          <cell r="DG621" t="str">
            <v>bruce.georgenson@sentry.com</v>
          </cell>
          <cell r="DH621">
            <v>7153466605</v>
          </cell>
        </row>
        <row r="622">
          <cell r="A622">
            <v>10495</v>
          </cell>
          <cell r="B622" t="str">
            <v>Serb National Federation</v>
          </cell>
          <cell r="C622" t="str">
            <v>PITTSBURGH</v>
          </cell>
          <cell r="D622" t="str">
            <v>615 Iron City Drive</v>
          </cell>
          <cell r="E622" t="str">
            <v>Suite 302</v>
          </cell>
          <cell r="G622" t="str">
            <v>PA</v>
          </cell>
          <cell r="H622" t="str">
            <v>15205</v>
          </cell>
          <cell r="I622" t="str">
            <v/>
          </cell>
          <cell r="J622" t="str">
            <v>615 Iron City Drive</v>
          </cell>
          <cell r="K622" t="str">
            <v>Suite 302</v>
          </cell>
          <cell r="L622" t="str">
            <v>PITTSBURGH</v>
          </cell>
          <cell r="M622" t="str">
            <v/>
          </cell>
          <cell r="N622" t="str">
            <v>PA</v>
          </cell>
          <cell r="O622" t="str">
            <v>15205</v>
          </cell>
          <cell r="P622" t="str">
            <v/>
          </cell>
          <cell r="Q622">
            <v>4124585227</v>
          </cell>
          <cell r="S622" t="str">
            <v/>
          </cell>
          <cell r="T622" t="str">
            <v/>
          </cell>
          <cell r="U622" t="str">
            <v/>
          </cell>
          <cell r="V622" t="str">
            <v/>
          </cell>
          <cell r="W622" t="str">
            <v/>
          </cell>
          <cell r="CF622" t="str">
            <v/>
          </cell>
          <cell r="CN622">
            <v>2605</v>
          </cell>
          <cell r="CW622">
            <v>56936</v>
          </cell>
          <cell r="CX622" t="str">
            <v/>
          </cell>
          <cell r="CZ622" t="str">
            <v/>
          </cell>
          <cell r="DA622" t="str">
            <v/>
          </cell>
          <cell r="DB622" t="str">
            <v/>
          </cell>
          <cell r="DC622" t="str">
            <v/>
          </cell>
        </row>
        <row r="623">
          <cell r="A623">
            <v>11742</v>
          </cell>
          <cell r="B623" t="str">
            <v>ShelterPoint Insurance Company</v>
          </cell>
          <cell r="J623" t="str">
            <v>1225 Franklin Avenue</v>
          </cell>
          <cell r="K623" t="str">
            <v>Suite 475</v>
          </cell>
          <cell r="L623" t="str">
            <v>GARDEN CITY</v>
          </cell>
          <cell r="M623" t="str">
            <v>NASSAU</v>
          </cell>
          <cell r="N623" t="str">
            <v>NY</v>
          </cell>
          <cell r="O623" t="str">
            <v>11530</v>
          </cell>
          <cell r="Q623">
            <v>5163047726</v>
          </cell>
          <cell r="R623">
            <v>5165045428</v>
          </cell>
          <cell r="S623" t="str">
            <v>Mary Rose</v>
          </cell>
          <cell r="T623" t="str">
            <v>Bosko</v>
          </cell>
          <cell r="U623" t="str">
            <v>Controller</v>
          </cell>
          <cell r="V623" t="str">
            <v>mbosko@shelterpoint.com</v>
          </cell>
          <cell r="W623" t="str">
            <v>Shailesh Modi</v>
          </cell>
          <cell r="X623" t="str">
            <v>Lisa</v>
          </cell>
          <cell r="Y623" t="str">
            <v>Reo</v>
          </cell>
          <cell r="Z623" t="str">
            <v>Sr. Staff Accountant</v>
          </cell>
          <cell r="AA623" t="str">
            <v>ShelterPoint Insurance Company</v>
          </cell>
          <cell r="AB623">
            <v>5163047743</v>
          </cell>
          <cell r="AD623">
            <v>5165046524</v>
          </cell>
          <cell r="AE623" t="str">
            <v>lreo@shelterpoint.com</v>
          </cell>
          <cell r="AF623" t="str">
            <v>1225 Franklin Avenue</v>
          </cell>
          <cell r="AG623" t="str">
            <v>Suite 475</v>
          </cell>
          <cell r="AH623" t="str">
            <v>GARDEN CITY</v>
          </cell>
          <cell r="AI623" t="str">
            <v>NASSAU</v>
          </cell>
          <cell r="AJ623" t="str">
            <v>NY</v>
          </cell>
          <cell r="AK623" t="str">
            <v>11530</v>
          </cell>
          <cell r="AM623" t="str">
            <v>Christopher</v>
          </cell>
          <cell r="AN623" t="str">
            <v>Crapo</v>
          </cell>
          <cell r="AO623" t="str">
            <v>Assistant Controller</v>
          </cell>
          <cell r="AP623" t="str">
            <v>ShelterPoint Insurance Company</v>
          </cell>
          <cell r="AQ623">
            <v>5163047721</v>
          </cell>
          <cell r="AS623">
            <v>5163046418</v>
          </cell>
          <cell r="AT623" t="str">
            <v>ccrapo@shelterpoint.com</v>
          </cell>
          <cell r="AU623" t="str">
            <v>1225 Franklin Avenue</v>
          </cell>
          <cell r="AV623" t="str">
            <v>Suite 475</v>
          </cell>
          <cell r="AW623" t="str">
            <v>GARDEN CITY</v>
          </cell>
          <cell r="AX623" t="str">
            <v>NASSAU</v>
          </cell>
          <cell r="AY623" t="str">
            <v>NY</v>
          </cell>
          <cell r="AZ623" t="str">
            <v>11530</v>
          </cell>
          <cell r="BB623" t="str">
            <v>Mary Rose</v>
          </cell>
          <cell r="BC623" t="str">
            <v>Bosko</v>
          </cell>
          <cell r="BD623" t="str">
            <v>Controller</v>
          </cell>
          <cell r="BE623" t="str">
            <v>ShelterPoint Insurance Company</v>
          </cell>
          <cell r="BF623">
            <v>5163047726</v>
          </cell>
          <cell r="BH623">
            <v>5165046428</v>
          </cell>
          <cell r="BI623" t="str">
            <v>mbosko@shelterpoint.com</v>
          </cell>
          <cell r="BJ623" t="str">
            <v>1225 Franklin Avenue</v>
          </cell>
          <cell r="BK623" t="str">
            <v>Suite 475</v>
          </cell>
          <cell r="BL623" t="str">
            <v>GARDEN CITY</v>
          </cell>
          <cell r="BM623" t="str">
            <v>NASSAU</v>
          </cell>
          <cell r="BN623" t="str">
            <v>NY</v>
          </cell>
          <cell r="BO623" t="str">
            <v>11530</v>
          </cell>
          <cell r="CF623" t="str">
            <v>www.shelterpoint.com</v>
          </cell>
          <cell r="CN623">
            <v>1579</v>
          </cell>
          <cell r="CO623">
            <v>1643</v>
          </cell>
          <cell r="CP623">
            <v>767</v>
          </cell>
          <cell r="CQ623">
            <v>2969</v>
          </cell>
          <cell r="CS623" t="str">
            <v>12/31/2019</v>
          </cell>
          <cell r="CT623">
            <v>12</v>
          </cell>
          <cell r="CW623">
            <v>89958</v>
          </cell>
          <cell r="DD623" t="str">
            <v>Christopher</v>
          </cell>
          <cell r="DE623" t="str">
            <v>Crapo</v>
          </cell>
          <cell r="DF623" t="str">
            <v>Assistant Controller</v>
          </cell>
          <cell r="DG623" t="str">
            <v>ccrapo@shelterpoint.com</v>
          </cell>
          <cell r="DH623">
            <v>5163047721</v>
          </cell>
        </row>
        <row r="624">
          <cell r="A624">
            <v>11398</v>
          </cell>
          <cell r="B624" t="str">
            <v>ShelterPoint Life Insurance Company</v>
          </cell>
          <cell r="J624" t="str">
            <v>1225 Franklin Avenue</v>
          </cell>
          <cell r="K624" t="str">
            <v>Suite 475</v>
          </cell>
          <cell r="L624" t="str">
            <v>GARDEN CITY</v>
          </cell>
          <cell r="M624" t="str">
            <v>NASSAU</v>
          </cell>
          <cell r="N624" t="str">
            <v>NY</v>
          </cell>
          <cell r="O624" t="str">
            <v>11530</v>
          </cell>
          <cell r="Q624">
            <v>5163047726</v>
          </cell>
          <cell r="R624">
            <v>5165045428</v>
          </cell>
          <cell r="S624" t="str">
            <v>Mary Rose</v>
          </cell>
          <cell r="T624" t="str">
            <v>Bosko</v>
          </cell>
          <cell r="U624" t="str">
            <v>Controller</v>
          </cell>
          <cell r="V624" t="str">
            <v>mbosko@shelterpoint.com</v>
          </cell>
          <cell r="W624" t="str">
            <v>Shailesh Modi</v>
          </cell>
          <cell r="X624" t="str">
            <v>Lisa</v>
          </cell>
          <cell r="Y624" t="str">
            <v>Reo</v>
          </cell>
          <cell r="Z624" t="str">
            <v>Sr. Staff Accountant</v>
          </cell>
          <cell r="AA624" t="str">
            <v>ShelterPoint Insurance Company</v>
          </cell>
          <cell r="AB624">
            <v>5163047743</v>
          </cell>
          <cell r="AD624">
            <v>5165046524</v>
          </cell>
          <cell r="AE624" t="str">
            <v>lreo@shelterpoint.com</v>
          </cell>
          <cell r="AF624" t="str">
            <v>1225 Franklin Avenue</v>
          </cell>
          <cell r="AG624" t="str">
            <v>Suite 475</v>
          </cell>
          <cell r="AH624" t="str">
            <v>GARDEN CITY</v>
          </cell>
          <cell r="AI624" t="str">
            <v>NASSAU</v>
          </cell>
          <cell r="AJ624" t="str">
            <v>NY</v>
          </cell>
          <cell r="AK624" t="str">
            <v>11530</v>
          </cell>
          <cell r="AM624" t="str">
            <v>Christopher</v>
          </cell>
          <cell r="AN624" t="str">
            <v>Crapo</v>
          </cell>
          <cell r="AO624" t="str">
            <v>Assistant Controller</v>
          </cell>
          <cell r="AP624" t="str">
            <v>ShelterPoint Insurance Company</v>
          </cell>
          <cell r="AQ624">
            <v>5163047721</v>
          </cell>
          <cell r="AS624">
            <v>5163046418</v>
          </cell>
          <cell r="AT624" t="str">
            <v>ccrapo@shelterpoint.com</v>
          </cell>
          <cell r="AU624" t="str">
            <v>1225 Franklin Avenue</v>
          </cell>
          <cell r="AV624" t="str">
            <v>Suite 475</v>
          </cell>
          <cell r="AW624" t="str">
            <v>GARDEN CITY</v>
          </cell>
          <cell r="AX624" t="str">
            <v>NASSAU</v>
          </cell>
          <cell r="AY624" t="str">
            <v>NY</v>
          </cell>
          <cell r="AZ624" t="str">
            <v>11530</v>
          </cell>
          <cell r="BB624" t="str">
            <v>Mary Rose</v>
          </cell>
          <cell r="BC624" t="str">
            <v>Bosko</v>
          </cell>
          <cell r="BD624" t="str">
            <v>Controller</v>
          </cell>
          <cell r="BE624" t="str">
            <v>ShelterPoint Insurance Company</v>
          </cell>
          <cell r="BF624">
            <v>5163047726</v>
          </cell>
          <cell r="BH624">
            <v>5165046428</v>
          </cell>
          <cell r="BI624" t="str">
            <v>mbosko@shelterpoint.com</v>
          </cell>
          <cell r="BJ624" t="str">
            <v>1225 Franklin Avenue</v>
          </cell>
          <cell r="BK624" t="str">
            <v>Suite 475</v>
          </cell>
          <cell r="BL624" t="str">
            <v>GARDEN CITY</v>
          </cell>
          <cell r="BM624" t="str">
            <v>NASSAU</v>
          </cell>
          <cell r="BN624" t="str">
            <v>NY</v>
          </cell>
          <cell r="BO624" t="str">
            <v>11530</v>
          </cell>
          <cell r="CF624" t="str">
            <v>www.shelterpoint.com</v>
          </cell>
          <cell r="CN624">
            <v>1247</v>
          </cell>
          <cell r="CO624">
            <v>1643</v>
          </cell>
          <cell r="CP624">
            <v>767</v>
          </cell>
          <cell r="CQ624">
            <v>2969</v>
          </cell>
          <cell r="CS624" t="str">
            <v>12/31/2019</v>
          </cell>
          <cell r="CT624">
            <v>12</v>
          </cell>
          <cell r="CW624">
            <v>81434</v>
          </cell>
          <cell r="DD624" t="str">
            <v>Christopher</v>
          </cell>
          <cell r="DE624" t="str">
            <v>Crapo</v>
          </cell>
          <cell r="DF624" t="str">
            <v>Assistant Controller</v>
          </cell>
          <cell r="DG624" t="str">
            <v>ccrapo@shelterpoint.com</v>
          </cell>
          <cell r="DH624">
            <v>5163047721</v>
          </cell>
        </row>
        <row r="625">
          <cell r="A625">
            <v>11644</v>
          </cell>
          <cell r="B625" t="str">
            <v>Shenandoah Life Insurance Company</v>
          </cell>
          <cell r="J625" t="str">
            <v>PO Box 12847</v>
          </cell>
          <cell r="L625" t="str">
            <v>ROANOKE</v>
          </cell>
          <cell r="M625" t="str">
            <v>ROANOKE</v>
          </cell>
          <cell r="N625" t="str">
            <v>VA</v>
          </cell>
          <cell r="O625" t="str">
            <v>24029</v>
          </cell>
          <cell r="Q625">
            <v>2123560310</v>
          </cell>
          <cell r="R625">
            <v>5408575938</v>
          </cell>
          <cell r="S625" t="str">
            <v>Anurag</v>
          </cell>
          <cell r="T625" t="str">
            <v>Chandra</v>
          </cell>
          <cell r="U625" t="str">
            <v>CEO</v>
          </cell>
          <cell r="V625" t="str">
            <v>anurag.chandra@prosperitylife.com</v>
          </cell>
          <cell r="W625" t="str">
            <v>Jeffrey S. Horton</v>
          </cell>
          <cell r="X625" t="str">
            <v>Mike</v>
          </cell>
          <cell r="Y625" t="str">
            <v>Du</v>
          </cell>
          <cell r="Z625" t="str">
            <v>Sr. Actuarial Associate</v>
          </cell>
          <cell r="AA625" t="str">
            <v>Shenandoah Life Insurance Company</v>
          </cell>
          <cell r="AB625">
            <v>5409854409</v>
          </cell>
          <cell r="AD625">
            <v>5408575991</v>
          </cell>
          <cell r="AE625" t="str">
            <v>wenzhang.du@prosperitylife.com</v>
          </cell>
          <cell r="AF625" t="str">
            <v>PO Box 12847</v>
          </cell>
          <cell r="AH625" t="str">
            <v>ROANOKE</v>
          </cell>
          <cell r="AI625" t="str">
            <v>ROANOKE</v>
          </cell>
          <cell r="AJ625" t="str">
            <v>VA</v>
          </cell>
          <cell r="AK625" t="str">
            <v>24029</v>
          </cell>
          <cell r="CF625" t="str">
            <v>www.shenlife.com</v>
          </cell>
          <cell r="CN625">
            <v>1482</v>
          </cell>
          <cell r="CO625">
            <v>1745</v>
          </cell>
          <cell r="CS625" t="str">
            <v>12/31/2019</v>
          </cell>
          <cell r="CT625">
            <v>12</v>
          </cell>
          <cell r="CW625">
            <v>68845</v>
          </cell>
          <cell r="DD625" t="str">
            <v>David</v>
          </cell>
          <cell r="DE625" t="str">
            <v>Killian</v>
          </cell>
          <cell r="DF625" t="str">
            <v>Director; Valuation &amp; Analysis</v>
          </cell>
          <cell r="DG625" t="str">
            <v>david.killian@prosperitylife.com</v>
          </cell>
          <cell r="DH625">
            <v>5409854217</v>
          </cell>
        </row>
        <row r="626">
          <cell r="A626">
            <v>10539</v>
          </cell>
          <cell r="B626" t="str">
            <v>Sierra Health and Life Insurance Company, Inc.</v>
          </cell>
          <cell r="J626" t="str">
            <v>PO Box 36451</v>
          </cell>
          <cell r="L626" t="str">
            <v>LAS VEGAS</v>
          </cell>
          <cell r="M626" t="str">
            <v>CLARK</v>
          </cell>
          <cell r="N626" t="str">
            <v>NV</v>
          </cell>
          <cell r="O626" t="str">
            <v>89133</v>
          </cell>
          <cell r="P626" t="str">
            <v>6451</v>
          </cell>
          <cell r="Q626">
            <v>7022427732</v>
          </cell>
          <cell r="R626">
            <v>7022330397</v>
          </cell>
          <cell r="S626" t="str">
            <v>Donald J.</v>
          </cell>
          <cell r="T626" t="str">
            <v>Giancursio</v>
          </cell>
          <cell r="U626" t="str">
            <v>President</v>
          </cell>
          <cell r="V626" t="str">
            <v>regulatory.finance@uhc.com</v>
          </cell>
          <cell r="W626" t="str">
            <v>Michael J Grossman</v>
          </cell>
          <cell r="X626" t="str">
            <v>Michelle</v>
          </cell>
          <cell r="Y626" t="str">
            <v>Campbell</v>
          </cell>
          <cell r="Z626" t="str">
            <v>Regulatory Analyst</v>
          </cell>
          <cell r="AA626" t="str">
            <v>Sierra Health and Life Insurance Company, Inc.</v>
          </cell>
          <cell r="AB626">
            <v>7022427732</v>
          </cell>
          <cell r="AD626">
            <v>7022330397</v>
          </cell>
          <cell r="AE626" t="str">
            <v>regulatory.finance@uhc.com</v>
          </cell>
          <cell r="AF626" t="str">
            <v>2720 North Tenaya Way</v>
          </cell>
          <cell r="AH626" t="str">
            <v>LAS VEGAS</v>
          </cell>
          <cell r="AI626" t="str">
            <v>CLARK</v>
          </cell>
          <cell r="AJ626" t="str">
            <v>NV</v>
          </cell>
          <cell r="AK626" t="str">
            <v>89128</v>
          </cell>
          <cell r="CF626" t="str">
            <v>www.uhc.com</v>
          </cell>
          <cell r="CN626">
            <v>1835</v>
          </cell>
          <cell r="CO626">
            <v>1609</v>
          </cell>
          <cell r="CS626" t="str">
            <v>12/31/2019</v>
          </cell>
          <cell r="CT626">
            <v>12</v>
          </cell>
          <cell r="CW626">
            <v>71420</v>
          </cell>
          <cell r="CX626" t="str">
            <v>0707</v>
          </cell>
          <cell r="DD626" t="str">
            <v>Michael</v>
          </cell>
          <cell r="DE626" t="str">
            <v>Schramm</v>
          </cell>
          <cell r="DF626" t="str">
            <v>Director</v>
          </cell>
          <cell r="DG626" t="str">
            <v>mike.schramm@uhc.com</v>
          </cell>
          <cell r="DH626">
            <v>7022427540</v>
          </cell>
        </row>
        <row r="627">
          <cell r="A627">
            <v>11204</v>
          </cell>
          <cell r="B627" t="str">
            <v>SilverScript Insurance Company</v>
          </cell>
          <cell r="J627" t="str">
            <v>445 Great Circle Road</v>
          </cell>
          <cell r="L627" t="str">
            <v>NASHVILLE</v>
          </cell>
          <cell r="N627" t="str">
            <v>TN</v>
          </cell>
          <cell r="O627" t="str">
            <v>37228</v>
          </cell>
          <cell r="Q627">
            <v>6157436600</v>
          </cell>
          <cell r="S627" t="str">
            <v>Todd D.</v>
          </cell>
          <cell r="T627" t="str">
            <v>Meek</v>
          </cell>
          <cell r="U627" t="str">
            <v>President</v>
          </cell>
          <cell r="V627" t="str">
            <v>todd.meek@cvscaremark.com</v>
          </cell>
          <cell r="W627" t="str">
            <v>Daniel L Zablocki</v>
          </cell>
          <cell r="X627" t="str">
            <v>Soniya</v>
          </cell>
          <cell r="Y627" t="str">
            <v>Gregory</v>
          </cell>
          <cell r="Z627" t="str">
            <v>Senior Consultant</v>
          </cell>
          <cell r="AA627" t="str">
            <v>CVS Health Corporation</v>
          </cell>
          <cell r="AB627">
            <v>4017705929</v>
          </cell>
          <cell r="AE627" t="str">
            <v>soniya.gregory@cvshealth.com</v>
          </cell>
          <cell r="AF627" t="str">
            <v>One CVS Drive</v>
          </cell>
          <cell r="AH627" t="str">
            <v>WOONSOCKET</v>
          </cell>
          <cell r="AJ627" t="str">
            <v>RI</v>
          </cell>
          <cell r="AK627" t="str">
            <v>02895</v>
          </cell>
          <cell r="AM627" t="str">
            <v>Caitlyn</v>
          </cell>
          <cell r="AN627" t="str">
            <v>Bouton</v>
          </cell>
          <cell r="AO627" t="str">
            <v>Sr. Paralegal</v>
          </cell>
          <cell r="AP627" t="str">
            <v>CVS Health Corporation</v>
          </cell>
          <cell r="AQ627">
            <v>8475593992</v>
          </cell>
          <cell r="AS627">
            <v>8475594879</v>
          </cell>
          <cell r="AT627" t="str">
            <v>caitlyn.bouton@cvshealth.com</v>
          </cell>
          <cell r="AU627" t="str">
            <v>2211 Sanders Road</v>
          </cell>
          <cell r="AV627" t="str">
            <v>NBT10</v>
          </cell>
          <cell r="AW627" t="str">
            <v>NORTHBROOK</v>
          </cell>
          <cell r="AY627" t="str">
            <v>IL</v>
          </cell>
          <cell r="AZ627" t="str">
            <v>60062</v>
          </cell>
          <cell r="CF627" t="str">
            <v>www.silverscript.com</v>
          </cell>
          <cell r="CN627">
            <v>1069</v>
          </cell>
          <cell r="CO627">
            <v>818</v>
          </cell>
          <cell r="CP627">
            <v>819</v>
          </cell>
          <cell r="CS627" t="str">
            <v>12/31/2019</v>
          </cell>
          <cell r="CT627">
            <v>12</v>
          </cell>
          <cell r="CW627">
            <v>12575</v>
          </cell>
          <cell r="CX627" t="str">
            <v>0001</v>
          </cell>
          <cell r="DD627" t="str">
            <v>Xiaoqi</v>
          </cell>
          <cell r="DE627" t="str">
            <v>Glenn Wang</v>
          </cell>
          <cell r="DF627" t="str">
            <v>Senior Manager</v>
          </cell>
          <cell r="DG627" t="str">
            <v>xiaoqi.wang@cvshealth.com</v>
          </cell>
          <cell r="DH627">
            <v>4017709669</v>
          </cell>
        </row>
        <row r="628">
          <cell r="A628">
            <v>10541</v>
          </cell>
          <cell r="B628" t="str">
            <v>Sirius America Insurance Company</v>
          </cell>
          <cell r="J628" t="str">
            <v>140 Broadway</v>
          </cell>
          <cell r="K628" t="str">
            <v>32nd Floor</v>
          </cell>
          <cell r="L628" t="str">
            <v>NEW YORK</v>
          </cell>
          <cell r="M628" t="str">
            <v>NEW YORK</v>
          </cell>
          <cell r="N628" t="str">
            <v>NY</v>
          </cell>
          <cell r="O628" t="str">
            <v>10005</v>
          </cell>
          <cell r="P628" t="str">
            <v>1108</v>
          </cell>
          <cell r="Q628">
            <v>2123122500</v>
          </cell>
          <cell r="R628">
            <v>2123122526</v>
          </cell>
          <cell r="S628" t="str">
            <v>Daniel J.</v>
          </cell>
          <cell r="T628" t="str">
            <v>Wilson</v>
          </cell>
          <cell r="U628" t="str">
            <v>President and CEO</v>
          </cell>
          <cell r="W628" t="str">
            <v>Ralph A. Salmone</v>
          </cell>
          <cell r="X628" t="str">
            <v>Adaneka</v>
          </cell>
          <cell r="Y628" t="str">
            <v>Witter</v>
          </cell>
          <cell r="Z628" t="str">
            <v>Compliance Assistant</v>
          </cell>
          <cell r="AA628" t="str">
            <v>Sirius America Insurance Company</v>
          </cell>
          <cell r="AB628">
            <v>2123120224</v>
          </cell>
          <cell r="AD628">
            <v>2123122526</v>
          </cell>
          <cell r="AE628" t="str">
            <v>adaneka.witter@us.siriusgroup.com</v>
          </cell>
          <cell r="AF628" t="str">
            <v>140 Broadway</v>
          </cell>
          <cell r="AG628" t="str">
            <v>32nd Floor</v>
          </cell>
          <cell r="AH628" t="str">
            <v>NEW YORK</v>
          </cell>
          <cell r="AI628" t="str">
            <v>NEW YORK</v>
          </cell>
          <cell r="AJ628" t="str">
            <v>NY</v>
          </cell>
          <cell r="AK628" t="str">
            <v>10005</v>
          </cell>
          <cell r="AL628" t="str">
            <v>1108</v>
          </cell>
          <cell r="CF628" t="str">
            <v>www.siriusamerica.com</v>
          </cell>
          <cell r="CN628">
            <v>3142</v>
          </cell>
          <cell r="CO628">
            <v>3143</v>
          </cell>
          <cell r="CS628" t="str">
            <v>12/31/2019</v>
          </cell>
          <cell r="CT628">
            <v>12</v>
          </cell>
          <cell r="CW628">
            <v>38776</v>
          </cell>
          <cell r="CX628" t="str">
            <v>1129</v>
          </cell>
          <cell r="DD628" t="str">
            <v>Linda S.</v>
          </cell>
          <cell r="DE628" t="str">
            <v>Lieberman</v>
          </cell>
          <cell r="DF628" t="str">
            <v>VP and Compliance Officer</v>
          </cell>
          <cell r="DG628" t="str">
            <v>linda.lieberman@us.siriusgroup.com</v>
          </cell>
          <cell r="DH628">
            <v>2123122536</v>
          </cell>
        </row>
        <row r="629">
          <cell r="A629">
            <v>10506</v>
          </cell>
          <cell r="B629" t="str">
            <v>Slovene National Benefit Society</v>
          </cell>
          <cell r="C629" t="str">
            <v>IMPERIAL</v>
          </cell>
          <cell r="D629" t="str">
            <v>247 West Allegheny Road</v>
          </cell>
          <cell r="E629" t="str">
            <v/>
          </cell>
          <cell r="G629" t="str">
            <v>PA</v>
          </cell>
          <cell r="H629" t="str">
            <v>15126</v>
          </cell>
          <cell r="I629" t="str">
            <v/>
          </cell>
          <cell r="J629" t="str">
            <v>247 West Allegheny Road</v>
          </cell>
          <cell r="K629" t="str">
            <v/>
          </cell>
          <cell r="L629" t="str">
            <v>IMPERIAL</v>
          </cell>
          <cell r="M629" t="str">
            <v/>
          </cell>
          <cell r="N629" t="str">
            <v>PA</v>
          </cell>
          <cell r="O629" t="str">
            <v>15126</v>
          </cell>
          <cell r="P629" t="str">
            <v/>
          </cell>
          <cell r="Q629">
            <v>7246951100</v>
          </cell>
          <cell r="S629" t="str">
            <v/>
          </cell>
          <cell r="T629" t="str">
            <v/>
          </cell>
          <cell r="U629" t="str">
            <v/>
          </cell>
          <cell r="V629" t="str">
            <v/>
          </cell>
          <cell r="W629" t="str">
            <v/>
          </cell>
          <cell r="CF629" t="str">
            <v/>
          </cell>
          <cell r="CN629">
            <v>2616</v>
          </cell>
          <cell r="CW629">
            <v>57673</v>
          </cell>
          <cell r="CX629" t="str">
            <v/>
          </cell>
          <cell r="CZ629" t="str">
            <v/>
          </cell>
          <cell r="DA629" t="str">
            <v/>
          </cell>
          <cell r="DB629" t="str">
            <v/>
          </cell>
          <cell r="DC629" t="str">
            <v/>
          </cell>
        </row>
        <row r="630">
          <cell r="A630">
            <v>10497</v>
          </cell>
          <cell r="B630" t="str">
            <v>Sons of Norway</v>
          </cell>
          <cell r="C630" t="str">
            <v>MINNEAPOLIS</v>
          </cell>
          <cell r="D630" t="str">
            <v>1455 West Lake Street</v>
          </cell>
          <cell r="E630" t="str">
            <v/>
          </cell>
          <cell r="G630" t="str">
            <v>MN</v>
          </cell>
          <cell r="H630" t="str">
            <v>55408</v>
          </cell>
          <cell r="I630" t="str">
            <v/>
          </cell>
          <cell r="J630" t="str">
            <v>1455 West Lake Street</v>
          </cell>
          <cell r="K630" t="str">
            <v/>
          </cell>
          <cell r="L630" t="str">
            <v>MINNEAPOLIS</v>
          </cell>
          <cell r="M630" t="str">
            <v/>
          </cell>
          <cell r="N630" t="str">
            <v>MN</v>
          </cell>
          <cell r="O630" t="str">
            <v>55408</v>
          </cell>
          <cell r="P630" t="str">
            <v/>
          </cell>
          <cell r="Q630">
            <v>6128214602</v>
          </cell>
          <cell r="S630" t="str">
            <v/>
          </cell>
          <cell r="T630" t="str">
            <v/>
          </cell>
          <cell r="U630" t="str">
            <v/>
          </cell>
          <cell r="V630" t="str">
            <v/>
          </cell>
          <cell r="W630" t="str">
            <v/>
          </cell>
          <cell r="CF630" t="str">
            <v/>
          </cell>
          <cell r="CN630">
            <v>2607</v>
          </cell>
          <cell r="CW630">
            <v>57142</v>
          </cell>
          <cell r="CX630" t="str">
            <v/>
          </cell>
          <cell r="CZ630" t="str">
            <v/>
          </cell>
          <cell r="DA630" t="str">
            <v/>
          </cell>
          <cell r="DB630" t="str">
            <v/>
          </cell>
          <cell r="DC630" t="str">
            <v/>
          </cell>
        </row>
        <row r="631">
          <cell r="A631">
            <v>10235</v>
          </cell>
          <cell r="B631" t="str">
            <v>South Country Health Alliance</v>
          </cell>
          <cell r="J631" t="str">
            <v>2300 Park Drive</v>
          </cell>
          <cell r="L631" t="str">
            <v>OWATONNA</v>
          </cell>
          <cell r="M631" t="str">
            <v>STEELE</v>
          </cell>
          <cell r="N631" t="str">
            <v>MN</v>
          </cell>
          <cell r="O631" t="str">
            <v>55060</v>
          </cell>
          <cell r="Q631">
            <v>5074447770</v>
          </cell>
          <cell r="R631">
            <v>5074447774</v>
          </cell>
          <cell r="S631" t="str">
            <v>Leota</v>
          </cell>
          <cell r="T631" t="str">
            <v>Lind</v>
          </cell>
          <cell r="U631" t="str">
            <v>CEO</v>
          </cell>
          <cell r="V631" t="str">
            <v>llind@mnscha.org</v>
          </cell>
          <cell r="W631" t="str">
            <v>Scott Schufman</v>
          </cell>
          <cell r="X631" t="str">
            <v>Colleen</v>
          </cell>
          <cell r="Y631" t="str">
            <v>Warnemunde</v>
          </cell>
          <cell r="Z631" t="str">
            <v>Controller</v>
          </cell>
          <cell r="AA631" t="str">
            <v>South Country Health Alliance</v>
          </cell>
          <cell r="AB631">
            <v>5074316591</v>
          </cell>
          <cell r="AD631">
            <v>5074447774</v>
          </cell>
          <cell r="AE631" t="str">
            <v>cwarnemunde@mnscha.org</v>
          </cell>
          <cell r="AF631" t="str">
            <v>2300 Park Drive</v>
          </cell>
          <cell r="AH631" t="str">
            <v>OWATONNA</v>
          </cell>
          <cell r="AI631" t="str">
            <v>STEELE</v>
          </cell>
          <cell r="AJ631" t="str">
            <v>MN</v>
          </cell>
          <cell r="AK631" t="str">
            <v>55060</v>
          </cell>
          <cell r="AM631" t="str">
            <v>Scott</v>
          </cell>
          <cell r="AN631" t="str">
            <v>Schufman</v>
          </cell>
          <cell r="AO631" t="str">
            <v>CFO</v>
          </cell>
          <cell r="AP631" t="str">
            <v>South Country Health Alliance</v>
          </cell>
          <cell r="AQ631">
            <v>5074316599</v>
          </cell>
          <cell r="AS631">
            <v>5074447774</v>
          </cell>
          <cell r="AT631" t="str">
            <v>sschufman@mnscha.org</v>
          </cell>
          <cell r="AU631" t="str">
            <v>2300 Park Drive</v>
          </cell>
          <cell r="AW631" t="str">
            <v>OWATONNA</v>
          </cell>
          <cell r="AX631" t="str">
            <v>STEELE</v>
          </cell>
          <cell r="AY631" t="str">
            <v>MN</v>
          </cell>
          <cell r="AZ631" t="str">
            <v>55060</v>
          </cell>
          <cell r="CF631" t="str">
            <v>www.mnscha.org</v>
          </cell>
          <cell r="CN631">
            <v>989</v>
          </cell>
          <cell r="CO631">
            <v>613</v>
          </cell>
          <cell r="CP631">
            <v>571</v>
          </cell>
          <cell r="CS631" t="str">
            <v>12/31/2019</v>
          </cell>
          <cell r="CT631">
            <v>12</v>
          </cell>
          <cell r="DD631" t="str">
            <v>Scott</v>
          </cell>
          <cell r="DE631" t="str">
            <v>Schufman</v>
          </cell>
          <cell r="DG631" t="str">
            <v>sschufman@mnscha.org</v>
          </cell>
          <cell r="DH631">
            <v>5074316599</v>
          </cell>
        </row>
        <row r="632">
          <cell r="A632">
            <v>11646</v>
          </cell>
          <cell r="B632" t="str">
            <v>Sparta Insurance Company</v>
          </cell>
          <cell r="J632" t="str">
            <v>5 Batterson Park Road</v>
          </cell>
          <cell r="K632" t="str">
            <v>3rd Floor</v>
          </cell>
          <cell r="L632" t="str">
            <v>FARMINGTON</v>
          </cell>
          <cell r="M632" t="str">
            <v>HARTFORD</v>
          </cell>
          <cell r="N632" t="str">
            <v>CT</v>
          </cell>
          <cell r="O632" t="str">
            <v>06032</v>
          </cell>
          <cell r="Q632">
            <v>8607733437</v>
          </cell>
          <cell r="R632">
            <v>8607733411</v>
          </cell>
          <cell r="S632" t="str">
            <v>Stephen</v>
          </cell>
          <cell r="T632" t="str">
            <v>Eisenmann</v>
          </cell>
          <cell r="U632" t="str">
            <v>CEO</v>
          </cell>
          <cell r="V632" t="str">
            <v>spartadatacalls@catalinare.com</v>
          </cell>
          <cell r="W632" t="str">
            <v>Tracey Price</v>
          </cell>
          <cell r="X632" t="str">
            <v>Lynn</v>
          </cell>
          <cell r="Y632" t="str">
            <v>Aubin</v>
          </cell>
          <cell r="Z632" t="str">
            <v>Reinsurance Operations Manager</v>
          </cell>
          <cell r="AA632" t="str">
            <v>Catalina US Insurance Services, LLC</v>
          </cell>
          <cell r="AB632">
            <v>8607733413</v>
          </cell>
          <cell r="AD632">
            <v>8607733411</v>
          </cell>
          <cell r="AE632" t="str">
            <v>spartadatacalls@catalinare.com</v>
          </cell>
          <cell r="AF632" t="str">
            <v>5 Batterson Park Road</v>
          </cell>
          <cell r="AG632" t="str">
            <v>3rd Floor</v>
          </cell>
          <cell r="AH632" t="str">
            <v>FARMINGTON</v>
          </cell>
          <cell r="AI632" t="str">
            <v>HARTFORD</v>
          </cell>
          <cell r="AJ632" t="str">
            <v>CT</v>
          </cell>
          <cell r="AK632" t="str">
            <v>06032</v>
          </cell>
          <cell r="CN632">
            <v>1484</v>
          </cell>
          <cell r="CO632">
            <v>2909</v>
          </cell>
          <cell r="CS632" t="str">
            <v>12/31/2019</v>
          </cell>
          <cell r="CT632">
            <v>12</v>
          </cell>
          <cell r="CW632">
            <v>20613</v>
          </cell>
          <cell r="CX632" t="str">
            <v>4734</v>
          </cell>
          <cell r="DD632" t="str">
            <v>Tracey</v>
          </cell>
          <cell r="DE632" t="str">
            <v>Price</v>
          </cell>
          <cell r="DF632" t="str">
            <v>VP, Finance Operations</v>
          </cell>
          <cell r="DG632" t="str">
            <v>spartadatacalls@catalinare.com</v>
          </cell>
          <cell r="DH632">
            <v>8607733426</v>
          </cell>
        </row>
        <row r="633">
          <cell r="A633">
            <v>11256</v>
          </cell>
          <cell r="B633" t="str">
            <v>Spinnaker Insurance Company</v>
          </cell>
          <cell r="J633" t="str">
            <v>221 Main Street</v>
          </cell>
          <cell r="K633" t="str">
            <v>Suite 2</v>
          </cell>
          <cell r="L633" t="str">
            <v>CHESTER</v>
          </cell>
          <cell r="M633" t="str">
            <v>MORRIS</v>
          </cell>
          <cell r="N633" t="str">
            <v>NJ</v>
          </cell>
          <cell r="O633" t="str">
            <v>07930</v>
          </cell>
          <cell r="Q633">
            <v>9083002644</v>
          </cell>
          <cell r="S633" t="str">
            <v>David</v>
          </cell>
          <cell r="T633" t="str">
            <v>Ingrey</v>
          </cell>
          <cell r="U633" t="str">
            <v>CEO</v>
          </cell>
          <cell r="V633" t="str">
            <v>dingrey@spinnakerins.com</v>
          </cell>
          <cell r="W633" t="str">
            <v>Jesse J. Willmott</v>
          </cell>
          <cell r="X633" t="str">
            <v>Adam C.</v>
          </cell>
          <cell r="Y633" t="str">
            <v>Tyburski</v>
          </cell>
          <cell r="Z633" t="str">
            <v>SVP</v>
          </cell>
          <cell r="AA633" t="str">
            <v>Spinnaker Insurance Company</v>
          </cell>
          <cell r="AB633">
            <v>9083002644</v>
          </cell>
          <cell r="AD633">
            <v>9188751950</v>
          </cell>
          <cell r="AE633" t="str">
            <v>atyburski@spinnakerins.com</v>
          </cell>
          <cell r="AF633" t="str">
            <v>221 Main Street</v>
          </cell>
          <cell r="AG633" t="str">
            <v>Suite 2</v>
          </cell>
          <cell r="AH633" t="str">
            <v>CHESTER</v>
          </cell>
          <cell r="AI633" t="str">
            <v>MORRIS</v>
          </cell>
          <cell r="AJ633" t="str">
            <v>NJ</v>
          </cell>
          <cell r="AK633" t="str">
            <v>07930</v>
          </cell>
          <cell r="CF633" t="str">
            <v>www.spinnnakerins.com</v>
          </cell>
          <cell r="CN633">
            <v>1108</v>
          </cell>
          <cell r="CO633">
            <v>2859</v>
          </cell>
          <cell r="CS633" t="str">
            <v>12/31/2019</v>
          </cell>
          <cell r="CT633">
            <v>12</v>
          </cell>
          <cell r="CW633">
            <v>24376</v>
          </cell>
          <cell r="DD633" t="str">
            <v>David</v>
          </cell>
          <cell r="DE633" t="str">
            <v>Ingrey</v>
          </cell>
          <cell r="DF633" t="str">
            <v>CEO</v>
          </cell>
          <cell r="DG633" t="str">
            <v>dingrey@spinnakerins.com</v>
          </cell>
          <cell r="DH633">
            <v>9083002644</v>
          </cell>
        </row>
        <row r="634">
          <cell r="A634">
            <v>11652</v>
          </cell>
          <cell r="B634" t="str">
            <v xml:space="preserve">Standard Fire Insurance Company </v>
          </cell>
          <cell r="J634" t="str">
            <v>One Tower Square</v>
          </cell>
          <cell r="L634" t="str">
            <v>HARTFORD</v>
          </cell>
          <cell r="N634" t="str">
            <v>CT</v>
          </cell>
          <cell r="O634" t="str">
            <v>06183</v>
          </cell>
          <cell r="P634" t="str">
            <v>6014</v>
          </cell>
          <cell r="Q634">
            <v>8602773966</v>
          </cell>
          <cell r="X634" t="str">
            <v>Tyler</v>
          </cell>
          <cell r="Y634" t="str">
            <v>Dube</v>
          </cell>
          <cell r="Z634" t="str">
            <v>Data Analyst</v>
          </cell>
          <cell r="AA634" t="str">
            <v>Travelers</v>
          </cell>
          <cell r="AB634">
            <v>8602774137</v>
          </cell>
          <cell r="AD634">
            <v>8602777861</v>
          </cell>
          <cell r="AE634" t="str">
            <v>tdube@travelers.com</v>
          </cell>
          <cell r="AF634" t="str">
            <v>One Tower Square</v>
          </cell>
          <cell r="AH634" t="str">
            <v>HARTFORD</v>
          </cell>
          <cell r="AJ634" t="str">
            <v>CT</v>
          </cell>
          <cell r="AK634" t="str">
            <v>06183</v>
          </cell>
          <cell r="CN634">
            <v>1490</v>
          </cell>
          <cell r="CO634">
            <v>1591</v>
          </cell>
          <cell r="CS634" t="str">
            <v>12/31/2019</v>
          </cell>
          <cell r="CT634">
            <v>12</v>
          </cell>
          <cell r="CW634">
            <v>19070</v>
          </cell>
          <cell r="DD634" t="str">
            <v>Matt</v>
          </cell>
          <cell r="DE634" t="str">
            <v>Hushin</v>
          </cell>
          <cell r="DF634" t="str">
            <v>Director</v>
          </cell>
          <cell r="DG634" t="str">
            <v>mhushin@travelers.com</v>
          </cell>
          <cell r="DH634">
            <v>8609545818</v>
          </cell>
        </row>
        <row r="635">
          <cell r="A635">
            <v>10236</v>
          </cell>
          <cell r="B635" t="str">
            <v>Standard Insurance Company</v>
          </cell>
          <cell r="J635" t="str">
            <v>1100 SW Sixth Avenue</v>
          </cell>
          <cell r="L635" t="str">
            <v>PORTLAND</v>
          </cell>
          <cell r="M635" t="str">
            <v>MULTNOMAH</v>
          </cell>
          <cell r="N635" t="str">
            <v>OR</v>
          </cell>
          <cell r="O635" t="str">
            <v>97204</v>
          </cell>
          <cell r="Q635">
            <v>9713218885</v>
          </cell>
          <cell r="R635">
            <v>9713215301</v>
          </cell>
          <cell r="S635" t="str">
            <v>J. Greg</v>
          </cell>
          <cell r="T635" t="str">
            <v>Ness</v>
          </cell>
          <cell r="U635" t="str">
            <v>Chairman, President &amp; CEO</v>
          </cell>
          <cell r="V635" t="str">
            <v>greg.ness@standard.com</v>
          </cell>
          <cell r="W635" t="str">
            <v>Floyd Fitz-Hubert Chadee</v>
          </cell>
          <cell r="X635" t="str">
            <v>Will</v>
          </cell>
          <cell r="Y635" t="str">
            <v>Fundak</v>
          </cell>
          <cell r="Z635" t="str">
            <v>Manager, Statutory Reporting</v>
          </cell>
          <cell r="AA635" t="str">
            <v>Standard Insurance Company</v>
          </cell>
          <cell r="AB635">
            <v>9713217550</v>
          </cell>
          <cell r="AD635">
            <v>9713217540</v>
          </cell>
          <cell r="AE635" t="str">
            <v>statadmin@standard.com</v>
          </cell>
          <cell r="AF635" t="str">
            <v>1100 SW Sixth Avenue</v>
          </cell>
          <cell r="AH635" t="str">
            <v>PORTLAND</v>
          </cell>
          <cell r="AI635" t="str">
            <v>MULTNOMAH</v>
          </cell>
          <cell r="AJ635" t="str">
            <v>OR</v>
          </cell>
          <cell r="AK635" t="str">
            <v>97204</v>
          </cell>
          <cell r="AM635" t="str">
            <v>Nicole</v>
          </cell>
          <cell r="AN635" t="str">
            <v>Denney</v>
          </cell>
          <cell r="AO635" t="str">
            <v>Accountant</v>
          </cell>
          <cell r="AP635" t="str">
            <v>Standard Insurance Company</v>
          </cell>
          <cell r="AQ635">
            <v>9713216568</v>
          </cell>
          <cell r="AS635">
            <v>9713217540</v>
          </cell>
          <cell r="AT635" t="str">
            <v>nicole.denney@standard.com</v>
          </cell>
          <cell r="AU635" t="str">
            <v>1100 SW Sixth Avenue</v>
          </cell>
          <cell r="AW635" t="str">
            <v>PORTLAND</v>
          </cell>
          <cell r="AX635" t="str">
            <v>MULTNOMAH</v>
          </cell>
          <cell r="AY635" t="str">
            <v>OR</v>
          </cell>
          <cell r="AZ635" t="str">
            <v>97204</v>
          </cell>
          <cell r="CF635" t="str">
            <v>www.standard.com</v>
          </cell>
          <cell r="CN635">
            <v>990</v>
          </cell>
          <cell r="CO635">
            <v>601</v>
          </cell>
          <cell r="CP635">
            <v>586</v>
          </cell>
          <cell r="CS635" t="str">
            <v>12/31/2019</v>
          </cell>
          <cell r="CT635">
            <v>12</v>
          </cell>
          <cell r="CW635">
            <v>69019</v>
          </cell>
          <cell r="DD635" t="str">
            <v>Barry</v>
          </cell>
          <cell r="DE635" t="str">
            <v>Walton</v>
          </cell>
          <cell r="DF635" t="str">
            <v>Sr Dir Compliance &amp; QA, Corp Accounting &amp; Finance</v>
          </cell>
          <cell r="DG635" t="str">
            <v>barry.walton@standard.com</v>
          </cell>
          <cell r="DH635">
            <v>9713217564</v>
          </cell>
        </row>
        <row r="636">
          <cell r="A636">
            <v>10237</v>
          </cell>
          <cell r="B636" t="str">
            <v xml:space="preserve">Standard Life and Accident Insurance Company </v>
          </cell>
          <cell r="J636" t="str">
            <v>One Moody Plaza</v>
          </cell>
          <cell r="L636" t="str">
            <v>GALVESTON</v>
          </cell>
          <cell r="M636" t="str">
            <v>GALVESTON</v>
          </cell>
          <cell r="N636" t="str">
            <v>TX</v>
          </cell>
          <cell r="O636" t="str">
            <v>77550</v>
          </cell>
          <cell r="Q636">
            <v>2815384834</v>
          </cell>
          <cell r="R636">
            <v>4096213026</v>
          </cell>
          <cell r="S636" t="str">
            <v>Jim</v>
          </cell>
          <cell r="T636" t="str">
            <v>Pozzi</v>
          </cell>
          <cell r="U636" t="str">
            <v>President and COO</v>
          </cell>
          <cell r="V636" t="str">
            <v>jim.pozzi@americannational.com</v>
          </cell>
          <cell r="W636" t="str">
            <v>John J. Dunn, Jr.</v>
          </cell>
          <cell r="X636" t="str">
            <v>Renee</v>
          </cell>
          <cell r="Y636" t="str">
            <v>Mensch</v>
          </cell>
          <cell r="Z636" t="str">
            <v>Rate Compliance Analyst</v>
          </cell>
          <cell r="AA636" t="str">
            <v xml:space="preserve">American National Insurance Company </v>
          </cell>
          <cell r="AB636">
            <v>2815384881</v>
          </cell>
          <cell r="AC636">
            <v>2946</v>
          </cell>
          <cell r="AE636" t="str">
            <v>healthactuarialcompliance@americannational.com</v>
          </cell>
          <cell r="AF636" t="str">
            <v>One Moody Plaza</v>
          </cell>
          <cell r="AH636" t="str">
            <v>GALVESTON</v>
          </cell>
          <cell r="AI636" t="str">
            <v>GALVESTON</v>
          </cell>
          <cell r="AJ636" t="str">
            <v>TX</v>
          </cell>
          <cell r="AK636" t="str">
            <v>77550</v>
          </cell>
          <cell r="CF636" t="str">
            <v>www.anico.com</v>
          </cell>
          <cell r="CN636">
            <v>991</v>
          </cell>
          <cell r="CO636">
            <v>779</v>
          </cell>
          <cell r="CS636" t="str">
            <v>12/31/2019</v>
          </cell>
          <cell r="CT636">
            <v>12</v>
          </cell>
          <cell r="CW636">
            <v>86355</v>
          </cell>
          <cell r="CX636" t="str">
            <v>408</v>
          </cell>
          <cell r="DD636" t="str">
            <v>Andrea</v>
          </cell>
          <cell r="DE636" t="str">
            <v>Link</v>
          </cell>
          <cell r="DF636" t="str">
            <v>Rate Compliance Supervisor</v>
          </cell>
          <cell r="DG636" t="str">
            <v>healthactuarialcompliance@americannational.com</v>
          </cell>
          <cell r="DH636">
            <v>2815384833</v>
          </cell>
        </row>
        <row r="637">
          <cell r="A637">
            <v>10238</v>
          </cell>
          <cell r="B637" t="str">
            <v>Standard Security Life Insurance Company of New York</v>
          </cell>
          <cell r="J637" t="str">
            <v>485 Madison Avenue</v>
          </cell>
          <cell r="L637" t="str">
            <v>NEW YORK</v>
          </cell>
          <cell r="M637" t="str">
            <v>NEW YORK</v>
          </cell>
          <cell r="N637" t="str">
            <v>NY</v>
          </cell>
          <cell r="O637" t="str">
            <v>10022</v>
          </cell>
          <cell r="Q637">
            <v>2123554141</v>
          </cell>
          <cell r="R637">
            <v>2126447450</v>
          </cell>
          <cell r="S637" t="str">
            <v>David Brian</v>
          </cell>
          <cell r="T637" t="str">
            <v>Getz</v>
          </cell>
          <cell r="U637" t="str">
            <v>VP &amp; CFO</v>
          </cell>
          <cell r="V637" t="str">
            <v>dgetz@sslicny.com</v>
          </cell>
          <cell r="W637" t="str">
            <v>David Brian Getz</v>
          </cell>
          <cell r="X637" t="str">
            <v>Kuiwai</v>
          </cell>
          <cell r="Y637" t="str">
            <v>Sit</v>
          </cell>
          <cell r="Z637" t="str">
            <v>Accountant</v>
          </cell>
          <cell r="AA637" t="str">
            <v>Standard Security Life Insurance Company of New York</v>
          </cell>
          <cell r="AB637">
            <v>2123554141</v>
          </cell>
          <cell r="AC637">
            <v>3073</v>
          </cell>
          <cell r="AD637">
            <v>2126447450</v>
          </cell>
          <cell r="AE637" t="str">
            <v>ksit@sslicny.com</v>
          </cell>
          <cell r="AF637" t="str">
            <v>485 Madison Avenue</v>
          </cell>
          <cell r="AH637" t="str">
            <v>NEW YORK</v>
          </cell>
          <cell r="AI637" t="str">
            <v>NEW YORK</v>
          </cell>
          <cell r="AJ637" t="str">
            <v>NY</v>
          </cell>
          <cell r="AK637" t="str">
            <v>10022</v>
          </cell>
          <cell r="CF637" t="str">
            <v>www.sslicny.com</v>
          </cell>
          <cell r="CN637">
            <v>992</v>
          </cell>
          <cell r="CO637">
            <v>605</v>
          </cell>
          <cell r="CS637" t="str">
            <v>12/31/2019</v>
          </cell>
          <cell r="CT637">
            <v>12</v>
          </cell>
          <cell r="CW637">
            <v>69078</v>
          </cell>
          <cell r="DD637" t="str">
            <v>David</v>
          </cell>
          <cell r="DE637" t="str">
            <v>Getz</v>
          </cell>
          <cell r="DF637" t="str">
            <v>VP</v>
          </cell>
          <cell r="DG637" t="str">
            <v>dgetz@sslicny.com</v>
          </cell>
          <cell r="DH637">
            <v>2123554141</v>
          </cell>
        </row>
        <row r="638">
          <cell r="A638">
            <v>11654</v>
          </cell>
          <cell r="B638" t="str">
            <v>Star Insurance Company</v>
          </cell>
          <cell r="J638" t="str">
            <v>26255 American Drive</v>
          </cell>
          <cell r="L638" t="str">
            <v>SOUTHFIELD</v>
          </cell>
          <cell r="M638" t="str">
            <v>OAKLAND</v>
          </cell>
          <cell r="N638" t="str">
            <v>MI</v>
          </cell>
          <cell r="O638" t="str">
            <v>48034</v>
          </cell>
          <cell r="Q638">
            <v>2482048115</v>
          </cell>
          <cell r="R638">
            <v>2483581614</v>
          </cell>
          <cell r="S638" t="str">
            <v>Patrick</v>
          </cell>
          <cell r="T638" t="str">
            <v>Stewart</v>
          </cell>
          <cell r="U638" t="str">
            <v>SVP &amp; Chief Financial Officer</v>
          </cell>
          <cell r="V638" t="str">
            <v>patrick.stewart@meadowbrook.com</v>
          </cell>
          <cell r="W638" t="str">
            <v>Patrick Stewart</v>
          </cell>
          <cell r="X638" t="str">
            <v>Andrew</v>
          </cell>
          <cell r="Y638" t="str">
            <v>McMillan</v>
          </cell>
          <cell r="Z638" t="str">
            <v>Statistical Reporting Analyst</v>
          </cell>
          <cell r="AA638" t="str">
            <v>Star Insurance Company</v>
          </cell>
          <cell r="AB638">
            <v>2482048016</v>
          </cell>
          <cell r="AD638">
            <v>2483581100</v>
          </cell>
          <cell r="AE638" t="str">
            <v>andrew.mcmillan@meadowbrook.com</v>
          </cell>
          <cell r="AF638" t="str">
            <v>26255 American Drive</v>
          </cell>
          <cell r="AH638" t="str">
            <v>SOUTHFIELD</v>
          </cell>
          <cell r="AI638" t="str">
            <v>OAKLAND</v>
          </cell>
          <cell r="AJ638" t="str">
            <v>MI</v>
          </cell>
          <cell r="AK638" t="str">
            <v>48037</v>
          </cell>
          <cell r="CF638" t="str">
            <v>www.meadowbrook.com</v>
          </cell>
          <cell r="CN638">
            <v>1492</v>
          </cell>
          <cell r="CO638">
            <v>1813</v>
          </cell>
          <cell r="CS638" t="str">
            <v>12/31/2019</v>
          </cell>
          <cell r="CT638">
            <v>12</v>
          </cell>
          <cell r="CW638">
            <v>18023</v>
          </cell>
          <cell r="CX638" t="str">
            <v>0748</v>
          </cell>
          <cell r="DD638" t="str">
            <v>Kimberly</v>
          </cell>
          <cell r="DE638" t="str">
            <v>McGuire</v>
          </cell>
          <cell r="DF638" t="str">
            <v>AVP Corporate Compliance</v>
          </cell>
          <cell r="DG638" t="str">
            <v>kim.mcguire@meadowbrook.com</v>
          </cell>
          <cell r="DH638">
            <v>2482048083</v>
          </cell>
        </row>
        <row r="639">
          <cell r="A639">
            <v>11655</v>
          </cell>
          <cell r="B639" t="str">
            <v>Starmount Life Insurance Company</v>
          </cell>
          <cell r="J639" t="str">
            <v>8485 Goodwood Boulevard</v>
          </cell>
          <cell r="L639" t="str">
            <v>BATON ROUGE</v>
          </cell>
          <cell r="N639" t="str">
            <v>LA</v>
          </cell>
          <cell r="O639" t="str">
            <v>70806</v>
          </cell>
          <cell r="Q639">
            <v>2254009133</v>
          </cell>
          <cell r="R639">
            <v>2256101333</v>
          </cell>
          <cell r="S639" t="str">
            <v>Jeff</v>
          </cell>
          <cell r="T639" t="str">
            <v>Wild</v>
          </cell>
          <cell r="U639" t="str">
            <v>CFO</v>
          </cell>
          <cell r="V639" t="str">
            <v>jeffw@starmountlife.com</v>
          </cell>
          <cell r="W639" t="str">
            <v>Jeffrey G. Wild</v>
          </cell>
          <cell r="X639" t="str">
            <v>Jeffrey G.</v>
          </cell>
          <cell r="Y639" t="str">
            <v>Wild</v>
          </cell>
          <cell r="Z639" t="str">
            <v>CFO</v>
          </cell>
          <cell r="AA639" t="str">
            <v>Starmount Life Insurance Company</v>
          </cell>
          <cell r="AB639">
            <v>2254009133</v>
          </cell>
          <cell r="AD639">
            <v>2256101333</v>
          </cell>
          <cell r="AE639" t="str">
            <v>jeffw@starmountlife.com</v>
          </cell>
          <cell r="AF639" t="str">
            <v>PO Box 98100</v>
          </cell>
          <cell r="AH639" t="str">
            <v>BATON ROUGE</v>
          </cell>
          <cell r="AJ639" t="str">
            <v>LA</v>
          </cell>
          <cell r="AK639" t="str">
            <v>70898</v>
          </cell>
          <cell r="AM639" t="str">
            <v>Denise</v>
          </cell>
          <cell r="AN639" t="str">
            <v>Hardee</v>
          </cell>
          <cell r="AO639" t="str">
            <v>Financial Analyst</v>
          </cell>
          <cell r="AP639" t="str">
            <v>Unum Group</v>
          </cell>
          <cell r="AQ639">
            <v>4232944169</v>
          </cell>
          <cell r="AR639">
            <v>44169</v>
          </cell>
          <cell r="AS639">
            <v>4232941800</v>
          </cell>
          <cell r="AT639" t="str">
            <v>Dhardee@unum.com</v>
          </cell>
          <cell r="AU639" t="str">
            <v>One Fountain Square</v>
          </cell>
          <cell r="AW639" t="str">
            <v>CHATTANOOGA</v>
          </cell>
          <cell r="AX639" t="str">
            <v>HAMILTON</v>
          </cell>
          <cell r="AY639" t="str">
            <v>TN</v>
          </cell>
          <cell r="AZ639" t="str">
            <v>37402</v>
          </cell>
          <cell r="CF639" t="str">
            <v>www.starmountlife.com</v>
          </cell>
          <cell r="CN639">
            <v>1493</v>
          </cell>
          <cell r="CO639">
            <v>1607</v>
          </cell>
          <cell r="CP639">
            <v>620</v>
          </cell>
          <cell r="CS639" t="str">
            <v>12/31/2019</v>
          </cell>
          <cell r="CT639">
            <v>12</v>
          </cell>
          <cell r="CW639">
            <v>68985</v>
          </cell>
          <cell r="DD639" t="str">
            <v>Erich</v>
          </cell>
          <cell r="DE639" t="str">
            <v>Sternberg</v>
          </cell>
          <cell r="DF639" t="str">
            <v>CEO</v>
          </cell>
          <cell r="DG639" t="str">
            <v>erich@starmountlife.com</v>
          </cell>
        </row>
        <row r="640">
          <cell r="A640">
            <v>11656</v>
          </cell>
          <cell r="B640" t="str">
            <v>StarNet Insurance Company</v>
          </cell>
          <cell r="J640" t="str">
            <v>2445 Kuser Road</v>
          </cell>
          <cell r="K640" t="str">
            <v>Suite 201</v>
          </cell>
          <cell r="L640" t="str">
            <v>HAMILTON SQUARE</v>
          </cell>
          <cell r="M640" t="str">
            <v>MERCER</v>
          </cell>
          <cell r="N640" t="str">
            <v>NJ</v>
          </cell>
          <cell r="O640" t="str">
            <v>08690</v>
          </cell>
          <cell r="Q640">
            <v>6095846990</v>
          </cell>
          <cell r="R640">
            <v>6095885770</v>
          </cell>
          <cell r="S640" t="str">
            <v>Peter C.</v>
          </cell>
          <cell r="T640" t="str">
            <v>Jonson</v>
          </cell>
          <cell r="U640" t="str">
            <v>AVP/Asst Controller</v>
          </cell>
          <cell r="V640" t="str">
            <v>pjonson@berkleyah.com</v>
          </cell>
          <cell r="X640" t="str">
            <v>Kenya</v>
          </cell>
          <cell r="Y640" t="str">
            <v>Rourk</v>
          </cell>
          <cell r="Z640" t="str">
            <v>Accounting Manager</v>
          </cell>
          <cell r="AA640" t="str">
            <v>StarNet Insurance Company</v>
          </cell>
          <cell r="AB640">
            <v>6095846990</v>
          </cell>
          <cell r="AD640">
            <v>6095885770</v>
          </cell>
          <cell r="AE640" t="str">
            <v>krourk@berkleyah.com</v>
          </cell>
          <cell r="AF640" t="str">
            <v>2445 Kuser Road</v>
          </cell>
          <cell r="AG640" t="str">
            <v>Suite 201</v>
          </cell>
          <cell r="AH640" t="str">
            <v>HAMILTON SQUARE</v>
          </cell>
          <cell r="AI640" t="str">
            <v>MERCER</v>
          </cell>
          <cell r="AJ640" t="str">
            <v>NJ</v>
          </cell>
          <cell r="AK640" t="str">
            <v>08690</v>
          </cell>
          <cell r="CN640">
            <v>1494</v>
          </cell>
          <cell r="CO640">
            <v>3104</v>
          </cell>
          <cell r="CS640" t="str">
            <v>12/31/2019</v>
          </cell>
          <cell r="CT640">
            <v>12</v>
          </cell>
          <cell r="CW640">
            <v>40045</v>
          </cell>
          <cell r="CX640" t="str">
            <v>0098</v>
          </cell>
          <cell r="DD640" t="str">
            <v>Peter C</v>
          </cell>
          <cell r="DE640" t="str">
            <v>Jonson</v>
          </cell>
          <cell r="DF640" t="str">
            <v>Manager</v>
          </cell>
          <cell r="DG640" t="str">
            <v>pjonsoon@berkleyah.com</v>
          </cell>
          <cell r="DH640">
            <v>6095846990</v>
          </cell>
        </row>
        <row r="641">
          <cell r="A641">
            <v>11657</v>
          </cell>
          <cell r="B641" t="str">
            <v>Starr Indemnity &amp; Liability Company</v>
          </cell>
          <cell r="J641" t="str">
            <v>399 Park Avenue</v>
          </cell>
          <cell r="K641" t="str">
            <v>8th Floor</v>
          </cell>
          <cell r="L641" t="str">
            <v>NEW YORK</v>
          </cell>
          <cell r="N641" t="str">
            <v>NY</v>
          </cell>
          <cell r="O641" t="str">
            <v>10022</v>
          </cell>
          <cell r="Q641">
            <v>6462276353</v>
          </cell>
          <cell r="S641" t="str">
            <v>Steve</v>
          </cell>
          <cell r="T641" t="str">
            <v>Blakey</v>
          </cell>
          <cell r="U641" t="str">
            <v>President &amp; CEO</v>
          </cell>
          <cell r="V641" t="str">
            <v>steve.blakey@starrcompanies.com</v>
          </cell>
          <cell r="W641" t="str">
            <v>Bill Tucker</v>
          </cell>
          <cell r="X641" t="str">
            <v>Eddie L.</v>
          </cell>
          <cell r="Y641" t="str">
            <v>Wright III</v>
          </cell>
          <cell r="Z641" t="str">
            <v>Statistical Reporting Accountant</v>
          </cell>
          <cell r="AA641" t="str">
            <v>Starr Indemnity &amp; Liability Company</v>
          </cell>
          <cell r="AB641">
            <v>4042601370</v>
          </cell>
          <cell r="AD641">
            <v>6316856744</v>
          </cell>
          <cell r="AE641" t="str">
            <v>eddie.wright@starrcompanies.com</v>
          </cell>
          <cell r="AF641" t="str">
            <v>399 Park Avenue</v>
          </cell>
          <cell r="AG641" t="str">
            <v>8th Floor</v>
          </cell>
          <cell r="AH641" t="str">
            <v>NEW YORK</v>
          </cell>
          <cell r="AJ641" t="str">
            <v>NY</v>
          </cell>
          <cell r="AK641" t="str">
            <v>10022</v>
          </cell>
          <cell r="CF641" t="str">
            <v>www.starrcompanies.com</v>
          </cell>
          <cell r="CN641">
            <v>1495</v>
          </cell>
          <cell r="CO641">
            <v>409</v>
          </cell>
          <cell r="CS641" t="str">
            <v>12/31/2019</v>
          </cell>
          <cell r="CT641">
            <v>12</v>
          </cell>
          <cell r="CW641">
            <v>38318</v>
          </cell>
          <cell r="DD641" t="str">
            <v>Samuel</v>
          </cell>
          <cell r="DE641" t="str">
            <v>Choi</v>
          </cell>
          <cell r="DF641" t="str">
            <v>Statistical Reporting Supervisor</v>
          </cell>
          <cell r="DG641" t="str">
            <v>samuel.choi@starrcompanies.com</v>
          </cell>
          <cell r="DH641">
            <v>6462276775</v>
          </cell>
        </row>
        <row r="642">
          <cell r="A642">
            <v>11743</v>
          </cell>
          <cell r="B642" t="str">
            <v>StarStone National Insurance Company</v>
          </cell>
          <cell r="J642" t="str">
            <v>185 Hudson Street</v>
          </cell>
          <cell r="K642" t="str">
            <v>Suite 2600</v>
          </cell>
          <cell r="L642" t="str">
            <v>JERSEY CITY</v>
          </cell>
          <cell r="M642" t="str">
            <v>HUDSON</v>
          </cell>
          <cell r="N642" t="str">
            <v>NJ</v>
          </cell>
          <cell r="O642" t="str">
            <v>07311</v>
          </cell>
          <cell r="Q642">
            <v>2017437751</v>
          </cell>
          <cell r="R642">
            <v>2017437701</v>
          </cell>
          <cell r="S642" t="str">
            <v>Robert L</v>
          </cell>
          <cell r="T642" t="str">
            <v>Trimble</v>
          </cell>
          <cell r="U642" t="str">
            <v>President</v>
          </cell>
          <cell r="V642" t="str">
            <v>linc.trimble@enstargroup.com</v>
          </cell>
          <cell r="W642" t="str">
            <v>Nancy Hammer</v>
          </cell>
          <cell r="X642" t="str">
            <v>Brian</v>
          </cell>
          <cell r="Y642" t="str">
            <v>Reddin</v>
          </cell>
          <cell r="Z642" t="str">
            <v>Data Reporting Specialist</v>
          </cell>
          <cell r="AA642" t="str">
            <v>StarStone National Insurance Company</v>
          </cell>
          <cell r="AB642">
            <v>8034627619</v>
          </cell>
          <cell r="AE642" t="str">
            <v>courtney.odie@enstargroup.com</v>
          </cell>
          <cell r="AF642" t="str">
            <v>PO Box 100165</v>
          </cell>
          <cell r="AH642" t="str">
            <v>COLUMBIA</v>
          </cell>
          <cell r="AI642" t="str">
            <v>RICHLAND</v>
          </cell>
          <cell r="AJ642" t="str">
            <v>SC</v>
          </cell>
          <cell r="AK642" t="str">
            <v>29202</v>
          </cell>
          <cell r="CF642" t="str">
            <v>www.starstone.com</v>
          </cell>
          <cell r="CN642">
            <v>3140</v>
          </cell>
          <cell r="CO642">
            <v>1673</v>
          </cell>
          <cell r="CS642" t="str">
            <v>12/31/2019</v>
          </cell>
          <cell r="CT642">
            <v>12</v>
          </cell>
          <cell r="CW642">
            <v>25496</v>
          </cell>
          <cell r="CX642" t="str">
            <v>4725</v>
          </cell>
          <cell r="DD642" t="str">
            <v>Carolina</v>
          </cell>
          <cell r="DE642" t="str">
            <v>Chung</v>
          </cell>
          <cell r="DF642" t="str">
            <v>AVP Operations Special Projects</v>
          </cell>
          <cell r="DG642" t="str">
            <v>carolina.chung@starstone.com</v>
          </cell>
          <cell r="DH642">
            <v>2018302552</v>
          </cell>
        </row>
        <row r="643">
          <cell r="A643">
            <v>11658</v>
          </cell>
          <cell r="B643" t="str">
            <v>State Farm Fire and Casualty Company</v>
          </cell>
          <cell r="J643" t="str">
            <v>One State Farm Plaza</v>
          </cell>
          <cell r="L643" t="str">
            <v>BLOOMINGTON</v>
          </cell>
          <cell r="M643" t="str">
            <v>MCLEAN</v>
          </cell>
          <cell r="N643" t="str">
            <v>IL</v>
          </cell>
          <cell r="O643" t="str">
            <v>61710</v>
          </cell>
          <cell r="P643" t="str">
            <v>0001</v>
          </cell>
          <cell r="Q643">
            <v>3097662991</v>
          </cell>
          <cell r="R643">
            <v>3097664655</v>
          </cell>
          <cell r="S643" t="str">
            <v>Michael Leon</v>
          </cell>
          <cell r="T643" t="str">
            <v>Tipsord</v>
          </cell>
          <cell r="U643" t="str">
            <v>Chairman of the Board, President and CEO</v>
          </cell>
          <cell r="V643" t="str">
            <v>home.acct-dmsext.508j00@statefarm.com</v>
          </cell>
          <cell r="W643" t="str">
            <v>Jon Charles Farney</v>
          </cell>
          <cell r="X643" t="str">
            <v>Sean</v>
          </cell>
          <cell r="Y643" t="str">
            <v>Overlot</v>
          </cell>
          <cell r="Z643" t="str">
            <v>Finance Specialist</v>
          </cell>
          <cell r="AA643" t="str">
            <v>State Farm Fire and Casualty Company</v>
          </cell>
          <cell r="AB643">
            <v>3097637825</v>
          </cell>
          <cell r="AD643">
            <v>3097664655</v>
          </cell>
          <cell r="AE643" t="str">
            <v>home.acct-dmsext.508j00@statefarm.com</v>
          </cell>
          <cell r="AF643" t="str">
            <v>One State Farm Plaza</v>
          </cell>
          <cell r="AG643" t="str">
            <v>D-2</v>
          </cell>
          <cell r="AH643" t="str">
            <v>BLOOMINGTON</v>
          </cell>
          <cell r="AI643" t="str">
            <v>MCLEAN</v>
          </cell>
          <cell r="AJ643" t="str">
            <v>IL</v>
          </cell>
          <cell r="AK643" t="str">
            <v>61710</v>
          </cell>
          <cell r="AL643" t="str">
            <v>0001</v>
          </cell>
          <cell r="CF643" t="str">
            <v>www.statefarm.com</v>
          </cell>
          <cell r="CN643">
            <v>1496</v>
          </cell>
          <cell r="CO643">
            <v>623</v>
          </cell>
          <cell r="CS643" t="str">
            <v>12/31/2019</v>
          </cell>
          <cell r="CT643">
            <v>12</v>
          </cell>
          <cell r="CW643">
            <v>25143</v>
          </cell>
          <cell r="CX643" t="str">
            <v>176</v>
          </cell>
          <cell r="DD643" t="str">
            <v>Jay</v>
          </cell>
          <cell r="DE643" t="str">
            <v>Dennis</v>
          </cell>
          <cell r="DF643" t="str">
            <v>Finance Supervisor</v>
          </cell>
          <cell r="DG643" t="str">
            <v>home.acct-dmsext.508j00@statefarm.com</v>
          </cell>
          <cell r="DH643">
            <v>3097350398</v>
          </cell>
        </row>
        <row r="644">
          <cell r="A644">
            <v>11659</v>
          </cell>
          <cell r="B644" t="str">
            <v>State Farm General Insurance Company</v>
          </cell>
          <cell r="J644" t="str">
            <v>One State Farm Plaza</v>
          </cell>
          <cell r="L644" t="str">
            <v>BLOOMINGTON</v>
          </cell>
          <cell r="M644" t="str">
            <v>MCLEAN</v>
          </cell>
          <cell r="N644" t="str">
            <v>IL</v>
          </cell>
          <cell r="O644" t="str">
            <v>61710</v>
          </cell>
          <cell r="P644" t="str">
            <v>0001</v>
          </cell>
          <cell r="Q644">
            <v>3097662991</v>
          </cell>
          <cell r="R644">
            <v>3097664655</v>
          </cell>
          <cell r="S644" t="str">
            <v>Thomas Michael</v>
          </cell>
          <cell r="T644" t="str">
            <v>Conley</v>
          </cell>
          <cell r="U644" t="str">
            <v>President and Chief Executive Officer</v>
          </cell>
          <cell r="V644" t="str">
            <v>home.acct-dmsext.508j00@statefarm.com</v>
          </cell>
          <cell r="W644" t="str">
            <v>Jon Charles Farney</v>
          </cell>
          <cell r="X644" t="str">
            <v>Sean</v>
          </cell>
          <cell r="Y644" t="str">
            <v>Overlot</v>
          </cell>
          <cell r="Z644" t="str">
            <v>Finance Specialist</v>
          </cell>
          <cell r="AA644" t="str">
            <v>State Farm General Insurance Company</v>
          </cell>
          <cell r="AB644">
            <v>3097637825</v>
          </cell>
          <cell r="AD644">
            <v>3097664655</v>
          </cell>
          <cell r="AE644" t="str">
            <v>home.acct-dmsext.508j00@statefarm.com</v>
          </cell>
          <cell r="AF644" t="str">
            <v>One State Farm Plaza</v>
          </cell>
          <cell r="AG644" t="str">
            <v>D-2</v>
          </cell>
          <cell r="AH644" t="str">
            <v>BLOOMINGTON</v>
          </cell>
          <cell r="AI644" t="str">
            <v>MCLEAN</v>
          </cell>
          <cell r="AJ644" t="str">
            <v>IL</v>
          </cell>
          <cell r="AK644" t="str">
            <v>61710</v>
          </cell>
          <cell r="AL644" t="str">
            <v>0001</v>
          </cell>
          <cell r="CF644" t="str">
            <v>www.statefarm.com</v>
          </cell>
          <cell r="CN644">
            <v>1497</v>
          </cell>
          <cell r="CO644">
            <v>738</v>
          </cell>
          <cell r="CS644" t="str">
            <v>12/31/2019</v>
          </cell>
          <cell r="CT644">
            <v>12</v>
          </cell>
          <cell r="CW644">
            <v>25151</v>
          </cell>
          <cell r="CX644" t="str">
            <v>176</v>
          </cell>
          <cell r="DD644" t="str">
            <v>Jay</v>
          </cell>
          <cell r="DE644" t="str">
            <v>Dennis</v>
          </cell>
          <cell r="DF644" t="str">
            <v>Finance Supervisor</v>
          </cell>
          <cell r="DG644" t="str">
            <v>home.acct-dmsext.508j00@statefarm.com</v>
          </cell>
          <cell r="DH644">
            <v>3097350398</v>
          </cell>
        </row>
        <row r="645">
          <cell r="A645">
            <v>11660</v>
          </cell>
          <cell r="B645" t="str">
            <v>State Farm Life Insurance Company</v>
          </cell>
          <cell r="J645" t="str">
            <v>One State Farm Plaza</v>
          </cell>
          <cell r="L645" t="str">
            <v>BLOOMINGTON</v>
          </cell>
          <cell r="M645" t="str">
            <v>MCLEAN</v>
          </cell>
          <cell r="N645" t="str">
            <v>IL</v>
          </cell>
          <cell r="O645" t="str">
            <v>61710</v>
          </cell>
          <cell r="Q645">
            <v>3097634151</v>
          </cell>
          <cell r="R645">
            <v>3097664655</v>
          </cell>
          <cell r="S645" t="str">
            <v>Michael L.</v>
          </cell>
          <cell r="T645" t="str">
            <v>Tipsord</v>
          </cell>
          <cell r="U645" t="str">
            <v>President and Chief Executive Officer</v>
          </cell>
          <cell r="V645" t="str">
            <v>home.life-fin-stmts.565y00@statefarm.com</v>
          </cell>
          <cell r="W645" t="str">
            <v>Jon C. Farney</v>
          </cell>
          <cell r="X645" t="str">
            <v>Blyth</v>
          </cell>
          <cell r="Y645" t="str">
            <v>Chambers</v>
          </cell>
          <cell r="Z645" t="str">
            <v>Finance Specialist</v>
          </cell>
          <cell r="AA645" t="str">
            <v>State Farm Life Insurance Company</v>
          </cell>
          <cell r="AB645">
            <v>3097662930</v>
          </cell>
          <cell r="AD645">
            <v>3097664655</v>
          </cell>
          <cell r="AE645" t="str">
            <v>home.life.fin.stmts.565y00@statefarm.com</v>
          </cell>
          <cell r="AF645" t="str">
            <v>One State Farm Plaza</v>
          </cell>
          <cell r="AH645" t="str">
            <v>BLOOMINGTON</v>
          </cell>
          <cell r="AI645" t="str">
            <v>MCLEAN</v>
          </cell>
          <cell r="AJ645" t="str">
            <v>IL</v>
          </cell>
          <cell r="AK645" t="str">
            <v>61710</v>
          </cell>
          <cell r="CF645" t="str">
            <v>www.statefarm.com</v>
          </cell>
          <cell r="CN645">
            <v>1498</v>
          </cell>
          <cell r="CO645">
            <v>706</v>
          </cell>
          <cell r="CS645" t="str">
            <v>12/31/2019</v>
          </cell>
          <cell r="CT645">
            <v>12</v>
          </cell>
          <cell r="CW645">
            <v>69108</v>
          </cell>
          <cell r="CX645" t="str">
            <v>0176</v>
          </cell>
          <cell r="DD645" t="str">
            <v>Kaity</v>
          </cell>
          <cell r="DE645" t="str">
            <v>Emmerson</v>
          </cell>
          <cell r="DF645" t="str">
            <v>Finance Manager</v>
          </cell>
          <cell r="DG645" t="str">
            <v>kaity.emmerson.kctz@statefarm.com</v>
          </cell>
          <cell r="DH645">
            <v>3097634151</v>
          </cell>
        </row>
        <row r="646">
          <cell r="A646">
            <v>10239</v>
          </cell>
          <cell r="B646" t="str">
            <v xml:space="preserve">State Farm Mutual Automobile Insurance Company </v>
          </cell>
          <cell r="J646" t="str">
            <v xml:space="preserve">One State Farm Plaza </v>
          </cell>
          <cell r="K646" t="str">
            <v>D-2</v>
          </cell>
          <cell r="L646" t="str">
            <v>BLOOMINGTON</v>
          </cell>
          <cell r="M646" t="str">
            <v>MCLEAN</v>
          </cell>
          <cell r="N646" t="str">
            <v>IL</v>
          </cell>
          <cell r="O646" t="str">
            <v>61710</v>
          </cell>
          <cell r="Q646">
            <v>3097662991</v>
          </cell>
          <cell r="R646">
            <v>3097664655</v>
          </cell>
          <cell r="S646" t="str">
            <v>Michael Leon</v>
          </cell>
          <cell r="T646" t="str">
            <v>Tipsord</v>
          </cell>
          <cell r="U646" t="str">
            <v>Chairman of the Board, President and CEO</v>
          </cell>
          <cell r="V646" t="str">
            <v>home.acct-dmsext.508j00@statefarm.com</v>
          </cell>
          <cell r="W646" t="str">
            <v>Jon Charles Farney</v>
          </cell>
          <cell r="X646" t="str">
            <v>Sean</v>
          </cell>
          <cell r="Y646" t="str">
            <v>Overlot</v>
          </cell>
          <cell r="Z646" t="str">
            <v>Finance Specialist</v>
          </cell>
          <cell r="AA646" t="str">
            <v>State Farm Mutual Automobile Insurance Company</v>
          </cell>
          <cell r="AB646">
            <v>3097637825</v>
          </cell>
          <cell r="AD646">
            <v>3097664655</v>
          </cell>
          <cell r="AE646" t="str">
            <v>Home.Acct-dmsext.508j00@statefarm.com</v>
          </cell>
          <cell r="AF646" t="str">
            <v>One State Farm Plaza</v>
          </cell>
          <cell r="AG646" t="str">
            <v>D-2</v>
          </cell>
          <cell r="AH646" t="str">
            <v>BLOOMINGTON</v>
          </cell>
          <cell r="AI646" t="str">
            <v>MCLEAN</v>
          </cell>
          <cell r="AJ646" t="str">
            <v>IL</v>
          </cell>
          <cell r="AK646" t="str">
            <v>61710</v>
          </cell>
          <cell r="AL646" t="str">
            <v>0001</v>
          </cell>
          <cell r="CF646" t="str">
            <v>www.statefarm.com</v>
          </cell>
          <cell r="CN646">
            <v>993</v>
          </cell>
          <cell r="CO646">
            <v>658</v>
          </cell>
          <cell r="CS646" t="str">
            <v>12/31/2019</v>
          </cell>
          <cell r="CT646">
            <v>12</v>
          </cell>
          <cell r="CW646">
            <v>25178</v>
          </cell>
          <cell r="CX646" t="str">
            <v>176</v>
          </cell>
          <cell r="DD646" t="str">
            <v>Jay</v>
          </cell>
          <cell r="DE646" t="str">
            <v>Dennis</v>
          </cell>
          <cell r="DF646" t="str">
            <v>Finance Supervisor</v>
          </cell>
          <cell r="DG646" t="str">
            <v>home.acct-dmsext.508j00@statefarm.com</v>
          </cell>
          <cell r="DH646">
            <v>3097350398</v>
          </cell>
        </row>
        <row r="647">
          <cell r="A647">
            <v>10240</v>
          </cell>
          <cell r="B647" t="str">
            <v xml:space="preserve">State Life Insurance Company </v>
          </cell>
          <cell r="J647" t="str">
            <v>PO Box 368</v>
          </cell>
          <cell r="L647" t="str">
            <v>INDIANAPOLIS</v>
          </cell>
          <cell r="N647" t="str">
            <v>IN</v>
          </cell>
          <cell r="O647" t="str">
            <v>46206</v>
          </cell>
          <cell r="P647" t="str">
            <v>0368</v>
          </cell>
          <cell r="Q647">
            <v>3172851877</v>
          </cell>
          <cell r="R647">
            <v>3172857636</v>
          </cell>
          <cell r="S647" t="str">
            <v>J. Scott</v>
          </cell>
          <cell r="T647" t="str">
            <v>Davison</v>
          </cell>
          <cell r="U647" t="str">
            <v>President</v>
          </cell>
          <cell r="V647" t="str">
            <v>scott.davison@oneamerica.com</v>
          </cell>
          <cell r="W647" t="str">
            <v>Jeffrey D. Holley</v>
          </cell>
          <cell r="X647" t="str">
            <v>Jeremy</v>
          </cell>
          <cell r="Y647" t="str">
            <v>Newport</v>
          </cell>
          <cell r="Z647" t="str">
            <v>Financial Reporting Accountant</v>
          </cell>
          <cell r="AA647" t="str">
            <v>OneAmerica Financial Partners</v>
          </cell>
          <cell r="AB647">
            <v>3172852159</v>
          </cell>
          <cell r="AD647">
            <v>3172857636</v>
          </cell>
          <cell r="AE647" t="str">
            <v>jeremy.newport@oneamerica.com</v>
          </cell>
          <cell r="AF647" t="str">
            <v>PO Box 368</v>
          </cell>
          <cell r="AH647" t="str">
            <v>INDIANAPOLIS</v>
          </cell>
          <cell r="AI647" t="str">
            <v>MARION</v>
          </cell>
          <cell r="AJ647" t="str">
            <v>IN</v>
          </cell>
          <cell r="AK647" t="str">
            <v>46206</v>
          </cell>
          <cell r="AL647" t="str">
            <v>0368</v>
          </cell>
          <cell r="AM647" t="str">
            <v>Emilie</v>
          </cell>
          <cell r="AN647" t="str">
            <v>Bolster</v>
          </cell>
          <cell r="AO647" t="str">
            <v>Director, Accounting</v>
          </cell>
          <cell r="AP647" t="str">
            <v>OneAmerica Financial Partners</v>
          </cell>
          <cell r="AQ647">
            <v>3172852577</v>
          </cell>
          <cell r="AS647">
            <v>3172857636</v>
          </cell>
          <cell r="AT647" t="str">
            <v>emilie.bolster@oneamerica.com</v>
          </cell>
          <cell r="AU647" t="str">
            <v>PO Box 368</v>
          </cell>
          <cell r="AW647" t="str">
            <v>INDIANAPOLIS</v>
          </cell>
          <cell r="AX647" t="str">
            <v>MARION</v>
          </cell>
          <cell r="AY647" t="str">
            <v>IN</v>
          </cell>
          <cell r="AZ647" t="str">
            <v>46206</v>
          </cell>
          <cell r="BA647" t="str">
            <v>0368</v>
          </cell>
          <cell r="BB647" t="str">
            <v>Jennifer</v>
          </cell>
          <cell r="BC647" t="str">
            <v>Combs</v>
          </cell>
          <cell r="BD647" t="str">
            <v>Accountant</v>
          </cell>
          <cell r="BE647" t="str">
            <v>OneAmerica Financial Partners</v>
          </cell>
          <cell r="BF647">
            <v>3172851346</v>
          </cell>
          <cell r="BH647">
            <v>3172857636</v>
          </cell>
          <cell r="BI647" t="str">
            <v>jennifer.combs@OneAmerica.com</v>
          </cell>
          <cell r="BJ647" t="str">
            <v>PO Box 368</v>
          </cell>
          <cell r="BL647" t="str">
            <v>INDIANAPOLIS</v>
          </cell>
          <cell r="BM647" t="str">
            <v>MARION</v>
          </cell>
          <cell r="BN647" t="str">
            <v>IN</v>
          </cell>
          <cell r="BO647" t="str">
            <v>46206</v>
          </cell>
          <cell r="BP647" t="str">
            <v>0368</v>
          </cell>
          <cell r="CF647" t="str">
            <v>www.OneAmerica.com</v>
          </cell>
          <cell r="CN647">
            <v>504</v>
          </cell>
          <cell r="CO647">
            <v>728</v>
          </cell>
          <cell r="CP647">
            <v>566</v>
          </cell>
          <cell r="CQ647">
            <v>567</v>
          </cell>
          <cell r="CS647" t="str">
            <v>12/31/2019</v>
          </cell>
          <cell r="CT647">
            <v>12</v>
          </cell>
          <cell r="CW647">
            <v>69116</v>
          </cell>
          <cell r="CX647" t="str">
            <v>0619</v>
          </cell>
          <cell r="DD647" t="str">
            <v>Emilie</v>
          </cell>
          <cell r="DE647" t="str">
            <v>Bolster</v>
          </cell>
          <cell r="DF647" t="str">
            <v>Director, Accounting</v>
          </cell>
          <cell r="DG647" t="str">
            <v>emilie.bolster@oneamerica.com</v>
          </cell>
          <cell r="DH647">
            <v>3172851850</v>
          </cell>
        </row>
        <row r="648">
          <cell r="A648">
            <v>11661</v>
          </cell>
          <cell r="B648" t="str">
            <v>State Mutual Insurance Company</v>
          </cell>
          <cell r="J648" t="str">
            <v>210 East Second Avenue</v>
          </cell>
          <cell r="K648" t="str">
            <v>Suite 301</v>
          </cell>
          <cell r="L648" t="str">
            <v>ROME</v>
          </cell>
          <cell r="M648" t="str">
            <v>FLOYD</v>
          </cell>
          <cell r="N648" t="str">
            <v>GA</v>
          </cell>
          <cell r="O648" t="str">
            <v>30161</v>
          </cell>
          <cell r="Q648">
            <v>7062911054</v>
          </cell>
          <cell r="R648">
            <v>7062919459</v>
          </cell>
          <cell r="S648" t="str">
            <v>Delos H.</v>
          </cell>
          <cell r="T648" t="str">
            <v>Yancey III</v>
          </cell>
          <cell r="U648" t="str">
            <v>President</v>
          </cell>
          <cell r="V648" t="str">
            <v>dhyancey@smrome.com</v>
          </cell>
          <cell r="W648" t="str">
            <v>Rick A. Gordon</v>
          </cell>
          <cell r="X648" t="str">
            <v>Katrina</v>
          </cell>
          <cell r="Y648" t="str">
            <v>Starkie</v>
          </cell>
          <cell r="Z648" t="str">
            <v>Vice President &amp; Controller</v>
          </cell>
          <cell r="AA648" t="str">
            <v>State Mutual Insurance Company</v>
          </cell>
          <cell r="AB648">
            <v>7062911054</v>
          </cell>
          <cell r="AD648">
            <v>7063782959</v>
          </cell>
          <cell r="AE648" t="str">
            <v>reporting@statemutualinsurance.com</v>
          </cell>
          <cell r="AF648" t="str">
            <v>210 East Second Avenue</v>
          </cell>
          <cell r="AG648" t="str">
            <v>Suite 301</v>
          </cell>
          <cell r="AH648" t="str">
            <v>ROME</v>
          </cell>
          <cell r="AI648" t="str">
            <v>FLOYD</v>
          </cell>
          <cell r="AJ648" t="str">
            <v>GA</v>
          </cell>
          <cell r="AK648" t="str">
            <v>30161</v>
          </cell>
          <cell r="CF648" t="str">
            <v>www.statemutualinsurance.com</v>
          </cell>
          <cell r="CN648">
            <v>1499</v>
          </cell>
          <cell r="CO648">
            <v>1637</v>
          </cell>
          <cell r="CS648" t="str">
            <v>12/31/2019</v>
          </cell>
          <cell r="CT648">
            <v>12</v>
          </cell>
          <cell r="CW648">
            <v>69132</v>
          </cell>
          <cell r="DD648" t="str">
            <v>Rick</v>
          </cell>
          <cell r="DE648" t="str">
            <v>Gordon</v>
          </cell>
          <cell r="DF648" t="str">
            <v>Executive Vice President</v>
          </cell>
          <cell r="DG648" t="str">
            <v>ragordon@smrome.com</v>
          </cell>
          <cell r="DH648">
            <v>7062911054</v>
          </cell>
        </row>
        <row r="649">
          <cell r="A649">
            <v>10534</v>
          </cell>
          <cell r="B649" t="str">
            <v>State National Insurance Company, Inc.</v>
          </cell>
          <cell r="J649" t="str">
            <v>1900 L. Don Dondson Drive</v>
          </cell>
          <cell r="L649" t="str">
            <v>BEDFORD</v>
          </cell>
          <cell r="M649" t="str">
            <v>TARRANT</v>
          </cell>
          <cell r="N649" t="str">
            <v>TX</v>
          </cell>
          <cell r="O649" t="str">
            <v>76021</v>
          </cell>
          <cell r="Q649">
            <v>8172652000</v>
          </cell>
          <cell r="S649" t="str">
            <v>Terry</v>
          </cell>
          <cell r="T649" t="str">
            <v>Ledbetter</v>
          </cell>
          <cell r="U649" t="str">
            <v>CEO</v>
          </cell>
          <cell r="V649" t="str">
            <v>tledbetter@statenational.com</v>
          </cell>
          <cell r="W649" t="str">
            <v>David Hale</v>
          </cell>
          <cell r="X649" t="str">
            <v>Debbie</v>
          </cell>
          <cell r="Y649" t="str">
            <v>Bell</v>
          </cell>
          <cell r="Z649" t="str">
            <v>Compliance Analyst</v>
          </cell>
          <cell r="AA649" t="str">
            <v>State National Insurance Company, Inc.</v>
          </cell>
          <cell r="AB649">
            <v>8172652000</v>
          </cell>
          <cell r="AC649">
            <v>1232</v>
          </cell>
          <cell r="AD649">
            <v>8772865765</v>
          </cell>
          <cell r="AE649" t="str">
            <v>dbell@statenational.com</v>
          </cell>
          <cell r="AF649" t="str">
            <v>1900 L. Don Dondson Drive</v>
          </cell>
          <cell r="AH649" t="str">
            <v>BEDFORD</v>
          </cell>
          <cell r="AI649" t="str">
            <v>TARRANT</v>
          </cell>
          <cell r="AJ649" t="str">
            <v>TX</v>
          </cell>
          <cell r="AK649" t="str">
            <v>76021</v>
          </cell>
          <cell r="CN649">
            <v>1902</v>
          </cell>
          <cell r="CO649">
            <v>2875</v>
          </cell>
          <cell r="CS649" t="str">
            <v>12/31/2019</v>
          </cell>
          <cell r="CT649">
            <v>12</v>
          </cell>
          <cell r="CW649">
            <v>12831</v>
          </cell>
          <cell r="DD649" t="str">
            <v>Jeannie</v>
          </cell>
          <cell r="DE649" t="str">
            <v>Almaguer</v>
          </cell>
          <cell r="DF649" t="str">
            <v>Compliance Lead</v>
          </cell>
          <cell r="DG649" t="str">
            <v>jalmaguer@statenational.com</v>
          </cell>
          <cell r="DH649">
            <v>8172652000</v>
          </cell>
        </row>
        <row r="650">
          <cell r="A650">
            <v>11749</v>
          </cell>
          <cell r="B650" t="str">
            <v>Sterling Investors Life Insurance Company</v>
          </cell>
          <cell r="J650" t="str">
            <v>10201 North Illinois Street</v>
          </cell>
          <cell r="K650" t="str">
            <v>Suite 280</v>
          </cell>
          <cell r="L650" t="str">
            <v>INDIANAPOLIS</v>
          </cell>
          <cell r="N650" t="str">
            <v>IN</v>
          </cell>
          <cell r="O650" t="str">
            <v>46290</v>
          </cell>
          <cell r="Q650">
            <v>3172082200</v>
          </cell>
          <cell r="R650">
            <v>3175872221</v>
          </cell>
          <cell r="S650" t="str">
            <v>Scott</v>
          </cell>
          <cell r="T650" t="str">
            <v>Matthews</v>
          </cell>
          <cell r="U650" t="str">
            <v>Sr. Vice President &amp; General Counsel</v>
          </cell>
          <cell r="V650" t="str">
            <v>scott.matthews@sterlinglifeco.com</v>
          </cell>
          <cell r="W650" t="str">
            <v>Stephen C. Hilbert</v>
          </cell>
          <cell r="X650" t="str">
            <v>Scott</v>
          </cell>
          <cell r="Y650" t="str">
            <v>Matthews</v>
          </cell>
          <cell r="Z650" t="str">
            <v>Sr. VP &amp; General Counsel</v>
          </cell>
          <cell r="AA650" t="str">
            <v>Sterling Investors Life Insurance Company</v>
          </cell>
          <cell r="AB650">
            <v>3172082200</v>
          </cell>
          <cell r="AD650">
            <v>3175872221</v>
          </cell>
          <cell r="AE650" t="str">
            <v>scott.matthews@sterlinglifeco.com</v>
          </cell>
          <cell r="AF650" t="str">
            <v>10201 North Illinois Street</v>
          </cell>
          <cell r="AG650" t="str">
            <v>Suite 280</v>
          </cell>
          <cell r="AH650" t="str">
            <v>INDIANAPOLIS</v>
          </cell>
          <cell r="AJ650" t="str">
            <v>IN</v>
          </cell>
          <cell r="AK650" t="str">
            <v>46290</v>
          </cell>
          <cell r="CF650" t="str">
            <v>www.sterlinglifeco.com</v>
          </cell>
          <cell r="CN650">
            <v>2920</v>
          </cell>
          <cell r="CO650">
            <v>1753</v>
          </cell>
          <cell r="CS650" t="str">
            <v>12/31/2019</v>
          </cell>
          <cell r="CT650">
            <v>12</v>
          </cell>
          <cell r="CW650">
            <v>89184</v>
          </cell>
          <cell r="DD650" t="str">
            <v>James S.</v>
          </cell>
          <cell r="DE650" t="str">
            <v>Adams</v>
          </cell>
          <cell r="DF650" t="str">
            <v>Vice Chairman</v>
          </cell>
          <cell r="DG650" t="str">
            <v>jim.adams@sterlinglifeco.com</v>
          </cell>
          <cell r="DH650">
            <v>3172082200</v>
          </cell>
        </row>
        <row r="651">
          <cell r="A651">
            <v>10241</v>
          </cell>
          <cell r="B651" t="str">
            <v>Sterling Life Insurance Company</v>
          </cell>
          <cell r="J651" t="str">
            <v>11200 Lakeline Boulevard</v>
          </cell>
          <cell r="K651" t="str">
            <v>Suite 100</v>
          </cell>
          <cell r="L651" t="str">
            <v>AUSTIN</v>
          </cell>
          <cell r="M651" t="str">
            <v>WILLIAMSON</v>
          </cell>
          <cell r="N651" t="str">
            <v>TX</v>
          </cell>
          <cell r="O651" t="str">
            <v>78717</v>
          </cell>
          <cell r="Q651">
            <v>6152342973</v>
          </cell>
          <cell r="R651">
            <v>5124671399</v>
          </cell>
          <cell r="S651" t="str">
            <v>Steve</v>
          </cell>
          <cell r="T651" t="str">
            <v>Jones</v>
          </cell>
          <cell r="U651" t="str">
            <v>General Manager</v>
          </cell>
          <cell r="V651" t="str">
            <v>stephen.jones@cigna.com</v>
          </cell>
          <cell r="W651" t="str">
            <v>Greg Czar</v>
          </cell>
          <cell r="X651" t="str">
            <v>Blake</v>
          </cell>
          <cell r="Y651" t="str">
            <v>Coleman</v>
          </cell>
          <cell r="Z651" t="str">
            <v>Actuarial Analyst</v>
          </cell>
          <cell r="AA651" t="str">
            <v>Sterling Life Insurance Company</v>
          </cell>
          <cell r="AB651">
            <v>5128074826</v>
          </cell>
          <cell r="AD651">
            <v>5123020884</v>
          </cell>
          <cell r="AE651" t="str">
            <v>blake.coleman@cigna.com</v>
          </cell>
          <cell r="AF651" t="str">
            <v>11200 Lakeline Boulevard</v>
          </cell>
          <cell r="AG651" t="str">
            <v>Suite 100</v>
          </cell>
          <cell r="AH651" t="str">
            <v>AUSTIN</v>
          </cell>
          <cell r="AI651" t="str">
            <v>WILLIAMSON</v>
          </cell>
          <cell r="AJ651" t="str">
            <v>TX</v>
          </cell>
          <cell r="AK651" t="str">
            <v>78717</v>
          </cell>
          <cell r="AM651" t="str">
            <v>Andre</v>
          </cell>
          <cell r="AN651" t="str">
            <v>Williams</v>
          </cell>
          <cell r="AO651" t="str">
            <v>Compliance Specialist</v>
          </cell>
          <cell r="AP651" t="str">
            <v>Sterling Life Insurance Company</v>
          </cell>
          <cell r="AQ651">
            <v>5128074950</v>
          </cell>
          <cell r="AS651">
            <v>5123020884</v>
          </cell>
          <cell r="AT651" t="str">
            <v>andre.williams@cigna.com</v>
          </cell>
          <cell r="AU651" t="str">
            <v>11200 Lakeline Boulevard</v>
          </cell>
          <cell r="AV651" t="str">
            <v>Suite 100</v>
          </cell>
          <cell r="AW651" t="str">
            <v>AUSTIN</v>
          </cell>
          <cell r="AX651" t="str">
            <v>WILLIAMSON</v>
          </cell>
          <cell r="AY651" t="str">
            <v>TX</v>
          </cell>
          <cell r="AZ651" t="str">
            <v>78717</v>
          </cell>
          <cell r="CF651" t="str">
            <v>www.cigna.com</v>
          </cell>
          <cell r="CN651">
            <v>994</v>
          </cell>
          <cell r="CO651">
            <v>540</v>
          </cell>
          <cell r="CP651">
            <v>2148</v>
          </cell>
          <cell r="CS651" t="str">
            <v>12/31/2019</v>
          </cell>
          <cell r="CT651">
            <v>12</v>
          </cell>
          <cell r="CW651">
            <v>77399</v>
          </cell>
          <cell r="CX651" t="str">
            <v>0901</v>
          </cell>
          <cell r="DD651" t="str">
            <v>Susan</v>
          </cell>
          <cell r="DE651" t="str">
            <v>Buck</v>
          </cell>
          <cell r="DF651" t="str">
            <v>Actuarial Director</v>
          </cell>
          <cell r="DG651" t="str">
            <v>susan.buck@cigna.com</v>
          </cell>
          <cell r="DH651">
            <v>5125311537</v>
          </cell>
        </row>
        <row r="652">
          <cell r="A652">
            <v>11647</v>
          </cell>
          <cell r="B652" t="str">
            <v>St. Paul Fire And Marine Insurance Company</v>
          </cell>
          <cell r="J652" t="str">
            <v>One Tower Square</v>
          </cell>
          <cell r="L652" t="str">
            <v>HARTFORD</v>
          </cell>
          <cell r="N652" t="str">
            <v>CT</v>
          </cell>
          <cell r="O652" t="str">
            <v>06183</v>
          </cell>
          <cell r="Q652">
            <v>8602773966</v>
          </cell>
          <cell r="X652" t="str">
            <v>Tyler</v>
          </cell>
          <cell r="Y652" t="str">
            <v>Dube</v>
          </cell>
          <cell r="Z652" t="str">
            <v>Data Analyst</v>
          </cell>
          <cell r="AA652" t="str">
            <v>Travelers</v>
          </cell>
          <cell r="AB652">
            <v>8602774137</v>
          </cell>
          <cell r="AD652">
            <v>8602777861</v>
          </cell>
          <cell r="AE652" t="str">
            <v>tdube@travelers.com</v>
          </cell>
          <cell r="AF652" t="str">
            <v>One Tower Square</v>
          </cell>
          <cell r="AH652" t="str">
            <v>HARTFORD</v>
          </cell>
          <cell r="AJ652" t="str">
            <v>CT</v>
          </cell>
          <cell r="AK652" t="str">
            <v>06183</v>
          </cell>
          <cell r="CN652">
            <v>1485</v>
          </cell>
          <cell r="CO652">
            <v>1591</v>
          </cell>
          <cell r="CS652" t="str">
            <v>12/31/2019</v>
          </cell>
          <cell r="CT652">
            <v>12</v>
          </cell>
          <cell r="CW652">
            <v>24767</v>
          </cell>
          <cell r="DD652" t="str">
            <v>Matt</v>
          </cell>
          <cell r="DE652" t="str">
            <v>Hushin</v>
          </cell>
          <cell r="DF652" t="str">
            <v>Director</v>
          </cell>
          <cell r="DG652" t="str">
            <v>mhushin@travelers.com</v>
          </cell>
          <cell r="DH652">
            <v>8609545818</v>
          </cell>
        </row>
        <row r="653">
          <cell r="A653">
            <v>11648</v>
          </cell>
          <cell r="B653" t="str">
            <v>St. Paul Guardian Insurance Company</v>
          </cell>
          <cell r="J653" t="str">
            <v>One Tower Square</v>
          </cell>
          <cell r="L653" t="str">
            <v>HARTFORD</v>
          </cell>
          <cell r="N653" t="str">
            <v>CT</v>
          </cell>
          <cell r="O653" t="str">
            <v>06183</v>
          </cell>
          <cell r="Q653">
            <v>8602773966</v>
          </cell>
          <cell r="X653" t="str">
            <v>Tyler</v>
          </cell>
          <cell r="Y653" t="str">
            <v>Dube</v>
          </cell>
          <cell r="Z653" t="str">
            <v>Data Analyst</v>
          </cell>
          <cell r="AA653" t="str">
            <v>Travelers</v>
          </cell>
          <cell r="AB653">
            <v>8602774137</v>
          </cell>
          <cell r="AD653">
            <v>8602777861</v>
          </cell>
          <cell r="AE653" t="str">
            <v>tdube@travelers.com</v>
          </cell>
          <cell r="AF653" t="str">
            <v>One Tower Square</v>
          </cell>
          <cell r="AH653" t="str">
            <v>HARTFORD</v>
          </cell>
          <cell r="AJ653" t="str">
            <v>CT</v>
          </cell>
          <cell r="AK653" t="str">
            <v>06183</v>
          </cell>
          <cell r="CN653">
            <v>1486</v>
          </cell>
          <cell r="CO653">
            <v>1591</v>
          </cell>
          <cell r="CS653" t="str">
            <v>12/31/2019</v>
          </cell>
          <cell r="CT653">
            <v>12</v>
          </cell>
          <cell r="CW653">
            <v>24775</v>
          </cell>
          <cell r="DD653" t="str">
            <v>Matt</v>
          </cell>
          <cell r="DE653" t="str">
            <v>Hushin</v>
          </cell>
          <cell r="DF653" t="str">
            <v>Director</v>
          </cell>
          <cell r="DG653" t="str">
            <v>mhushin@travelers.com</v>
          </cell>
          <cell r="DH653">
            <v>8609545818</v>
          </cell>
        </row>
        <row r="654">
          <cell r="A654">
            <v>11650</v>
          </cell>
          <cell r="B654" t="str">
            <v>St. Paul Mercury Insurance Company</v>
          </cell>
          <cell r="J654" t="str">
            <v>One Tower Square</v>
          </cell>
          <cell r="L654" t="str">
            <v>HARTFORD</v>
          </cell>
          <cell r="N654" t="str">
            <v>CT</v>
          </cell>
          <cell r="O654" t="str">
            <v>06183</v>
          </cell>
          <cell r="Q654">
            <v>8602773966</v>
          </cell>
          <cell r="X654" t="str">
            <v>Tyler</v>
          </cell>
          <cell r="Y654" t="str">
            <v>Dube</v>
          </cell>
          <cell r="Z654" t="str">
            <v>Data Analyst</v>
          </cell>
          <cell r="AA654" t="str">
            <v>Travelers</v>
          </cell>
          <cell r="AB654">
            <v>8602774137</v>
          </cell>
          <cell r="AD654">
            <v>8602777861</v>
          </cell>
          <cell r="AE654" t="str">
            <v>tdube@travelers.com</v>
          </cell>
          <cell r="AF654" t="str">
            <v>One Tower Square</v>
          </cell>
          <cell r="AH654" t="str">
            <v>HARTFORD</v>
          </cell>
          <cell r="AJ654" t="str">
            <v>CT</v>
          </cell>
          <cell r="AK654" t="str">
            <v>06183</v>
          </cell>
          <cell r="CN654">
            <v>1488</v>
          </cell>
          <cell r="CO654">
            <v>1591</v>
          </cell>
          <cell r="CS654" t="str">
            <v>12/31/2019</v>
          </cell>
          <cell r="CT654">
            <v>12</v>
          </cell>
          <cell r="CW654">
            <v>24791</v>
          </cell>
          <cell r="DD654" t="str">
            <v>Matt</v>
          </cell>
          <cell r="DE654" t="str">
            <v>Hushin</v>
          </cell>
          <cell r="DF654" t="str">
            <v>Director</v>
          </cell>
          <cell r="DG654" t="str">
            <v>mhushin@travelers.com</v>
          </cell>
          <cell r="DH654">
            <v>8609545818</v>
          </cell>
        </row>
        <row r="655">
          <cell r="A655">
            <v>11651</v>
          </cell>
          <cell r="B655" t="str">
            <v>St. Paul Protective Insurance Company</v>
          </cell>
          <cell r="J655" t="str">
            <v>385 Washington Street</v>
          </cell>
          <cell r="L655" t="str">
            <v>ST. PAUL</v>
          </cell>
          <cell r="N655" t="str">
            <v>MN</v>
          </cell>
          <cell r="O655" t="str">
            <v>55102</v>
          </cell>
          <cell r="Q655">
            <v>8602773966</v>
          </cell>
          <cell r="X655" t="str">
            <v>Tyler</v>
          </cell>
          <cell r="Y655" t="str">
            <v>Dube</v>
          </cell>
          <cell r="Z655" t="str">
            <v>Data Analyst</v>
          </cell>
          <cell r="AA655" t="str">
            <v>Travelers</v>
          </cell>
          <cell r="AB655">
            <v>8602774137</v>
          </cell>
          <cell r="AD655">
            <v>8602777861</v>
          </cell>
          <cell r="AE655" t="str">
            <v>tdube@travelers.com</v>
          </cell>
          <cell r="AF655" t="str">
            <v>One Tower Square</v>
          </cell>
          <cell r="AH655" t="str">
            <v>HARTFORD</v>
          </cell>
          <cell r="AJ655" t="str">
            <v>CT</v>
          </cell>
          <cell r="AK655" t="str">
            <v>06183</v>
          </cell>
          <cell r="CN655">
            <v>1489</v>
          </cell>
          <cell r="CO655">
            <v>1591</v>
          </cell>
          <cell r="CS655" t="str">
            <v>12/31/2019</v>
          </cell>
          <cell r="CT655">
            <v>12</v>
          </cell>
          <cell r="CW655">
            <v>19224</v>
          </cell>
          <cell r="DD655" t="str">
            <v>Matt</v>
          </cell>
          <cell r="DE655" t="str">
            <v>Hushin</v>
          </cell>
          <cell r="DF655" t="str">
            <v>Director</v>
          </cell>
          <cell r="DG655" t="str">
            <v>mhushin@travelers.com</v>
          </cell>
          <cell r="DH655">
            <v>8609545818</v>
          </cell>
        </row>
        <row r="656">
          <cell r="A656">
            <v>11662</v>
          </cell>
          <cell r="B656" t="str">
            <v>Stratford Insurance Company</v>
          </cell>
          <cell r="J656" t="str">
            <v>300 Kimball Drive</v>
          </cell>
          <cell r="L656" t="str">
            <v>PARSIPPANY</v>
          </cell>
          <cell r="M656" t="str">
            <v>MORRIS</v>
          </cell>
          <cell r="N656" t="str">
            <v>NJ</v>
          </cell>
          <cell r="O656" t="str">
            <v>07054</v>
          </cell>
          <cell r="Q656">
            <v>2018472756</v>
          </cell>
          <cell r="R656">
            <v>2018471793</v>
          </cell>
          <cell r="S656" t="str">
            <v>Jonathan Peter</v>
          </cell>
          <cell r="T656" t="str">
            <v>Ritz</v>
          </cell>
          <cell r="U656" t="str">
            <v>CEO</v>
          </cell>
          <cell r="V656" t="str">
            <v>accounting@westernworld.com</v>
          </cell>
          <cell r="W656" t="str">
            <v>Gerald Ayash</v>
          </cell>
          <cell r="X656" t="str">
            <v>Mohammad</v>
          </cell>
          <cell r="Y656" t="str">
            <v>Azhar</v>
          </cell>
          <cell r="Z656" t="str">
            <v>Statutory Accounting Tech</v>
          </cell>
          <cell r="AA656" t="str">
            <v>Stratford Insurance Company</v>
          </cell>
          <cell r="AB656">
            <v>2018472821</v>
          </cell>
          <cell r="AD656">
            <v>2018471793</v>
          </cell>
          <cell r="AE656" t="str">
            <v>m.azhar@westernworld.com</v>
          </cell>
          <cell r="AF656" t="str">
            <v>300 Kimball Drive</v>
          </cell>
          <cell r="AG656" t="str">
            <v>Suite 500</v>
          </cell>
          <cell r="AH656" t="str">
            <v>PARSIPPANY</v>
          </cell>
          <cell r="AI656" t="str">
            <v>MORRIS</v>
          </cell>
          <cell r="AJ656" t="str">
            <v>NJ</v>
          </cell>
          <cell r="AK656" t="str">
            <v>07054</v>
          </cell>
          <cell r="CF656" t="str">
            <v>www.westernworld.com</v>
          </cell>
          <cell r="CN656">
            <v>1500</v>
          </cell>
          <cell r="CO656">
            <v>1814</v>
          </cell>
          <cell r="CS656" t="str">
            <v>12/31/2019</v>
          </cell>
          <cell r="CT656">
            <v>12</v>
          </cell>
          <cell r="CW656">
            <v>40436</v>
          </cell>
          <cell r="CX656" t="str">
            <v>0012</v>
          </cell>
          <cell r="DD656" t="str">
            <v>Kathryn</v>
          </cell>
          <cell r="DE656" t="str">
            <v>Colgate</v>
          </cell>
          <cell r="DF656" t="str">
            <v>AVP</v>
          </cell>
          <cell r="DG656" t="str">
            <v>k.colgate@westernworld.com</v>
          </cell>
          <cell r="DH656">
            <v>2018472814</v>
          </cell>
        </row>
        <row r="657">
          <cell r="A657">
            <v>10306</v>
          </cell>
          <cell r="B657" t="str">
            <v>Sun Life and Health Insurance Company (U.S.)</v>
          </cell>
          <cell r="J657" t="str">
            <v>One Sun Life Executive Park</v>
          </cell>
          <cell r="L657" t="str">
            <v>WELLESLEY HILLS</v>
          </cell>
          <cell r="M657" t="str">
            <v>NORFOLK</v>
          </cell>
          <cell r="N657" t="str">
            <v>MA</v>
          </cell>
          <cell r="O657" t="str">
            <v>02481</v>
          </cell>
          <cell r="Q657">
            <v>7814313267</v>
          </cell>
          <cell r="R657">
            <v>7814314965</v>
          </cell>
          <cell r="S657" t="str">
            <v>David James</v>
          </cell>
          <cell r="T657" t="str">
            <v>Healy</v>
          </cell>
          <cell r="U657" t="str">
            <v>President</v>
          </cell>
          <cell r="V657" t="str">
            <v>state.filings@sunlife.com</v>
          </cell>
          <cell r="W657" t="str">
            <v>Neil Leonard Haynes</v>
          </cell>
          <cell r="X657" t="str">
            <v>Michelle</v>
          </cell>
          <cell r="Y657" t="str">
            <v>Carey</v>
          </cell>
          <cell r="Z657" t="str">
            <v>Accounting Sr. Analyst</v>
          </cell>
          <cell r="AA657" t="str">
            <v xml:space="preserve">Sun Life Assurance Company of Canada </v>
          </cell>
          <cell r="AB657">
            <v>7814313267</v>
          </cell>
          <cell r="AC657">
            <v>3267</v>
          </cell>
          <cell r="AD657">
            <v>7814314965</v>
          </cell>
          <cell r="AE657" t="str">
            <v>state.filings@sunlife.com</v>
          </cell>
          <cell r="AF657" t="str">
            <v>One Sun Life Executive Park</v>
          </cell>
          <cell r="AH657" t="str">
            <v>WELLESLEY HILLS</v>
          </cell>
          <cell r="AI657" t="str">
            <v>NORFOLK</v>
          </cell>
          <cell r="AJ657" t="str">
            <v>MA</v>
          </cell>
          <cell r="AK657" t="str">
            <v>02481</v>
          </cell>
          <cell r="AM657" t="str">
            <v>Elizabeth</v>
          </cell>
          <cell r="AN657" t="str">
            <v>Burkhardt</v>
          </cell>
          <cell r="AO657" t="str">
            <v>AVP Financial Reporting</v>
          </cell>
          <cell r="AP657" t="str">
            <v xml:space="preserve">Sun Life Assurance Company of Canada </v>
          </cell>
          <cell r="AQ657">
            <v>7814163184</v>
          </cell>
          <cell r="AS657">
            <v>7814461779</v>
          </cell>
          <cell r="AT657" t="str">
            <v>state.filings@sunlife.com</v>
          </cell>
          <cell r="AU657" t="str">
            <v>One Sun Life Executive Park</v>
          </cell>
          <cell r="AW657" t="str">
            <v>WELLESLEY HILLS</v>
          </cell>
          <cell r="AX657" t="str">
            <v>NORFOLK</v>
          </cell>
          <cell r="AY657" t="str">
            <v>MA</v>
          </cell>
          <cell r="AZ657" t="str">
            <v>02481</v>
          </cell>
          <cell r="CF657" t="str">
            <v>www.sunlife-usa.com</v>
          </cell>
          <cell r="CN657">
            <v>1030</v>
          </cell>
          <cell r="CO657">
            <v>553</v>
          </cell>
          <cell r="CP657">
            <v>3000</v>
          </cell>
          <cell r="CS657" t="str">
            <v>12/31/2019</v>
          </cell>
          <cell r="CT657">
            <v>12</v>
          </cell>
          <cell r="CW657">
            <v>80926</v>
          </cell>
          <cell r="CX657" t="str">
            <v>549</v>
          </cell>
          <cell r="DD657" t="str">
            <v>Connifer</v>
          </cell>
          <cell r="DE657" t="str">
            <v>Campbell</v>
          </cell>
          <cell r="DF657" t="str">
            <v>Director, Regulatory and Compliance</v>
          </cell>
          <cell r="DG657" t="str">
            <v>state.filings@sunlife.com</v>
          </cell>
          <cell r="DH657">
            <v>7814314926</v>
          </cell>
        </row>
        <row r="658">
          <cell r="A658">
            <v>10244</v>
          </cell>
          <cell r="B658" t="str">
            <v xml:space="preserve">Sun Life Assurance Company of Canada </v>
          </cell>
          <cell r="J658" t="str">
            <v xml:space="preserve">One Sun Life Executive Park </v>
          </cell>
          <cell r="K658" t="str">
            <v>SC3318</v>
          </cell>
          <cell r="L658" t="str">
            <v>WELLESLEY HILLS</v>
          </cell>
          <cell r="M658" t="str">
            <v>NORFOLK</v>
          </cell>
          <cell r="N658" t="str">
            <v>MA</v>
          </cell>
          <cell r="O658" t="str">
            <v>02481</v>
          </cell>
          <cell r="Q658">
            <v>7814314926</v>
          </cell>
          <cell r="R658">
            <v>7814314965</v>
          </cell>
          <cell r="S658" t="str">
            <v>Dean A.</v>
          </cell>
          <cell r="T658" t="str">
            <v>Connor</v>
          </cell>
          <cell r="U658" t="str">
            <v>President and CEO</v>
          </cell>
          <cell r="V658" t="str">
            <v>state.filings@sunlife.com</v>
          </cell>
          <cell r="W658" t="str">
            <v>Kevin Strain</v>
          </cell>
          <cell r="X658" t="str">
            <v>Michelle</v>
          </cell>
          <cell r="Y658" t="str">
            <v>Carey</v>
          </cell>
          <cell r="Z658" t="str">
            <v>Accounting Sr. Analyst</v>
          </cell>
          <cell r="AA658" t="str">
            <v xml:space="preserve">Sun Life Assurance Company of Canada </v>
          </cell>
          <cell r="AB658">
            <v>7814313267</v>
          </cell>
          <cell r="AC658">
            <v>3267</v>
          </cell>
          <cell r="AD658">
            <v>7814314965</v>
          </cell>
          <cell r="AE658" t="str">
            <v>state.filings@sunlife.com</v>
          </cell>
          <cell r="AF658" t="str">
            <v>One Sun Life Executive Park</v>
          </cell>
          <cell r="AH658" t="str">
            <v>WELLESLEY HILLS</v>
          </cell>
          <cell r="AI658" t="str">
            <v>NORFOLK</v>
          </cell>
          <cell r="AJ658" t="str">
            <v>MA</v>
          </cell>
          <cell r="AK658" t="str">
            <v>02481</v>
          </cell>
          <cell r="AM658" t="str">
            <v>Conniffer</v>
          </cell>
          <cell r="AN658" t="str">
            <v>Campbell</v>
          </cell>
          <cell r="AO658" t="str">
            <v>Director, Regulatory and Compliance</v>
          </cell>
          <cell r="AP658" t="str">
            <v xml:space="preserve">Sun Life Assurance Company of Canada </v>
          </cell>
          <cell r="AQ658">
            <v>7814314926</v>
          </cell>
          <cell r="AS658">
            <v>7814314965</v>
          </cell>
          <cell r="AT658" t="str">
            <v>state.filings@sunlife.com</v>
          </cell>
          <cell r="AU658" t="str">
            <v>One Sun Life Executive Park</v>
          </cell>
          <cell r="AW658" t="str">
            <v>WELLESLEY HILLS</v>
          </cell>
          <cell r="AX658" t="str">
            <v>NORFOLK</v>
          </cell>
          <cell r="AY658" t="str">
            <v>MA</v>
          </cell>
          <cell r="AZ658" t="str">
            <v>02481</v>
          </cell>
          <cell r="CF658" t="str">
            <v>www.sunlife-usa.com</v>
          </cell>
          <cell r="CN658">
            <v>997</v>
          </cell>
          <cell r="CO658">
            <v>553</v>
          </cell>
          <cell r="CP658">
            <v>748</v>
          </cell>
          <cell r="CS658" t="str">
            <v>12/31/2019</v>
          </cell>
          <cell r="CT658">
            <v>12</v>
          </cell>
          <cell r="CW658">
            <v>80802</v>
          </cell>
          <cell r="CX658" t="str">
            <v>549</v>
          </cell>
          <cell r="DD658" t="str">
            <v>Connifer</v>
          </cell>
          <cell r="DE658" t="str">
            <v>Campbell</v>
          </cell>
          <cell r="DF658" t="str">
            <v>Director, Regulatory and Compliance</v>
          </cell>
          <cell r="DG658" t="str">
            <v>state.filings@sunlife.com</v>
          </cell>
          <cell r="DH658">
            <v>7814314926</v>
          </cell>
        </row>
        <row r="659">
          <cell r="A659">
            <v>11664</v>
          </cell>
          <cell r="B659" t="str">
            <v>Sunset Life Insurance Company of America</v>
          </cell>
          <cell r="J659" t="str">
            <v>PO Box 219532</v>
          </cell>
          <cell r="L659" t="str">
            <v>KANSAS CITY</v>
          </cell>
          <cell r="N659" t="str">
            <v>MO</v>
          </cell>
          <cell r="O659" t="str">
            <v>64121</v>
          </cell>
          <cell r="P659" t="str">
            <v>9532</v>
          </cell>
          <cell r="Q659">
            <v>8167537000</v>
          </cell>
          <cell r="S659" t="str">
            <v>R. Philip</v>
          </cell>
          <cell r="T659" t="str">
            <v>Bixby</v>
          </cell>
          <cell r="U659" t="str">
            <v>President and CEO</v>
          </cell>
          <cell r="V659" t="str">
            <v>pbixby@kclife.com</v>
          </cell>
          <cell r="W659" t="str">
            <v>Philip Alan Williams</v>
          </cell>
          <cell r="X659" t="str">
            <v>Lorie</v>
          </cell>
          <cell r="Y659" t="str">
            <v>Robinson</v>
          </cell>
          <cell r="Z659" t="str">
            <v>Actuarial Analyst</v>
          </cell>
          <cell r="AA659" t="str">
            <v>Sunset Life Insurance Company of America</v>
          </cell>
          <cell r="AB659">
            <v>8167537299</v>
          </cell>
          <cell r="AC659">
            <v>8219</v>
          </cell>
          <cell r="AD659">
            <v>8165612415</v>
          </cell>
          <cell r="AE659" t="str">
            <v>actuarial_valuation@kclife.com</v>
          </cell>
          <cell r="AF659" t="str">
            <v>PO Box 219532</v>
          </cell>
          <cell r="AH659" t="str">
            <v>KANSAS CITY</v>
          </cell>
          <cell r="AJ659" t="str">
            <v>MO</v>
          </cell>
          <cell r="AK659" t="str">
            <v>64121</v>
          </cell>
          <cell r="AL659" t="str">
            <v>9532</v>
          </cell>
          <cell r="CF659" t="str">
            <v>www.sunsetlife.com</v>
          </cell>
          <cell r="CN659">
            <v>1502</v>
          </cell>
          <cell r="CO659">
            <v>2155</v>
          </cell>
          <cell r="CS659" t="str">
            <v>12/31/2019</v>
          </cell>
          <cell r="CT659">
            <v>12</v>
          </cell>
          <cell r="CW659">
            <v>69272</v>
          </cell>
          <cell r="CX659" t="str">
            <v>0588</v>
          </cell>
          <cell r="DD659" t="str">
            <v>Karen</v>
          </cell>
          <cell r="DE659" t="str">
            <v>Dierker, FSA, MAAA</v>
          </cell>
          <cell r="DF659" t="str">
            <v>AVP &amp; Valuation Actuary</v>
          </cell>
          <cell r="DG659" t="str">
            <v>kdierker@kclife.com</v>
          </cell>
          <cell r="DH659">
            <v>8167537000</v>
          </cell>
        </row>
        <row r="660">
          <cell r="A660">
            <v>10246</v>
          </cell>
          <cell r="B660" t="str">
            <v>Surety Life Insurance Company</v>
          </cell>
          <cell r="J660" t="str">
            <v>300 NE Mulberry Street</v>
          </cell>
          <cell r="L660" t="str">
            <v>LEE'S SUMMIT</v>
          </cell>
          <cell r="M660" t="str">
            <v>JACKSON</v>
          </cell>
          <cell r="N660" t="str">
            <v>MO</v>
          </cell>
          <cell r="O660" t="str">
            <v>64086</v>
          </cell>
          <cell r="Q660">
            <v>8162575500</v>
          </cell>
          <cell r="S660" t="str">
            <v>Shannon</v>
          </cell>
          <cell r="T660" t="str">
            <v>Horgan</v>
          </cell>
          <cell r="U660" t="str">
            <v>President</v>
          </cell>
          <cell r="V660" t="str">
            <v>shannon.horgan@geha.com</v>
          </cell>
          <cell r="W660" t="str">
            <v>Sarah Osborne</v>
          </cell>
          <cell r="X660" t="str">
            <v>Annie</v>
          </cell>
          <cell r="Y660" t="str">
            <v>Timmons</v>
          </cell>
          <cell r="Z660" t="str">
            <v>Contract Compliance Coordinator</v>
          </cell>
          <cell r="AA660" t="str">
            <v>Surety Life Insurance Company</v>
          </cell>
          <cell r="AB660">
            <v>8162575500</v>
          </cell>
          <cell r="AC660">
            <v>2189</v>
          </cell>
          <cell r="AD660">
            <v>8164344477</v>
          </cell>
          <cell r="AE660" t="str">
            <v>annie.timmons@geha.com</v>
          </cell>
          <cell r="AF660" t="str">
            <v>310 NE Mulberry Street</v>
          </cell>
          <cell r="AH660" t="str">
            <v>LEE'S SUMMIT</v>
          </cell>
          <cell r="AI660" t="str">
            <v>JACKSON</v>
          </cell>
          <cell r="AJ660" t="str">
            <v>MO</v>
          </cell>
          <cell r="AK660" t="str">
            <v>64086</v>
          </cell>
          <cell r="AM660" t="str">
            <v>Shannon</v>
          </cell>
          <cell r="AN660" t="str">
            <v>Flaig</v>
          </cell>
          <cell r="AO660" t="str">
            <v>Manager, Regulatory Compliance</v>
          </cell>
          <cell r="AP660" t="str">
            <v>Surety Life Insurance Company</v>
          </cell>
          <cell r="AQ660">
            <v>8164344434</v>
          </cell>
          <cell r="AS660">
            <v>8164344477</v>
          </cell>
          <cell r="AT660" t="str">
            <v>shannon.flaig@geha.com</v>
          </cell>
          <cell r="AU660" t="str">
            <v>310 NE Mulberry Street</v>
          </cell>
          <cell r="AW660" t="str">
            <v>LEE'S SUMMIT</v>
          </cell>
          <cell r="AX660" t="str">
            <v>JACKSON</v>
          </cell>
          <cell r="AY660" t="str">
            <v>MO</v>
          </cell>
          <cell r="AZ660" t="str">
            <v>64086</v>
          </cell>
          <cell r="CN660">
            <v>1503</v>
          </cell>
          <cell r="CO660">
            <v>635</v>
          </cell>
          <cell r="CP660">
            <v>694</v>
          </cell>
          <cell r="CS660" t="str">
            <v>12/31/2019</v>
          </cell>
          <cell r="CT660">
            <v>12</v>
          </cell>
          <cell r="CW660">
            <v>69310</v>
          </cell>
          <cell r="DD660" t="str">
            <v>Shannon</v>
          </cell>
          <cell r="DE660" t="str">
            <v>Flaig</v>
          </cell>
          <cell r="DF660" t="str">
            <v>Manager, Regulatory Compliance</v>
          </cell>
          <cell r="DG660" t="str">
            <v>shannon.flaig@geha.com</v>
          </cell>
          <cell r="DH660">
            <v>8164344434</v>
          </cell>
        </row>
        <row r="661">
          <cell r="A661">
            <v>11626</v>
          </cell>
          <cell r="B661" t="str">
            <v>S.USA Life Insurance Company, Inc.</v>
          </cell>
          <cell r="J661" t="str">
            <v>100 West 33rd Street</v>
          </cell>
          <cell r="K661" t="str">
            <v>Suite 1007</v>
          </cell>
          <cell r="L661" t="str">
            <v>NEW YORK</v>
          </cell>
          <cell r="M661" t="str">
            <v>NEW YORK</v>
          </cell>
          <cell r="N661" t="str">
            <v>NY</v>
          </cell>
          <cell r="O661" t="str">
            <v>10001</v>
          </cell>
          <cell r="P661" t="str">
            <v>1050</v>
          </cell>
          <cell r="Q661">
            <v>2123560310</v>
          </cell>
          <cell r="R661">
            <v>2126240700</v>
          </cell>
          <cell r="S661" t="str">
            <v>Anurag</v>
          </cell>
          <cell r="T661" t="str">
            <v>Chandra</v>
          </cell>
          <cell r="U661" t="str">
            <v>CEO</v>
          </cell>
          <cell r="V661" t="str">
            <v>anurag.chandra@prosperitylife.com</v>
          </cell>
          <cell r="W661" t="str">
            <v>Jeff Horton</v>
          </cell>
          <cell r="X661" t="str">
            <v>Matt</v>
          </cell>
          <cell r="Y661" t="str">
            <v>Assenat</v>
          </cell>
          <cell r="Z661" t="str">
            <v>Senior Financial Reporting Accountant</v>
          </cell>
          <cell r="AA661" t="str">
            <v>S.USA Life Insurance Company, Inc.</v>
          </cell>
          <cell r="AB661">
            <v>5409854436</v>
          </cell>
          <cell r="AD661">
            <v>2126240700</v>
          </cell>
          <cell r="AE661" t="str">
            <v>matthew.assenat@prosperitylife.com</v>
          </cell>
          <cell r="AF661" t="str">
            <v>100 West 33rd Street</v>
          </cell>
          <cell r="AG661" t="str">
            <v>Suite 1007</v>
          </cell>
          <cell r="AH661" t="str">
            <v>NEW YORK</v>
          </cell>
          <cell r="AI661" t="str">
            <v>NEW YORK</v>
          </cell>
          <cell r="AJ661" t="str">
            <v>NY</v>
          </cell>
          <cell r="AK661" t="str">
            <v>10001</v>
          </cell>
          <cell r="AL661" t="str">
            <v/>
          </cell>
          <cell r="CF661" t="str">
            <v>www.susa.com</v>
          </cell>
          <cell r="CN661">
            <v>1465</v>
          </cell>
          <cell r="CO661">
            <v>1810</v>
          </cell>
          <cell r="CS661" t="str">
            <v>12/31/2019</v>
          </cell>
          <cell r="CT661">
            <v>12</v>
          </cell>
          <cell r="CW661">
            <v>60183</v>
          </cell>
          <cell r="CX661" t="str">
            <v>4764</v>
          </cell>
          <cell r="DD661" t="str">
            <v>Kirsten</v>
          </cell>
          <cell r="DE661" t="str">
            <v>Hiles</v>
          </cell>
          <cell r="DF661" t="str">
            <v>Director, Financial Reporting</v>
          </cell>
          <cell r="DG661" t="str">
            <v>kirsten.hiles@prosperitylife.com</v>
          </cell>
          <cell r="DH661">
            <v>5409854264</v>
          </cell>
        </row>
        <row r="662">
          <cell r="A662">
            <v>11666</v>
          </cell>
          <cell r="B662" t="str">
            <v>Swiss Reinsurance America Corporation</v>
          </cell>
          <cell r="J662" t="str">
            <v>175 King Street</v>
          </cell>
          <cell r="L662" t="str">
            <v>ARMONK</v>
          </cell>
          <cell r="N662" t="str">
            <v>NY</v>
          </cell>
          <cell r="O662" t="str">
            <v>10504</v>
          </cell>
          <cell r="Q662">
            <v>8167023065</v>
          </cell>
          <cell r="R662">
            <v>9136765033</v>
          </cell>
          <cell r="S662" t="str">
            <v>Jonathan</v>
          </cell>
          <cell r="T662" t="str">
            <v>Akridge</v>
          </cell>
          <cell r="U662" t="str">
            <v>Senior Vice President</v>
          </cell>
          <cell r="V662" t="str">
            <v>jonathan_akridge@swissre.com</v>
          </cell>
          <cell r="W662" t="str">
            <v>Larry Licitra</v>
          </cell>
          <cell r="X662" t="str">
            <v>Tausha</v>
          </cell>
          <cell r="Y662" t="str">
            <v>Payne</v>
          </cell>
          <cell r="Z662" t="str">
            <v>Accountant</v>
          </cell>
          <cell r="AA662" t="str">
            <v>Swiss Re</v>
          </cell>
          <cell r="AB662">
            <v>8167023203</v>
          </cell>
          <cell r="AE662" t="str">
            <v>tausha_payne@swissre.com</v>
          </cell>
          <cell r="AF662" t="str">
            <v>1200 Main Street</v>
          </cell>
          <cell r="AG662" t="str">
            <v>Suite 800</v>
          </cell>
          <cell r="AH662" t="str">
            <v>KANSAS CITY</v>
          </cell>
          <cell r="AI662" t="str">
            <v>JACKSON</v>
          </cell>
          <cell r="AJ662" t="str">
            <v>MO</v>
          </cell>
          <cell r="AK662" t="str">
            <v>64105</v>
          </cell>
          <cell r="CF662" t="str">
            <v>www.swissre.com</v>
          </cell>
          <cell r="CN662">
            <v>1504</v>
          </cell>
          <cell r="CO662">
            <v>1815</v>
          </cell>
          <cell r="CS662" t="str">
            <v>12/31/2019</v>
          </cell>
          <cell r="CT662">
            <v>12</v>
          </cell>
          <cell r="CW662">
            <v>25364</v>
          </cell>
          <cell r="DD662" t="str">
            <v>Dennis</v>
          </cell>
          <cell r="DE662" t="str">
            <v>Engel</v>
          </cell>
          <cell r="DF662" t="str">
            <v>Vice President</v>
          </cell>
          <cell r="DG662" t="str">
            <v>dennis_engel@swissre.com</v>
          </cell>
          <cell r="DH662">
            <v>8167023409</v>
          </cell>
        </row>
        <row r="663">
          <cell r="A663">
            <v>10247</v>
          </cell>
          <cell r="B663" t="str">
            <v>Swiss Re Life and Health America Inc.</v>
          </cell>
          <cell r="J663" t="str">
            <v>175 King Street</v>
          </cell>
          <cell r="L663" t="str">
            <v>ARMONK</v>
          </cell>
          <cell r="N663" t="str">
            <v>NY</v>
          </cell>
          <cell r="O663" t="str">
            <v>10504</v>
          </cell>
          <cell r="Q663">
            <v>9148284033</v>
          </cell>
          <cell r="R663">
            <v>9148287033</v>
          </cell>
          <cell r="S663" t="str">
            <v>Neil</v>
          </cell>
          <cell r="T663" t="str">
            <v>Sprackling</v>
          </cell>
          <cell r="U663" t="str">
            <v>President</v>
          </cell>
          <cell r="V663" t="str">
            <v>neil_sprackling@swissre.com</v>
          </cell>
          <cell r="W663" t="str">
            <v>John Regan</v>
          </cell>
          <cell r="X663" t="str">
            <v>Pamela</v>
          </cell>
          <cell r="Y663" t="str">
            <v>Jungherr</v>
          </cell>
          <cell r="Z663" t="str">
            <v>Associate</v>
          </cell>
          <cell r="AA663" t="str">
            <v>Swiss Re Life and Health America Inc.</v>
          </cell>
          <cell r="AB663">
            <v>9148288173</v>
          </cell>
          <cell r="AD663">
            <v>9148287173</v>
          </cell>
          <cell r="AE663" t="str">
            <v>pamela_jungherr@swissre.com</v>
          </cell>
          <cell r="AF663" t="str">
            <v>175 King Street</v>
          </cell>
          <cell r="AH663" t="str">
            <v>ARMONK</v>
          </cell>
          <cell r="AJ663" t="str">
            <v>NY</v>
          </cell>
          <cell r="AK663" t="str">
            <v>10504</v>
          </cell>
          <cell r="AM663" t="str">
            <v>Salvatore</v>
          </cell>
          <cell r="AN663" t="str">
            <v>Furnari</v>
          </cell>
          <cell r="AO663" t="str">
            <v>Vice President Financial Reporting</v>
          </cell>
          <cell r="AP663" t="str">
            <v>Swiss Re Life and Health America Inc.</v>
          </cell>
          <cell r="AQ663">
            <v>9148288291</v>
          </cell>
          <cell r="AS663">
            <v>9148287291</v>
          </cell>
          <cell r="AT663" t="str">
            <v>salvatore_furnari@swissre.com</v>
          </cell>
          <cell r="AU663" t="str">
            <v>175 King Street</v>
          </cell>
          <cell r="AW663" t="str">
            <v>ARMONK</v>
          </cell>
          <cell r="AY663" t="str">
            <v>NY</v>
          </cell>
          <cell r="AZ663" t="str">
            <v>10504</v>
          </cell>
          <cell r="CF663" t="str">
            <v>swissre.com</v>
          </cell>
          <cell r="CN663">
            <v>1000</v>
          </cell>
          <cell r="CO663">
            <v>3209</v>
          </cell>
          <cell r="CP663">
            <v>2992</v>
          </cell>
          <cell r="CS663" t="str">
            <v>12/31/2019</v>
          </cell>
          <cell r="CT663">
            <v>12</v>
          </cell>
          <cell r="CW663">
            <v>82627</v>
          </cell>
          <cell r="CX663" t="str">
            <v>0181</v>
          </cell>
          <cell r="DD663" t="str">
            <v>John</v>
          </cell>
          <cell r="DE663" t="str">
            <v>Gribbon</v>
          </cell>
          <cell r="DF663" t="str">
            <v>Senior Vice President, Finance</v>
          </cell>
          <cell r="DG663" t="str">
            <v>john_gribbon@swissre.com</v>
          </cell>
          <cell r="DH663">
            <v>9148288828</v>
          </cell>
        </row>
        <row r="664">
          <cell r="A664">
            <v>10248</v>
          </cell>
          <cell r="B664" t="str">
            <v xml:space="preserve">Symetra Life Insurance Company </v>
          </cell>
          <cell r="J664" t="str">
            <v>PO Box 34690</v>
          </cell>
          <cell r="L664" t="str">
            <v>SEATTLE</v>
          </cell>
          <cell r="N664" t="str">
            <v>WA</v>
          </cell>
          <cell r="O664" t="str">
            <v>98124</v>
          </cell>
          <cell r="P664" t="str">
            <v>1690</v>
          </cell>
          <cell r="Q664">
            <v>4252565185</v>
          </cell>
          <cell r="S664" t="str">
            <v>Margaret</v>
          </cell>
          <cell r="T664" t="str">
            <v>Meister</v>
          </cell>
          <cell r="U664" t="str">
            <v>CEO, President</v>
          </cell>
          <cell r="V664" t="str">
            <v>margaret.meister@symetra.com</v>
          </cell>
          <cell r="W664" t="str">
            <v>Tommie Brooks</v>
          </cell>
          <cell r="X664" t="str">
            <v>Sarah</v>
          </cell>
          <cell r="Y664" t="str">
            <v>Hall</v>
          </cell>
          <cell r="Z664" t="str">
            <v>Actuarial Analyst</v>
          </cell>
          <cell r="AA664" t="str">
            <v>Symetra Life Insurance Company</v>
          </cell>
          <cell r="AB664">
            <v>4252565610</v>
          </cell>
          <cell r="AE664" t="str">
            <v>sarah.hall@symetra.com</v>
          </cell>
          <cell r="AF664" t="str">
            <v>777 108th Avenue NE</v>
          </cell>
          <cell r="AG664" t="str">
            <v>Suite 1200</v>
          </cell>
          <cell r="AH664" t="str">
            <v>BELLEVUE</v>
          </cell>
          <cell r="AJ664" t="str">
            <v>WA</v>
          </cell>
          <cell r="AK664" t="str">
            <v>98004</v>
          </cell>
          <cell r="AL664" t="str">
            <v>5135</v>
          </cell>
          <cell r="AM664" t="str">
            <v>Sheena</v>
          </cell>
          <cell r="AN664" t="str">
            <v>Stangler</v>
          </cell>
          <cell r="AO664" t="str">
            <v>Sr. Actuarial Analyst</v>
          </cell>
          <cell r="AP664" t="str">
            <v>Symetra Life Insurance Company</v>
          </cell>
          <cell r="AQ664">
            <v>4252568430</v>
          </cell>
          <cell r="AS664">
            <v>4252565488</v>
          </cell>
          <cell r="AT664" t="str">
            <v>sheena.stangler@symetra.com</v>
          </cell>
          <cell r="AU664" t="str">
            <v>777 108th Avenue NE</v>
          </cell>
          <cell r="AV664" t="str">
            <v>Suite 1200</v>
          </cell>
          <cell r="AW664" t="str">
            <v>BELLEVUE</v>
          </cell>
          <cell r="AY664" t="str">
            <v>WA</v>
          </cell>
          <cell r="AZ664" t="str">
            <v>98004</v>
          </cell>
          <cell r="BA664" t="str">
            <v>5135</v>
          </cell>
          <cell r="CF664" t="str">
            <v>www.symetra.com</v>
          </cell>
          <cell r="CN664">
            <v>1001</v>
          </cell>
          <cell r="CO664">
            <v>631</v>
          </cell>
          <cell r="CP664">
            <v>801</v>
          </cell>
          <cell r="CS664" t="str">
            <v>12/31/2019</v>
          </cell>
          <cell r="CT664">
            <v>12</v>
          </cell>
          <cell r="CW664">
            <v>68608</v>
          </cell>
          <cell r="CX664" t="str">
            <v>4855</v>
          </cell>
          <cell r="DD664" t="str">
            <v>Kim</v>
          </cell>
          <cell r="DE664" t="str">
            <v>Saylor</v>
          </cell>
          <cell r="DG664" t="str">
            <v>kim.saylor@symetra.com</v>
          </cell>
        </row>
        <row r="665">
          <cell r="A665">
            <v>11667</v>
          </cell>
          <cell r="B665" t="str">
            <v>Symetra National Life Insurance Company</v>
          </cell>
          <cell r="J665" t="str">
            <v>PO Box 34690</v>
          </cell>
          <cell r="L665" t="str">
            <v>SEATTLE</v>
          </cell>
          <cell r="N665" t="str">
            <v>WA</v>
          </cell>
          <cell r="O665" t="str">
            <v>98124</v>
          </cell>
          <cell r="P665" t="str">
            <v>1690</v>
          </cell>
          <cell r="Q665">
            <v>4252565185</v>
          </cell>
          <cell r="S665" t="str">
            <v>Margaret</v>
          </cell>
          <cell r="T665" t="str">
            <v>Meister</v>
          </cell>
          <cell r="U665" t="str">
            <v>CEO, President</v>
          </cell>
          <cell r="V665" t="str">
            <v>margaret.meister@symetra.com</v>
          </cell>
          <cell r="W665" t="str">
            <v>Tommie Brooks</v>
          </cell>
          <cell r="X665" t="str">
            <v>Sarah</v>
          </cell>
          <cell r="Y665" t="str">
            <v>Hall</v>
          </cell>
          <cell r="Z665" t="str">
            <v>Actuarial Analyst</v>
          </cell>
          <cell r="AA665" t="str">
            <v>Symetra National Life Insurance Company</v>
          </cell>
          <cell r="AB665">
            <v>4252565610</v>
          </cell>
          <cell r="AD665">
            <v>4252565488</v>
          </cell>
          <cell r="AE665" t="str">
            <v>sarah.hall@symetra.com</v>
          </cell>
          <cell r="AF665" t="str">
            <v>777 108th Avenue NE</v>
          </cell>
          <cell r="AG665" t="str">
            <v>Suite 1200</v>
          </cell>
          <cell r="AH665" t="str">
            <v>BELLEVUE</v>
          </cell>
          <cell r="AJ665" t="str">
            <v>WA</v>
          </cell>
          <cell r="AK665" t="str">
            <v>98004</v>
          </cell>
          <cell r="AL665" t="str">
            <v>5135</v>
          </cell>
          <cell r="AM665" t="str">
            <v>Sheena</v>
          </cell>
          <cell r="AN665" t="str">
            <v>Stangler</v>
          </cell>
          <cell r="AO665" t="str">
            <v>Sr. Actuarial Analyst</v>
          </cell>
          <cell r="AP665" t="str">
            <v>Symetra National Life Insurance Company</v>
          </cell>
          <cell r="AQ665">
            <v>4252568430</v>
          </cell>
          <cell r="AT665" t="str">
            <v>sheena.stangler@symetra.com</v>
          </cell>
          <cell r="AU665" t="str">
            <v>777 108th Avenue NE</v>
          </cell>
          <cell r="AV665" t="str">
            <v>Suite 1200</v>
          </cell>
          <cell r="AW665" t="str">
            <v>BELLEVUE</v>
          </cell>
          <cell r="AY665" t="str">
            <v>WA</v>
          </cell>
          <cell r="AZ665" t="str">
            <v>98004</v>
          </cell>
          <cell r="BA665" t="str">
            <v>5135</v>
          </cell>
          <cell r="CF665" t="str">
            <v>www.symetra.com</v>
          </cell>
          <cell r="CN665">
            <v>1505</v>
          </cell>
          <cell r="CO665">
            <v>1816</v>
          </cell>
          <cell r="CP665">
            <v>1817</v>
          </cell>
          <cell r="CS665" t="str">
            <v>12/31/2019</v>
          </cell>
          <cell r="CT665">
            <v>12</v>
          </cell>
          <cell r="CW665">
            <v>90581</v>
          </cell>
          <cell r="CX665" t="str">
            <v>4855</v>
          </cell>
          <cell r="DD665" t="str">
            <v>Kim</v>
          </cell>
          <cell r="DE665" t="str">
            <v>Saylor</v>
          </cell>
          <cell r="DF665" t="str">
            <v>Actuary</v>
          </cell>
          <cell r="DG665" t="str">
            <v>kim.saylor@symetra.com</v>
          </cell>
        </row>
        <row r="666">
          <cell r="A666">
            <v>11723</v>
          </cell>
          <cell r="B666" t="str">
            <v>Symphonix Health Insurance, Inc.</v>
          </cell>
          <cell r="J666" t="str">
            <v>1900 East Golf Road</v>
          </cell>
          <cell r="K666" t="str">
            <v>2nd Floor</v>
          </cell>
          <cell r="L666" t="str">
            <v>SCHAUMBURG</v>
          </cell>
          <cell r="M666" t="str">
            <v>COOK</v>
          </cell>
          <cell r="N666" t="str">
            <v>IL</v>
          </cell>
          <cell r="O666" t="str">
            <v>60173</v>
          </cell>
          <cell r="S666" t="str">
            <v>Kent</v>
          </cell>
          <cell r="T666" t="str">
            <v>Monical</v>
          </cell>
          <cell r="U666" t="str">
            <v>President &amp; CEO</v>
          </cell>
          <cell r="V666" t="str">
            <v>kmonical@uhc.com</v>
          </cell>
          <cell r="W666" t="str">
            <v>Tonya Lynn State</v>
          </cell>
          <cell r="X666" t="str">
            <v>Sheik</v>
          </cell>
          <cell r="Y666" t="str">
            <v>Ali</v>
          </cell>
          <cell r="Z666" t="str">
            <v>Senior Accountant</v>
          </cell>
          <cell r="AA666" t="str">
            <v>Symphonix Health Insurance, Inc.</v>
          </cell>
          <cell r="AB666">
            <v>8607025840</v>
          </cell>
          <cell r="AE666" t="str">
            <v>sheik_z_ali@uhc.com</v>
          </cell>
          <cell r="AF666" t="str">
            <v>185 Asylum Street</v>
          </cell>
          <cell r="AH666" t="str">
            <v>HARTFORD</v>
          </cell>
          <cell r="AI666" t="str">
            <v>HARTFORD</v>
          </cell>
          <cell r="AJ666" t="str">
            <v>CT</v>
          </cell>
          <cell r="AK666" t="str">
            <v>06108</v>
          </cell>
          <cell r="CN666">
            <v>1560</v>
          </cell>
          <cell r="CO666">
            <v>1821</v>
          </cell>
          <cell r="CS666" t="str">
            <v>12/31/2019</v>
          </cell>
          <cell r="CT666">
            <v>12</v>
          </cell>
          <cell r="CW666">
            <v>84549</v>
          </cell>
          <cell r="DD666" t="str">
            <v>Patrick</v>
          </cell>
          <cell r="DE666" t="str">
            <v>Calabro</v>
          </cell>
          <cell r="DF666" t="str">
            <v>Director Regulatory Reporting</v>
          </cell>
          <cell r="DG666" t="str">
            <v>patrick_calabro@uhc.com</v>
          </cell>
          <cell r="DH666">
            <v>8607025852</v>
          </cell>
        </row>
        <row r="667">
          <cell r="A667">
            <v>10121</v>
          </cell>
          <cell r="B667" t="str">
            <v>Talcott Resolution Life and Annuity Insurance Company</v>
          </cell>
          <cell r="J667" t="str">
            <v>One Hartford Plaza</v>
          </cell>
          <cell r="L667" t="str">
            <v>WINDSOR</v>
          </cell>
          <cell r="M667" t="str">
            <v>HARTFORD</v>
          </cell>
          <cell r="N667" t="str">
            <v>CT</v>
          </cell>
          <cell r="O667" t="str">
            <v>06095</v>
          </cell>
          <cell r="P667" t="str">
            <v/>
          </cell>
          <cell r="Q667">
            <v>8605473633</v>
          </cell>
          <cell r="S667" t="str">
            <v>Peter F.</v>
          </cell>
          <cell r="T667" t="str">
            <v>Sannizzaro</v>
          </cell>
          <cell r="U667" t="str">
            <v>President and CEO</v>
          </cell>
          <cell r="V667" t="str">
            <v>peter.sannizzaro@thehartford.com</v>
          </cell>
          <cell r="W667" t="str">
            <v>Robert R. Siracusa</v>
          </cell>
          <cell r="X667" t="str">
            <v>Sandra</v>
          </cell>
          <cell r="Y667" t="str">
            <v>Mangeri</v>
          </cell>
          <cell r="Z667" t="str">
            <v>Statutory Accountant</v>
          </cell>
          <cell r="AA667" t="str">
            <v>Statutory Financial Reporting</v>
          </cell>
          <cell r="AB667">
            <v>8606241816</v>
          </cell>
          <cell r="AD667">
            <v>8607571131</v>
          </cell>
          <cell r="AE667" t="str">
            <v>sandra.mangeri@thehartford.com</v>
          </cell>
          <cell r="AF667" t="str">
            <v>One Griffin Road North</v>
          </cell>
          <cell r="AH667" t="str">
            <v>WINDSOR</v>
          </cell>
          <cell r="AI667" t="str">
            <v>HARTFORD</v>
          </cell>
          <cell r="AJ667" t="str">
            <v>CT</v>
          </cell>
          <cell r="AK667" t="str">
            <v>06095</v>
          </cell>
          <cell r="AL667" t="str">
            <v/>
          </cell>
          <cell r="CF667" t="str">
            <v>www.talcottresolution.com</v>
          </cell>
          <cell r="CN667">
            <v>903</v>
          </cell>
          <cell r="CO667">
            <v>808</v>
          </cell>
          <cell r="CS667" t="str">
            <v>12/31/2019</v>
          </cell>
          <cell r="CT667">
            <v>12</v>
          </cell>
          <cell r="CW667">
            <v>71153</v>
          </cell>
          <cell r="DD667" t="str">
            <v>Andrew G.</v>
          </cell>
          <cell r="DE667" t="str">
            <v>Helming</v>
          </cell>
          <cell r="DF667" t="str">
            <v>Assistant Secretary</v>
          </cell>
          <cell r="DG667" t="str">
            <v>andrew.helming@thehartford.com</v>
          </cell>
          <cell r="DH667">
            <v>8605479698</v>
          </cell>
        </row>
        <row r="668">
          <cell r="A668">
            <v>10122</v>
          </cell>
          <cell r="B668" t="str">
            <v>Talcott Resolution Life Insurance Company</v>
          </cell>
          <cell r="J668" t="str">
            <v>One Griffin Road North</v>
          </cell>
          <cell r="L668" t="str">
            <v>WINDSOR</v>
          </cell>
          <cell r="M668" t="str">
            <v>HARTFORD</v>
          </cell>
          <cell r="N668" t="str">
            <v>CT</v>
          </cell>
          <cell r="O668" t="str">
            <v>06095</v>
          </cell>
          <cell r="P668" t="str">
            <v/>
          </cell>
          <cell r="Q668">
            <v>8605473633</v>
          </cell>
          <cell r="S668" t="str">
            <v>Peter F.</v>
          </cell>
          <cell r="T668" t="str">
            <v>Sannizzaro</v>
          </cell>
          <cell r="U668" t="str">
            <v>President and CEO</v>
          </cell>
          <cell r="V668" t="str">
            <v>peter.sannizzaro@thehartford.com</v>
          </cell>
          <cell r="W668" t="str">
            <v>Robert R. Siracusa</v>
          </cell>
          <cell r="X668" t="str">
            <v>Sandra</v>
          </cell>
          <cell r="Y668" t="str">
            <v>Mangeri</v>
          </cell>
          <cell r="Z668" t="str">
            <v>Statutory Accountant</v>
          </cell>
          <cell r="AA668" t="str">
            <v>Statutory Financial Reporting</v>
          </cell>
          <cell r="AB668">
            <v>8606241816</v>
          </cell>
          <cell r="AD668">
            <v>8607571131</v>
          </cell>
          <cell r="AE668" t="str">
            <v>sandra.mangeri@thehartford.com</v>
          </cell>
          <cell r="AF668" t="str">
            <v>One Griffin Road North</v>
          </cell>
          <cell r="AH668" t="str">
            <v>WINDSOR</v>
          </cell>
          <cell r="AI668" t="str">
            <v>HARTFORD</v>
          </cell>
          <cell r="AJ668" t="str">
            <v>CT</v>
          </cell>
          <cell r="AK668" t="str">
            <v>06095</v>
          </cell>
          <cell r="AL668" t="str">
            <v/>
          </cell>
          <cell r="CF668" t="str">
            <v>www.talcottresolution.com</v>
          </cell>
          <cell r="CN668">
            <v>497</v>
          </cell>
          <cell r="CO668">
            <v>808</v>
          </cell>
          <cell r="CS668" t="str">
            <v>12/31/2019</v>
          </cell>
          <cell r="CT668">
            <v>12</v>
          </cell>
          <cell r="CW668">
            <v>88072</v>
          </cell>
          <cell r="DD668" t="str">
            <v>Andrew G.</v>
          </cell>
          <cell r="DE668" t="str">
            <v>Helming</v>
          </cell>
          <cell r="DF668" t="str">
            <v>Assistant Secretary</v>
          </cell>
          <cell r="DG668" t="str">
            <v>andrew.helming@thehartford.com</v>
          </cell>
          <cell r="DH668">
            <v>8605479698</v>
          </cell>
        </row>
        <row r="669">
          <cell r="A669">
            <v>11668</v>
          </cell>
          <cell r="B669" t="str">
            <v>Teachers Insurance and Annuity Association of America</v>
          </cell>
          <cell r="J669" t="str">
            <v>730 Third Avenue</v>
          </cell>
          <cell r="L669" t="str">
            <v>NEW YORK</v>
          </cell>
          <cell r="N669" t="str">
            <v>NY</v>
          </cell>
          <cell r="O669" t="str">
            <v>10017</v>
          </cell>
          <cell r="Q669">
            <v>2129166633</v>
          </cell>
          <cell r="R669">
            <v>2129166383</v>
          </cell>
          <cell r="S669" t="str">
            <v>Roger</v>
          </cell>
          <cell r="T669" t="str">
            <v>Ferguson</v>
          </cell>
          <cell r="U669" t="str">
            <v>CEO</v>
          </cell>
          <cell r="V669" t="str">
            <v>rferguson@tiaa-cref.org</v>
          </cell>
          <cell r="W669" t="str">
            <v>Virginia Wilson</v>
          </cell>
          <cell r="CF669" t="str">
            <v>www.tiaa-cref.org</v>
          </cell>
          <cell r="CN669">
            <v>1506</v>
          </cell>
          <cell r="CS669" t="str">
            <v>12/31/2019</v>
          </cell>
          <cell r="CT669">
            <v>12</v>
          </cell>
          <cell r="CW669">
            <v>69345</v>
          </cell>
        </row>
        <row r="670">
          <cell r="A670">
            <v>11669</v>
          </cell>
          <cell r="B670" t="str">
            <v>Teachers Insurance Company</v>
          </cell>
          <cell r="J670" t="str">
            <v>One Horace Mann Plaza</v>
          </cell>
          <cell r="L670" t="str">
            <v>SPRINGFIELD</v>
          </cell>
          <cell r="M670" t="str">
            <v>SANGAMON</v>
          </cell>
          <cell r="N670" t="str">
            <v>IL</v>
          </cell>
          <cell r="O670" t="str">
            <v>62715</v>
          </cell>
          <cell r="Q670">
            <v>2177892500</v>
          </cell>
          <cell r="R670">
            <v>2175357117</v>
          </cell>
          <cell r="S670" t="str">
            <v>Marita</v>
          </cell>
          <cell r="T670" t="str">
            <v>Zuriatis</v>
          </cell>
          <cell r="U670" t="str">
            <v>CEO</v>
          </cell>
          <cell r="V670" t="str">
            <v>statunit@horacemann.com</v>
          </cell>
          <cell r="W670" t="str">
            <v>Bret Onklin</v>
          </cell>
          <cell r="X670" t="str">
            <v>Aaron</v>
          </cell>
          <cell r="Y670" t="str">
            <v>Jennings</v>
          </cell>
          <cell r="Z670" t="str">
            <v>Manager Accounting and Reporting</v>
          </cell>
          <cell r="AA670" t="str">
            <v>Horace Mann Insurance Company</v>
          </cell>
          <cell r="AB670">
            <v>2177892500</v>
          </cell>
          <cell r="AC670">
            <v>5712</v>
          </cell>
          <cell r="AD670">
            <v>2175357117</v>
          </cell>
          <cell r="AE670" t="str">
            <v>statunit@horacemann.com</v>
          </cell>
          <cell r="AF670" t="str">
            <v>One Horace Mann Plaza</v>
          </cell>
          <cell r="AH670" t="str">
            <v>SPRINGFIELD</v>
          </cell>
          <cell r="AI670" t="str">
            <v>SANGAMON</v>
          </cell>
          <cell r="AJ670" t="str">
            <v>IL</v>
          </cell>
          <cell r="AK670" t="str">
            <v>62715</v>
          </cell>
          <cell r="CF670" t="str">
            <v>www.horacemann.com</v>
          </cell>
          <cell r="CN670">
            <v>1507</v>
          </cell>
          <cell r="CO670">
            <v>552</v>
          </cell>
          <cell r="CS670" t="str">
            <v>12/31/2019</v>
          </cell>
          <cell r="CT670">
            <v>12</v>
          </cell>
          <cell r="CW670">
            <v>22683</v>
          </cell>
          <cell r="DD670" t="str">
            <v>Holly</v>
          </cell>
          <cell r="DE670" t="str">
            <v>Orr</v>
          </cell>
          <cell r="DF670" t="str">
            <v>Director Finance &amp; Reporting</v>
          </cell>
          <cell r="DG670" t="str">
            <v>statunit@horacemann.com</v>
          </cell>
          <cell r="DH670">
            <v>2177892500</v>
          </cell>
        </row>
        <row r="671">
          <cell r="A671">
            <v>11670</v>
          </cell>
          <cell r="B671" t="str">
            <v>Texas Life Insurance Company</v>
          </cell>
          <cell r="J671" t="str">
            <v>900 Washington Avenue</v>
          </cell>
          <cell r="L671" t="str">
            <v>WACO</v>
          </cell>
          <cell r="M671" t="str">
            <v>MCLENNAN</v>
          </cell>
          <cell r="N671" t="str">
            <v>TX</v>
          </cell>
          <cell r="O671" t="str">
            <v>76701</v>
          </cell>
          <cell r="Q671">
            <v>2547456331</v>
          </cell>
          <cell r="R671">
            <v>2547544880</v>
          </cell>
          <cell r="S671" t="str">
            <v>Douglas</v>
          </cell>
          <cell r="T671" t="str">
            <v>Dixon</v>
          </cell>
          <cell r="U671" t="str">
            <v>President, CEO</v>
          </cell>
          <cell r="V671" t="str">
            <v>mswenson@texaslife.com</v>
          </cell>
          <cell r="W671" t="str">
            <v>Dennis E. Harms</v>
          </cell>
          <cell r="X671" t="str">
            <v>Maria</v>
          </cell>
          <cell r="Y671" t="str">
            <v>Swenson</v>
          </cell>
          <cell r="Z671" t="str">
            <v>Sr. Associate - Finance Dept</v>
          </cell>
          <cell r="AA671" t="str">
            <v>Texas Life Insurance Company</v>
          </cell>
          <cell r="AB671">
            <v>2547456331</v>
          </cell>
          <cell r="AD671">
            <v>2547544880</v>
          </cell>
          <cell r="AE671" t="str">
            <v>mswenson@texaslife.com</v>
          </cell>
          <cell r="AF671" t="str">
            <v>PO Box 830</v>
          </cell>
          <cell r="AH671" t="str">
            <v>WACO</v>
          </cell>
          <cell r="AI671" t="str">
            <v>MCLENNAN</v>
          </cell>
          <cell r="AJ671" t="str">
            <v>TX</v>
          </cell>
          <cell r="AK671" t="str">
            <v>76703</v>
          </cell>
          <cell r="CF671" t="str">
            <v>www.texaslife.com</v>
          </cell>
          <cell r="CN671">
            <v>1508</v>
          </cell>
          <cell r="CO671">
            <v>1683</v>
          </cell>
          <cell r="CS671" t="str">
            <v>12/31/2019</v>
          </cell>
          <cell r="CT671">
            <v>12</v>
          </cell>
          <cell r="CW671">
            <v>69396</v>
          </cell>
          <cell r="CX671" t="str">
            <v>4213</v>
          </cell>
          <cell r="DD671" t="str">
            <v>Dalila N.</v>
          </cell>
          <cell r="DE671" t="str">
            <v>Richter</v>
          </cell>
          <cell r="DF671" t="str">
            <v>Controller</v>
          </cell>
          <cell r="DG671" t="str">
            <v>drichter@texaslife.com</v>
          </cell>
          <cell r="DH671">
            <v>2547456360</v>
          </cell>
        </row>
        <row r="672">
          <cell r="A672">
            <v>10043</v>
          </cell>
          <cell r="B672" t="str">
            <v xml:space="preserve">The Capitol Life Insurance Company </v>
          </cell>
          <cell r="J672" t="str">
            <v>1605 LBJ Freeway</v>
          </cell>
          <cell r="K672" t="str">
            <v>Suite 710</v>
          </cell>
          <cell r="L672" t="str">
            <v>DALLAS</v>
          </cell>
          <cell r="M672" t="str">
            <v>DALLAS</v>
          </cell>
          <cell r="N672" t="str">
            <v>TX</v>
          </cell>
          <cell r="O672" t="str">
            <v>75234</v>
          </cell>
          <cell r="Q672">
            <v>4695224400</v>
          </cell>
          <cell r="R672">
            <v>4695224401</v>
          </cell>
          <cell r="S672" t="str">
            <v>Bradford A.</v>
          </cell>
          <cell r="T672" t="str">
            <v>Phillips</v>
          </cell>
          <cell r="U672" t="str">
            <v>President</v>
          </cell>
          <cell r="V672" t="str">
            <v>clic1905@libertybankerslife.com</v>
          </cell>
          <cell r="W672" t="str">
            <v>Vaughn V. Vaughan</v>
          </cell>
          <cell r="X672" t="str">
            <v>Nicole</v>
          </cell>
          <cell r="Y672" t="str">
            <v>Bradley</v>
          </cell>
          <cell r="Z672" t="str">
            <v>Compliance Analyst</v>
          </cell>
          <cell r="AA672" t="str">
            <v>The Capitol Life Insurance Company</v>
          </cell>
          <cell r="AB672">
            <v>4695224286</v>
          </cell>
          <cell r="AD672">
            <v>4695224401</v>
          </cell>
          <cell r="AE672" t="str">
            <v>nbradley@lbig.com</v>
          </cell>
          <cell r="AF672" t="str">
            <v>1605 LBJ Freeway</v>
          </cell>
          <cell r="AG672" t="str">
            <v>Suite 710</v>
          </cell>
          <cell r="AH672" t="str">
            <v>DALLAS</v>
          </cell>
          <cell r="AI672" t="str">
            <v>DALLAS</v>
          </cell>
          <cell r="AJ672" t="str">
            <v>TX</v>
          </cell>
          <cell r="AK672" t="str">
            <v>75234</v>
          </cell>
          <cell r="CN672">
            <v>482</v>
          </cell>
          <cell r="CO672">
            <v>556</v>
          </cell>
          <cell r="CS672" t="str">
            <v>12/31/2019</v>
          </cell>
          <cell r="CT672">
            <v>12</v>
          </cell>
          <cell r="CW672">
            <v>61581</v>
          </cell>
          <cell r="CX672" t="str">
            <v>3436</v>
          </cell>
          <cell r="DD672" t="str">
            <v>Janet</v>
          </cell>
          <cell r="DE672" t="str">
            <v>Gustafson</v>
          </cell>
          <cell r="DF672" t="str">
            <v>Vice President Compliance</v>
          </cell>
          <cell r="DG672" t="str">
            <v>jgustafson@lbig.com</v>
          </cell>
          <cell r="DH672">
            <v>4695224332</v>
          </cell>
        </row>
        <row r="673">
          <cell r="A673">
            <v>10050</v>
          </cell>
          <cell r="B673" t="str">
            <v xml:space="preserve">The Chesapeake Life Insurance Company </v>
          </cell>
          <cell r="J673" t="str">
            <v>9151 Boulevard 26</v>
          </cell>
          <cell r="L673" t="str">
            <v>NORTH RICHLAND HILLS</v>
          </cell>
          <cell r="M673" t="str">
            <v>TARRANT</v>
          </cell>
          <cell r="N673" t="str">
            <v>TX</v>
          </cell>
          <cell r="O673" t="str">
            <v>76180</v>
          </cell>
          <cell r="Q673">
            <v>8172555236</v>
          </cell>
          <cell r="R673">
            <v>8172558125</v>
          </cell>
          <cell r="S673" t="str">
            <v>Kenneth</v>
          </cell>
          <cell r="T673" t="str">
            <v>Fasola</v>
          </cell>
          <cell r="U673" t="str">
            <v>President &amp; Chief Executive Officer</v>
          </cell>
          <cell r="V673" t="str">
            <v>ken.fasola@hmkts.com</v>
          </cell>
          <cell r="W673" t="str">
            <v>Derrick Duke</v>
          </cell>
          <cell r="X673" t="str">
            <v>Shelley</v>
          </cell>
          <cell r="Y673" t="str">
            <v>Beddingfield</v>
          </cell>
          <cell r="Z673" t="str">
            <v>Business Analyst/SME Training Development</v>
          </cell>
          <cell r="AA673" t="str">
            <v>HealthMarkets</v>
          </cell>
          <cell r="AB673">
            <v>8172553267</v>
          </cell>
          <cell r="AD673">
            <v>8172558125</v>
          </cell>
          <cell r="AE673" t="str">
            <v>shelley.beddingfield@hmkts.com</v>
          </cell>
          <cell r="AF673" t="str">
            <v>9151 Boulevard 26</v>
          </cell>
          <cell r="AH673" t="str">
            <v>NORTH RICHLAND HILLS</v>
          </cell>
          <cell r="AI673" t="str">
            <v>TARRANT</v>
          </cell>
          <cell r="AJ673" t="str">
            <v>TX</v>
          </cell>
          <cell r="AK673" t="str">
            <v>76180</v>
          </cell>
          <cell r="CF673" t="str">
            <v>www.healthmarketsinc.com</v>
          </cell>
          <cell r="CN673">
            <v>855</v>
          </cell>
          <cell r="CO673">
            <v>1675</v>
          </cell>
          <cell r="CS673" t="str">
            <v>12/31/2019</v>
          </cell>
          <cell r="CT673">
            <v>12</v>
          </cell>
          <cell r="CW673">
            <v>61832</v>
          </cell>
          <cell r="CX673" t="str">
            <v>264</v>
          </cell>
          <cell r="DD673" t="str">
            <v>Susan</v>
          </cell>
          <cell r="DE673" t="str">
            <v>Luna</v>
          </cell>
          <cell r="DF673" t="str">
            <v>Sr Director &amp; Privacy Official</v>
          </cell>
          <cell r="DG673" t="str">
            <v>susan.luna@hmkts.com</v>
          </cell>
          <cell r="DH673">
            <v>8172553188</v>
          </cell>
        </row>
        <row r="674">
          <cell r="A674">
            <v>11333</v>
          </cell>
          <cell r="B674" t="str">
            <v xml:space="preserve">The Cincinnati Casualty Company </v>
          </cell>
          <cell r="J674" t="str">
            <v>PO Box 145496</v>
          </cell>
          <cell r="L674" t="str">
            <v>CINCINNATI</v>
          </cell>
          <cell r="M674" t="str">
            <v>BUTLER</v>
          </cell>
          <cell r="N674" t="str">
            <v>OH</v>
          </cell>
          <cell r="O674" t="str">
            <v>42250</v>
          </cell>
          <cell r="P674" t="str">
            <v>5496</v>
          </cell>
          <cell r="Q674">
            <v>5138702000</v>
          </cell>
          <cell r="S674" t="str">
            <v>Steve</v>
          </cell>
          <cell r="T674" t="str">
            <v>Johnston</v>
          </cell>
          <cell r="U674" t="str">
            <v>President/CEO</v>
          </cell>
          <cell r="W674" t="str">
            <v>Mike Sewell</v>
          </cell>
          <cell r="X674" t="str">
            <v>Amber</v>
          </cell>
          <cell r="Y674" t="str">
            <v>Brothers</v>
          </cell>
          <cell r="Z674" t="str">
            <v>Accountant</v>
          </cell>
          <cell r="AA674" t="str">
            <v xml:space="preserve">The Cincinnati Casualty Company </v>
          </cell>
          <cell r="AB674">
            <v>5138702000</v>
          </cell>
          <cell r="AD674">
            <v>5136035500</v>
          </cell>
          <cell r="AE674" t="str">
            <v>amber_brothers@cinfin.com</v>
          </cell>
          <cell r="AF674" t="str">
            <v>6200 South Gilmore Road</v>
          </cell>
          <cell r="AH674" t="str">
            <v>CINCINNATI</v>
          </cell>
          <cell r="AI674" t="str">
            <v>BUTLER</v>
          </cell>
          <cell r="AJ674" t="str">
            <v>OH</v>
          </cell>
          <cell r="AK674" t="str">
            <v>45014</v>
          </cell>
          <cell r="CN674">
            <v>1184</v>
          </cell>
          <cell r="CO674">
            <v>777</v>
          </cell>
          <cell r="CS674" t="str">
            <v>12/31/2019</v>
          </cell>
          <cell r="CT674">
            <v>12</v>
          </cell>
          <cell r="CW674">
            <v>28665</v>
          </cell>
          <cell r="DD674" t="str">
            <v>Tom</v>
          </cell>
          <cell r="DE674" t="str">
            <v>Buschelmann</v>
          </cell>
          <cell r="DF674" t="str">
            <v>Accounting Director</v>
          </cell>
          <cell r="DG674" t="str">
            <v>tom_buschelmann@cinfin.com</v>
          </cell>
          <cell r="DH674">
            <v>5138702000</v>
          </cell>
        </row>
        <row r="675">
          <cell r="A675">
            <v>11335</v>
          </cell>
          <cell r="B675" t="str">
            <v xml:space="preserve">The Cincinnati Insurance Company </v>
          </cell>
          <cell r="J675" t="str">
            <v>PO Box 145496</v>
          </cell>
          <cell r="L675" t="str">
            <v>CINCINNATI</v>
          </cell>
          <cell r="M675" t="str">
            <v>BUTLER</v>
          </cell>
          <cell r="N675" t="str">
            <v>OH</v>
          </cell>
          <cell r="O675" t="str">
            <v>42250</v>
          </cell>
          <cell r="P675" t="str">
            <v>5496</v>
          </cell>
          <cell r="Q675">
            <v>5138702000</v>
          </cell>
          <cell r="S675" t="str">
            <v>Steve</v>
          </cell>
          <cell r="T675" t="str">
            <v>Johnston</v>
          </cell>
          <cell r="U675" t="str">
            <v>President/CEO</v>
          </cell>
          <cell r="W675" t="str">
            <v>Mike Sewell</v>
          </cell>
          <cell r="X675" t="str">
            <v>Amber</v>
          </cell>
          <cell r="Y675" t="str">
            <v>Brothers</v>
          </cell>
          <cell r="Z675" t="str">
            <v>Accountant</v>
          </cell>
          <cell r="AA675" t="str">
            <v xml:space="preserve">The Cincinnati Casualty Company </v>
          </cell>
          <cell r="AB675">
            <v>5138702000</v>
          </cell>
          <cell r="AD675">
            <v>5136035500</v>
          </cell>
          <cell r="AE675" t="str">
            <v>amber_brothers@cinfin.com</v>
          </cell>
          <cell r="AF675" t="str">
            <v>6200 South Gilmore Road</v>
          </cell>
          <cell r="AH675" t="str">
            <v>CINCINNATI</v>
          </cell>
          <cell r="AI675" t="str">
            <v>BUTLER</v>
          </cell>
          <cell r="AJ675" t="str">
            <v>OH</v>
          </cell>
          <cell r="AK675" t="str">
            <v>45014</v>
          </cell>
          <cell r="CN675">
            <v>1186</v>
          </cell>
          <cell r="CO675">
            <v>777</v>
          </cell>
          <cell r="CS675" t="str">
            <v>12/31/2019</v>
          </cell>
          <cell r="CT675">
            <v>12</v>
          </cell>
          <cell r="CW675">
            <v>10677</v>
          </cell>
          <cell r="DD675" t="str">
            <v>Tom</v>
          </cell>
          <cell r="DE675" t="str">
            <v>Buschelmann</v>
          </cell>
          <cell r="DF675" t="str">
            <v>Accounting Director</v>
          </cell>
          <cell r="DG675" t="str">
            <v>tom_buschelmann@cinfin.com</v>
          </cell>
          <cell r="DH675">
            <v>5138702000</v>
          </cell>
        </row>
        <row r="676">
          <cell r="A676">
            <v>10072</v>
          </cell>
          <cell r="B676" t="str">
            <v xml:space="preserve">The Continental Insurance Company </v>
          </cell>
          <cell r="J676" t="str">
            <v>151 North Franklin Street</v>
          </cell>
          <cell r="K676" t="str">
            <v/>
          </cell>
          <cell r="L676" t="str">
            <v xml:space="preserve">CHICAGO </v>
          </cell>
          <cell r="M676" t="str">
            <v>COOK</v>
          </cell>
          <cell r="N676" t="str">
            <v>IL</v>
          </cell>
          <cell r="O676" t="str">
            <v>60606</v>
          </cell>
          <cell r="Q676">
            <v>3128225000</v>
          </cell>
          <cell r="S676" t="str">
            <v>Dino</v>
          </cell>
          <cell r="T676" t="str">
            <v>Robusto</v>
          </cell>
          <cell r="U676" t="str">
            <v>Chairman &amp; CEO</v>
          </cell>
          <cell r="V676" t="str">
            <v>dinorobusto@cna.com</v>
          </cell>
          <cell r="W676" t="str">
            <v>James Anderson</v>
          </cell>
          <cell r="X676" t="str">
            <v>Noemi</v>
          </cell>
          <cell r="Y676" t="str">
            <v>Reyna</v>
          </cell>
          <cell r="Z676" t="str">
            <v>Vendor Management Analyst</v>
          </cell>
          <cell r="AA676" t="str">
            <v>CNA Insurance</v>
          </cell>
          <cell r="AB676">
            <v>3128222739</v>
          </cell>
          <cell r="AD676">
            <v>3122604640</v>
          </cell>
          <cell r="AE676" t="str">
            <v>ltccompliance@cna.com</v>
          </cell>
          <cell r="AF676" t="str">
            <v>151 North Franklin Street</v>
          </cell>
          <cell r="AG676" t="str">
            <v/>
          </cell>
          <cell r="AH676" t="str">
            <v>CHICAGO</v>
          </cell>
          <cell r="AI676" t="str">
            <v>COOK</v>
          </cell>
          <cell r="AJ676" t="str">
            <v>IL</v>
          </cell>
          <cell r="AK676" t="str">
            <v>60606</v>
          </cell>
          <cell r="CF676" t="str">
            <v>www.cna.com</v>
          </cell>
          <cell r="CN676">
            <v>871</v>
          </cell>
          <cell r="CO676">
            <v>678</v>
          </cell>
          <cell r="CS676" t="str">
            <v>12/31/2019</v>
          </cell>
          <cell r="CT676">
            <v>12</v>
          </cell>
          <cell r="CW676">
            <v>35289</v>
          </cell>
          <cell r="CX676" t="str">
            <v>218</v>
          </cell>
          <cell r="DD676" t="str">
            <v>Izabela</v>
          </cell>
          <cell r="DE676" t="str">
            <v>Sobkowicz</v>
          </cell>
          <cell r="DF676" t="str">
            <v>LTC Operations Director</v>
          </cell>
          <cell r="DG676" t="str">
            <v>izabela.sobkowicz@cna.com</v>
          </cell>
          <cell r="DH676">
            <v>3128221940</v>
          </cell>
        </row>
        <row r="677">
          <cell r="A677">
            <v>10190</v>
          </cell>
          <cell r="B677" t="str">
            <v xml:space="preserve">The Northwestern Mutual Life Insurance Company </v>
          </cell>
          <cell r="J677" t="str">
            <v>720 East Wisconsin Avenue</v>
          </cell>
          <cell r="L677" t="str">
            <v>MILWAUKEE</v>
          </cell>
          <cell r="M677" t="str">
            <v>MILWAUKEE</v>
          </cell>
          <cell r="N677" t="str">
            <v>WI</v>
          </cell>
          <cell r="O677" t="str">
            <v>53202</v>
          </cell>
          <cell r="Q677">
            <v>4142711444</v>
          </cell>
          <cell r="R677">
            <v>4146655739</v>
          </cell>
          <cell r="S677" t="str">
            <v>John E.</v>
          </cell>
          <cell r="T677" t="str">
            <v>Schlifske</v>
          </cell>
          <cell r="U677" t="str">
            <v>CEO and Chairman</v>
          </cell>
          <cell r="V677" t="str">
            <v>johnschlifske@northwesternmutual.com</v>
          </cell>
          <cell r="W677" t="str">
            <v>Michael Carter</v>
          </cell>
          <cell r="X677" t="str">
            <v>Angela</v>
          </cell>
          <cell r="Y677" t="str">
            <v>Janda</v>
          </cell>
          <cell r="Z677" t="str">
            <v>Reporting Senior Specialist</v>
          </cell>
          <cell r="AA677" t="str">
            <v>The Northwestern Mutual Life Insurance Company</v>
          </cell>
          <cell r="AB677">
            <v>4146651604</v>
          </cell>
          <cell r="AD677">
            <v>4146257706</v>
          </cell>
          <cell r="AE677" t="str">
            <v>angelajanda@northwesternmutual.com</v>
          </cell>
          <cell r="AF677" t="str">
            <v>720 East Wisconsin Avenue</v>
          </cell>
          <cell r="AH677" t="str">
            <v>MILWAUKEE</v>
          </cell>
          <cell r="AI677" t="str">
            <v>MILWAUKEE</v>
          </cell>
          <cell r="AJ677" t="str">
            <v>WI</v>
          </cell>
          <cell r="AK677" t="str">
            <v>53202</v>
          </cell>
          <cell r="CF677" t="str">
            <v>www.northwesternmutual.com</v>
          </cell>
          <cell r="CN677">
            <v>956</v>
          </cell>
          <cell r="CO677">
            <v>713</v>
          </cell>
          <cell r="CS677" t="str">
            <v>12/31/2019</v>
          </cell>
          <cell r="CT677">
            <v>12</v>
          </cell>
          <cell r="CW677">
            <v>67091</v>
          </cell>
          <cell r="CX677" t="str">
            <v>860</v>
          </cell>
          <cell r="DD677" t="str">
            <v>Matthew</v>
          </cell>
          <cell r="DE677" t="str">
            <v>Franzowiak</v>
          </cell>
          <cell r="DF677" t="str">
            <v>Assistant Director</v>
          </cell>
          <cell r="DG677" t="str">
            <v>matthewfranzowiak@northwesternmutual.com</v>
          </cell>
          <cell r="DH677">
            <v>4146654267</v>
          </cell>
        </row>
        <row r="678">
          <cell r="A678">
            <v>10193</v>
          </cell>
          <cell r="B678" t="str">
            <v xml:space="preserve">The Ohio National Life Insurance Company </v>
          </cell>
          <cell r="J678" t="str">
            <v>PO Box 237</v>
          </cell>
          <cell r="L678" t="str">
            <v>CINCINNATI</v>
          </cell>
          <cell r="M678" t="str">
            <v>HAMILTON</v>
          </cell>
          <cell r="N678" t="str">
            <v>OH</v>
          </cell>
          <cell r="O678" t="str">
            <v>45201</v>
          </cell>
          <cell r="Q678">
            <v>5137946705</v>
          </cell>
          <cell r="R678">
            <v>5137944595</v>
          </cell>
          <cell r="S678" t="str">
            <v>Gary T.</v>
          </cell>
          <cell r="T678" t="str">
            <v>Huffman</v>
          </cell>
          <cell r="U678" t="str">
            <v>Chairman, President &amp; CEO</v>
          </cell>
          <cell r="V678" t="str">
            <v>gary_huffman@ohionational.com</v>
          </cell>
          <cell r="W678" t="str">
            <v>Rocky Coppola</v>
          </cell>
          <cell r="X678" t="str">
            <v>Jennifer</v>
          </cell>
          <cell r="Y678" t="str">
            <v>Knabe</v>
          </cell>
          <cell r="Z678" t="str">
            <v>Manager, Corporate Compliance</v>
          </cell>
          <cell r="AA678" t="str">
            <v xml:space="preserve">The Ohio National Life Insurance Company </v>
          </cell>
          <cell r="AB678">
            <v>5137946686</v>
          </cell>
          <cell r="AD678">
            <v>5137944595</v>
          </cell>
          <cell r="AE678" t="str">
            <v>jennifer_knabe@ohionational.com</v>
          </cell>
          <cell r="AF678" t="str">
            <v xml:space="preserve">One Financial Way </v>
          </cell>
          <cell r="AH678" t="str">
            <v xml:space="preserve">CINCINNATI </v>
          </cell>
          <cell r="AI678" t="str">
            <v>HAMILTON</v>
          </cell>
          <cell r="AJ678" t="str">
            <v>OH</v>
          </cell>
          <cell r="AK678" t="str">
            <v>45242</v>
          </cell>
          <cell r="CF678" t="str">
            <v>www.ohionational.com</v>
          </cell>
          <cell r="CN678">
            <v>959</v>
          </cell>
          <cell r="CO678">
            <v>587</v>
          </cell>
          <cell r="CS678" t="str">
            <v>12/31/2019</v>
          </cell>
          <cell r="CT678">
            <v>12</v>
          </cell>
          <cell r="CW678">
            <v>67172</v>
          </cell>
          <cell r="CX678" t="str">
            <v>704</v>
          </cell>
          <cell r="DD678" t="str">
            <v>Molly</v>
          </cell>
          <cell r="DE678" t="str">
            <v>Akin</v>
          </cell>
          <cell r="DF678" t="str">
            <v>AVP, Corporate Compliance &amp; Ethics</v>
          </cell>
          <cell r="DG678" t="str">
            <v>molly_akin@ohionational.com</v>
          </cell>
          <cell r="DH678">
            <v>5137946341</v>
          </cell>
        </row>
        <row r="679">
          <cell r="A679">
            <v>11291</v>
          </cell>
          <cell r="B679" t="str">
            <v>The Travelers Casualty Company</v>
          </cell>
          <cell r="J679" t="str">
            <v>One Tower Square</v>
          </cell>
          <cell r="L679" t="str">
            <v>HARTFORD</v>
          </cell>
          <cell r="N679" t="str">
            <v>CT</v>
          </cell>
          <cell r="O679" t="str">
            <v>06183</v>
          </cell>
          <cell r="Q679">
            <v>8602773966</v>
          </cell>
          <cell r="X679" t="str">
            <v>Tyler</v>
          </cell>
          <cell r="Y679" t="str">
            <v>Dube</v>
          </cell>
          <cell r="Z679" t="str">
            <v>Data Analyst</v>
          </cell>
          <cell r="AA679" t="str">
            <v>Travelers</v>
          </cell>
          <cell r="AB679">
            <v>8602774137</v>
          </cell>
          <cell r="AD679">
            <v>8602777861</v>
          </cell>
          <cell r="AE679" t="str">
            <v>tdube@travelers.com</v>
          </cell>
          <cell r="AF679" t="str">
            <v>One Tower Square</v>
          </cell>
          <cell r="AH679" t="str">
            <v>HARTFORD</v>
          </cell>
          <cell r="AJ679" t="str">
            <v>CT</v>
          </cell>
          <cell r="AK679" t="str">
            <v>06183</v>
          </cell>
          <cell r="CN679">
            <v>1143</v>
          </cell>
          <cell r="CO679">
            <v>1591</v>
          </cell>
          <cell r="CS679" t="str">
            <v>12/31/2019</v>
          </cell>
          <cell r="CT679">
            <v>12</v>
          </cell>
          <cell r="CW679">
            <v>41769</v>
          </cell>
          <cell r="DD679" t="str">
            <v>Matt</v>
          </cell>
          <cell r="DE679" t="str">
            <v>Hushin</v>
          </cell>
          <cell r="DF679" t="str">
            <v>Director</v>
          </cell>
          <cell r="DG679" t="str">
            <v>mhushin@travelers.com</v>
          </cell>
          <cell r="DH679">
            <v>8609545818</v>
          </cell>
        </row>
        <row r="680">
          <cell r="A680">
            <v>10287</v>
          </cell>
          <cell r="B680" t="str">
            <v xml:space="preserve">The Western &amp; Southern Life Insurance Company </v>
          </cell>
          <cell r="J680" t="str">
            <v>400 Broadway</v>
          </cell>
          <cell r="L680" t="str">
            <v>CINCINNATI</v>
          </cell>
          <cell r="M680" t="str">
            <v>HAMILTON</v>
          </cell>
          <cell r="N680" t="str">
            <v>OH</v>
          </cell>
          <cell r="O680" t="str">
            <v>45202</v>
          </cell>
          <cell r="Q680">
            <v>5136291848</v>
          </cell>
          <cell r="S680" t="str">
            <v>John Finn</v>
          </cell>
          <cell r="T680" t="str">
            <v>Barrett</v>
          </cell>
          <cell r="U680" t="str">
            <v>Chairman of Board, President &amp; CEO</v>
          </cell>
          <cell r="V680" t="str">
            <v>john.barrett@wslife.com</v>
          </cell>
          <cell r="X680" t="str">
            <v>Angelea</v>
          </cell>
          <cell r="Y680" t="str">
            <v>Taul</v>
          </cell>
          <cell r="Z680" t="str">
            <v>Insurance Compliance Specialist</v>
          </cell>
          <cell r="AA680" t="str">
            <v>Western &amp; Southern Life Insurance Company</v>
          </cell>
          <cell r="AB680">
            <v>5133616827</v>
          </cell>
          <cell r="AD680">
            <v>5136291871</v>
          </cell>
          <cell r="AE680" t="str">
            <v>angelea.taul@wslife.com</v>
          </cell>
          <cell r="AF680" t="str">
            <v>400 Broadway</v>
          </cell>
          <cell r="AH680" t="str">
            <v>CINCINNATI</v>
          </cell>
          <cell r="AI680" t="str">
            <v>HAMILTON</v>
          </cell>
          <cell r="AJ680" t="str">
            <v>OH</v>
          </cell>
          <cell r="AK680" t="str">
            <v>45202</v>
          </cell>
          <cell r="CN680">
            <v>1028</v>
          </cell>
          <cell r="CO680">
            <v>739</v>
          </cell>
          <cell r="CS680" t="str">
            <v>12/31/2019</v>
          </cell>
          <cell r="CT680">
            <v>12</v>
          </cell>
          <cell r="CW680">
            <v>70483</v>
          </cell>
          <cell r="CX680" t="str">
            <v>836</v>
          </cell>
          <cell r="DD680" t="str">
            <v>Ben</v>
          </cell>
          <cell r="DE680" t="str">
            <v>Kuebbing</v>
          </cell>
          <cell r="DF680" t="str">
            <v>Compliance Manager, Regulatory Change and Filing</v>
          </cell>
          <cell r="DG680" t="str">
            <v>ben.kuebbing@westernsouthernlife.com</v>
          </cell>
          <cell r="DH680">
            <v>5133574089</v>
          </cell>
        </row>
        <row r="681">
          <cell r="A681">
            <v>10249</v>
          </cell>
          <cell r="B681" t="str">
            <v>Thrivent Financial for Lutherans</v>
          </cell>
          <cell r="J681" t="str">
            <v>625 Fourth Avenue South</v>
          </cell>
          <cell r="L681" t="str">
            <v>MINNEAPOLIS</v>
          </cell>
          <cell r="M681" t="str">
            <v>HENNEPIN</v>
          </cell>
          <cell r="N681" t="str">
            <v>MN</v>
          </cell>
          <cell r="O681" t="str">
            <v>55415</v>
          </cell>
          <cell r="Q681">
            <v>6128447258</v>
          </cell>
          <cell r="R681">
            <v>6128447373</v>
          </cell>
          <cell r="S681" t="str">
            <v>Teresa</v>
          </cell>
          <cell r="T681" t="str">
            <v>Rasmussen</v>
          </cell>
          <cell r="U681" t="str">
            <v>President &amp; CEO</v>
          </cell>
          <cell r="V681" t="str">
            <v>boxcorporateactuarial@thrivent.com</v>
          </cell>
          <cell r="W681" t="str">
            <v>Randy Boushek</v>
          </cell>
          <cell r="X681" t="str">
            <v>Matthew</v>
          </cell>
          <cell r="Y681" t="str">
            <v>Parent</v>
          </cell>
          <cell r="Z681" t="str">
            <v>Sr. Manager, Actuary</v>
          </cell>
          <cell r="AA681" t="str">
            <v>Thrivent Financial for Lutherans</v>
          </cell>
          <cell r="AB681">
            <v>6128447258</v>
          </cell>
          <cell r="AD681">
            <v>6128447373</v>
          </cell>
          <cell r="AE681" t="str">
            <v>boxcorporateactuarial@thrivent.com</v>
          </cell>
          <cell r="AF681" t="str">
            <v>625 Fourth Avenue South</v>
          </cell>
          <cell r="AH681" t="str">
            <v>MINNEAPOLIS</v>
          </cell>
          <cell r="AI681" t="str">
            <v>HENNEPIN</v>
          </cell>
          <cell r="AJ681" t="str">
            <v>MN</v>
          </cell>
          <cell r="AK681" t="str">
            <v>55415</v>
          </cell>
          <cell r="CF681" t="str">
            <v>www.thrivent.com</v>
          </cell>
          <cell r="CN681">
            <v>1002</v>
          </cell>
          <cell r="CO681">
            <v>1653</v>
          </cell>
          <cell r="CS681" t="str">
            <v>12/31/2019</v>
          </cell>
          <cell r="CT681">
            <v>12</v>
          </cell>
          <cell r="CW681">
            <v>56014</v>
          </cell>
          <cell r="CX681" t="str">
            <v>2938</v>
          </cell>
          <cell r="DD681" t="str">
            <v>Douglas</v>
          </cell>
          <cell r="DE681" t="str">
            <v>Bearrood</v>
          </cell>
          <cell r="DF681" t="str">
            <v>Vice President</v>
          </cell>
          <cell r="DG681" t="str">
            <v>doug.bearrood@thrivent.com</v>
          </cell>
          <cell r="DH681">
            <v>6128448368</v>
          </cell>
        </row>
        <row r="682">
          <cell r="A682">
            <v>11671</v>
          </cell>
          <cell r="B682" t="str">
            <v>Tiaa-Cref Life Insurance Company</v>
          </cell>
          <cell r="J682" t="str">
            <v>730 Third Avenue</v>
          </cell>
          <cell r="L682" t="str">
            <v>NEW YORK</v>
          </cell>
          <cell r="M682" t="str">
            <v>NEW YORK</v>
          </cell>
          <cell r="N682" t="str">
            <v>NY</v>
          </cell>
          <cell r="O682" t="str">
            <v>10017</v>
          </cell>
          <cell r="Q682">
            <v>7049883023</v>
          </cell>
          <cell r="R682">
            <v>7049880102</v>
          </cell>
          <cell r="S682" t="str">
            <v>David</v>
          </cell>
          <cell r="T682" t="str">
            <v>Anderson</v>
          </cell>
          <cell r="U682" t="str">
            <v>President and CEO</v>
          </cell>
          <cell r="V682" t="str">
            <v>wmanderson@tiaa-cref.org</v>
          </cell>
          <cell r="W682" t="str">
            <v>Linda Dougherty</v>
          </cell>
          <cell r="CF682" t="str">
            <v>www.tiaa-cref.org</v>
          </cell>
          <cell r="CN682">
            <v>1509</v>
          </cell>
          <cell r="CS682" t="str">
            <v>12/31/2019</v>
          </cell>
          <cell r="CT682">
            <v>12</v>
          </cell>
          <cell r="CW682">
            <v>60142</v>
          </cell>
        </row>
        <row r="683">
          <cell r="A683">
            <v>10591</v>
          </cell>
          <cell r="B683" t="str">
            <v>Tier One Insurance Company</v>
          </cell>
          <cell r="J683" t="str">
            <v>1932 Wynnton Road</v>
          </cell>
          <cell r="L683" t="str">
            <v>COLUMBUS</v>
          </cell>
          <cell r="M683" t="str">
            <v>MUSCOGEE</v>
          </cell>
          <cell r="N683" t="str">
            <v>GA</v>
          </cell>
          <cell r="O683" t="str">
            <v>31999</v>
          </cell>
          <cell r="Q683">
            <v>7066607728</v>
          </cell>
          <cell r="R683">
            <v>7066607080</v>
          </cell>
          <cell r="S683" t="str">
            <v>Daniel P.</v>
          </cell>
          <cell r="T683" t="str">
            <v>Amos</v>
          </cell>
          <cell r="U683" t="str">
            <v>Chief Executive Officer</v>
          </cell>
          <cell r="V683" t="str">
            <v>annualreporting@aflac.com</v>
          </cell>
          <cell r="W683" t="str">
            <v>Frederick John Crawford</v>
          </cell>
          <cell r="X683" t="str">
            <v>Lucinda</v>
          </cell>
          <cell r="Y683" t="str">
            <v>Harper</v>
          </cell>
          <cell r="Z683" t="str">
            <v>Compliance Analyst</v>
          </cell>
          <cell r="AA683" t="str">
            <v>AFLAC</v>
          </cell>
          <cell r="AB683">
            <v>8034614430</v>
          </cell>
          <cell r="AD683">
            <v>7066607080</v>
          </cell>
          <cell r="AE683" t="str">
            <v>lharper@aflac.com</v>
          </cell>
          <cell r="AF683" t="str">
            <v>1932 Wynnton Road</v>
          </cell>
          <cell r="AH683" t="str">
            <v>COLUMBUS</v>
          </cell>
          <cell r="AI683" t="str">
            <v>MUSCOGEE</v>
          </cell>
          <cell r="AJ683" t="str">
            <v>GA</v>
          </cell>
          <cell r="AK683" t="str">
            <v>31999</v>
          </cell>
          <cell r="CF683" t="str">
            <v>www.healthmarketsinc.com</v>
          </cell>
          <cell r="CN683">
            <v>1040</v>
          </cell>
          <cell r="CO683">
            <v>1012</v>
          </cell>
          <cell r="CS683" t="str">
            <v>12/31/2019</v>
          </cell>
          <cell r="CT683">
            <v>12</v>
          </cell>
          <cell r="CW683">
            <v>92908</v>
          </cell>
          <cell r="CX683" t="str">
            <v>264</v>
          </cell>
          <cell r="DD683" t="str">
            <v>Jackie</v>
          </cell>
          <cell r="DE683" t="str">
            <v>Curry</v>
          </cell>
          <cell r="DF683" t="str">
            <v>Manager, Market Conduct</v>
          </cell>
          <cell r="DG683" t="str">
            <v>jcurry@aflac.com</v>
          </cell>
          <cell r="DH683">
            <v>7066607728</v>
          </cell>
        </row>
        <row r="684">
          <cell r="A684">
            <v>11672</v>
          </cell>
          <cell r="B684" t="str">
            <v>TIG Insurance Company</v>
          </cell>
          <cell r="J684" t="str">
            <v>250 Commercial Street</v>
          </cell>
          <cell r="K684" t="str">
            <v>Suite 5000</v>
          </cell>
          <cell r="L684" t="str">
            <v>MANCHESTER</v>
          </cell>
          <cell r="M684" t="str">
            <v>HILLSBOROUGH</v>
          </cell>
          <cell r="N684" t="str">
            <v>NH</v>
          </cell>
          <cell r="O684" t="str">
            <v>03101</v>
          </cell>
          <cell r="Q684">
            <v>6036562327</v>
          </cell>
          <cell r="R684">
            <v>6036567502</v>
          </cell>
          <cell r="S684" t="str">
            <v>Renee</v>
          </cell>
          <cell r="T684" t="str">
            <v>Campbell</v>
          </cell>
          <cell r="U684" t="str">
            <v>Supervisor of Statistical Reporting</v>
          </cell>
          <cell r="V684" t="str">
            <v>renee_campbell@trg.com</v>
          </cell>
          <cell r="W684" t="str">
            <v>Deborah A. Irving</v>
          </cell>
          <cell r="X684" t="str">
            <v>Erin</v>
          </cell>
          <cell r="Y684" t="str">
            <v>Ryan</v>
          </cell>
          <cell r="Z684" t="str">
            <v>Data Reporting Analyst</v>
          </cell>
          <cell r="AA684" t="str">
            <v>TIG Insurance Company</v>
          </cell>
          <cell r="AB684">
            <v>6036562461</v>
          </cell>
          <cell r="AD684">
            <v>6036567502</v>
          </cell>
          <cell r="AE684" t="str">
            <v>erin_ryan@trg.com</v>
          </cell>
          <cell r="AF684" t="str">
            <v>250 Commercial Street</v>
          </cell>
          <cell r="AG684" t="str">
            <v>Suite 5000</v>
          </cell>
          <cell r="AH684" t="str">
            <v>MANCHESTER</v>
          </cell>
          <cell r="AI684" t="str">
            <v>HILLSBOROUGH</v>
          </cell>
          <cell r="AJ684" t="str">
            <v>NH</v>
          </cell>
          <cell r="AK684" t="str">
            <v>03101</v>
          </cell>
          <cell r="CF684" t="str">
            <v>www.tigspecialty.com</v>
          </cell>
          <cell r="CN684">
            <v>1510</v>
          </cell>
          <cell r="CO684">
            <v>1599</v>
          </cell>
          <cell r="CS684" t="str">
            <v>12/31/2019</v>
          </cell>
          <cell r="CT684">
            <v>12</v>
          </cell>
          <cell r="CW684">
            <v>25534</v>
          </cell>
          <cell r="DD684" t="str">
            <v>Renee</v>
          </cell>
          <cell r="DE684" t="str">
            <v>Campbell</v>
          </cell>
          <cell r="DF684" t="str">
            <v>Supervisor of Statistical Reporting</v>
          </cell>
          <cell r="DG684" t="str">
            <v>renee_campbell@trg.com</v>
          </cell>
          <cell r="DH684">
            <v>6036562327</v>
          </cell>
        </row>
        <row r="685">
          <cell r="A685">
            <v>10251</v>
          </cell>
          <cell r="B685" t="str">
            <v xml:space="preserve">Time Insurance Company II </v>
          </cell>
          <cell r="J685" t="str">
            <v>268 Avenida Ponce de Leon</v>
          </cell>
          <cell r="K685" t="str">
            <v>Suite 416 - Hato Rey</v>
          </cell>
          <cell r="L685" t="str">
            <v>SAN JUAN</v>
          </cell>
          <cell r="M685" t="str">
            <v/>
          </cell>
          <cell r="N685" t="str">
            <v>PR</v>
          </cell>
          <cell r="O685" t="str">
            <v>00918</v>
          </cell>
          <cell r="Q685">
            <v>7879190762</v>
          </cell>
          <cell r="R685">
            <v>7879190657</v>
          </cell>
          <cell r="S685" t="str">
            <v>Gordon</v>
          </cell>
          <cell r="T685" t="str">
            <v>Rowell</v>
          </cell>
          <cell r="U685" t="str">
            <v>Chief Operating Officer</v>
          </cell>
          <cell r="V685" t="str">
            <v>gordon.rowell@havenservicespr.com</v>
          </cell>
          <cell r="W685" t="str">
            <v>Kathleen N. Starrs</v>
          </cell>
          <cell r="X685" t="str">
            <v>Gordon</v>
          </cell>
          <cell r="Y685" t="str">
            <v>Rowell</v>
          </cell>
          <cell r="Z685" t="str">
            <v>Chief Operating Officer</v>
          </cell>
          <cell r="AA685" t="str">
            <v>Time Insurance Company II</v>
          </cell>
          <cell r="AB685">
            <v>7879190762</v>
          </cell>
          <cell r="AD685">
            <v>7879190657</v>
          </cell>
          <cell r="AE685" t="str">
            <v>gordon.rowell@havenservicespr.com</v>
          </cell>
          <cell r="AF685" t="str">
            <v>268 Avenida Ponce de Leon</v>
          </cell>
          <cell r="AG685" t="str">
            <v/>
          </cell>
          <cell r="AH685" t="str">
            <v>SAN JUAN</v>
          </cell>
          <cell r="AI685" t="str">
            <v/>
          </cell>
          <cell r="AJ685" t="str">
            <v>PR</v>
          </cell>
          <cell r="AK685" t="str">
            <v>00918</v>
          </cell>
          <cell r="CF685" t="str">
            <v>www.timeinsurancecompanypr.com</v>
          </cell>
          <cell r="CN685">
            <v>499</v>
          </cell>
          <cell r="CO685">
            <v>702</v>
          </cell>
          <cell r="CS685" t="str">
            <v>12/31/2019</v>
          </cell>
          <cell r="CT685">
            <v>12</v>
          </cell>
          <cell r="CW685">
            <v>69477</v>
          </cell>
          <cell r="CX685" t="str">
            <v/>
          </cell>
          <cell r="DD685" t="str">
            <v>Jonathan</v>
          </cell>
          <cell r="DE685" t="str">
            <v>Feldman</v>
          </cell>
          <cell r="DF685" t="str">
            <v>President</v>
          </cell>
          <cell r="DG685" t="str">
            <v>jonathan.feldman@hamllc.com</v>
          </cell>
          <cell r="DH685">
            <v>7879190762</v>
          </cell>
        </row>
        <row r="686">
          <cell r="A686">
            <v>11673</v>
          </cell>
          <cell r="B686" t="str">
            <v>TNUS Insurance Company</v>
          </cell>
          <cell r="J686" t="str">
            <v>1221 Avenue of the Americas</v>
          </cell>
          <cell r="K686" t="str">
            <v>Suite 1500</v>
          </cell>
          <cell r="L686" t="str">
            <v>NEW YORK</v>
          </cell>
          <cell r="N686" t="str">
            <v>NY</v>
          </cell>
          <cell r="O686" t="str">
            <v>10020</v>
          </cell>
          <cell r="Q686">
            <v>2122976600</v>
          </cell>
          <cell r="R686">
            <v>2122976622</v>
          </cell>
          <cell r="S686" t="str">
            <v>Koki</v>
          </cell>
          <cell r="T686" t="str">
            <v>Umeda</v>
          </cell>
          <cell r="U686" t="str">
            <v>President</v>
          </cell>
          <cell r="V686" t="str">
            <v>agencies.regulatory@tmamerica.com</v>
          </cell>
          <cell r="W686" t="str">
            <v>Karen Gilmer-Pauciello</v>
          </cell>
          <cell r="X686" t="str">
            <v>Angelique</v>
          </cell>
          <cell r="Y686" t="str">
            <v>Cooper</v>
          </cell>
          <cell r="Z686" t="str">
            <v>Senior Paralegal Specialist</v>
          </cell>
          <cell r="AA686" t="str">
            <v>TMNA Services, LLC</v>
          </cell>
          <cell r="AB686">
            <v>2122976986</v>
          </cell>
          <cell r="AD686">
            <v>2122976622</v>
          </cell>
          <cell r="AE686" t="str">
            <v>angelique.cooper@tmnas.com</v>
          </cell>
          <cell r="AF686" t="str">
            <v>1221 Avenue of the Americas</v>
          </cell>
          <cell r="AG686" t="str">
            <v>Suite 1500</v>
          </cell>
          <cell r="AH686" t="str">
            <v>NEW YORK</v>
          </cell>
          <cell r="AJ686" t="str">
            <v>NY</v>
          </cell>
          <cell r="AK686" t="str">
            <v>10020</v>
          </cell>
          <cell r="CF686" t="str">
            <v>www.tmamerica.com</v>
          </cell>
          <cell r="CN686">
            <v>1511</v>
          </cell>
          <cell r="CO686">
            <v>3105</v>
          </cell>
          <cell r="CS686" t="str">
            <v>12/31/2019</v>
          </cell>
          <cell r="CT686">
            <v>12</v>
          </cell>
          <cell r="CW686">
            <v>32301</v>
          </cell>
          <cell r="CX686" t="str">
            <v>3098</v>
          </cell>
          <cell r="DD686" t="str">
            <v>Edward</v>
          </cell>
          <cell r="DE686" t="str">
            <v>Sayago</v>
          </cell>
          <cell r="DF686" t="str">
            <v>Vp and Deputy Chief Legal Officer</v>
          </cell>
          <cell r="DG686" t="str">
            <v>edward.sayago@tmnas.com</v>
          </cell>
          <cell r="DH686">
            <v>2122976987</v>
          </cell>
        </row>
        <row r="687">
          <cell r="A687">
            <v>10372</v>
          </cell>
          <cell r="B687" t="str">
            <v>Tokio Marine America Insurance Company</v>
          </cell>
          <cell r="J687" t="str">
            <v>1221 Avenue of the Americas</v>
          </cell>
          <cell r="K687" t="str">
            <v>Suite 1500</v>
          </cell>
          <cell r="L687" t="str">
            <v>NEW YORK</v>
          </cell>
          <cell r="M687" t="str">
            <v>NEW YORK</v>
          </cell>
          <cell r="N687" t="str">
            <v>NY</v>
          </cell>
          <cell r="O687" t="str">
            <v>10020</v>
          </cell>
          <cell r="Q687">
            <v>2122976600</v>
          </cell>
          <cell r="R687">
            <v>2122976622</v>
          </cell>
          <cell r="S687" t="str">
            <v>Koki</v>
          </cell>
          <cell r="T687" t="str">
            <v>Umeda</v>
          </cell>
          <cell r="U687" t="str">
            <v>President</v>
          </cell>
          <cell r="V687" t="str">
            <v>agencies.regulatory@tmamerica.com</v>
          </cell>
          <cell r="W687" t="str">
            <v>Karen Gilmer-Pauciello</v>
          </cell>
          <cell r="X687" t="str">
            <v>Angelique</v>
          </cell>
          <cell r="Y687" t="str">
            <v>Cooper</v>
          </cell>
          <cell r="Z687" t="str">
            <v>Senior Paralegal Specialist</v>
          </cell>
          <cell r="AA687" t="str">
            <v>TMNA Services, LLC</v>
          </cell>
          <cell r="AB687">
            <v>2122976986</v>
          </cell>
          <cell r="AD687">
            <v>2122976622</v>
          </cell>
          <cell r="AE687" t="str">
            <v>angelique.cooper@tmnas.com</v>
          </cell>
          <cell r="AF687" t="str">
            <v>1221 Avenue of the Americas</v>
          </cell>
          <cell r="AG687" t="str">
            <v>Suite 1500</v>
          </cell>
          <cell r="AH687" t="str">
            <v>NEW YORK</v>
          </cell>
          <cell r="AI687" t="str">
            <v>NEW YORK</v>
          </cell>
          <cell r="AJ687" t="str">
            <v>NY</v>
          </cell>
          <cell r="AK687" t="str">
            <v>10020</v>
          </cell>
          <cell r="CF687" t="str">
            <v>www.tmamerica.com</v>
          </cell>
          <cell r="CN687">
            <v>941</v>
          </cell>
          <cell r="CO687">
            <v>327</v>
          </cell>
          <cell r="CS687" t="str">
            <v>12/31/2019</v>
          </cell>
          <cell r="CT687">
            <v>12</v>
          </cell>
          <cell r="CW687">
            <v>10945</v>
          </cell>
          <cell r="CX687" t="str">
            <v>3098</v>
          </cell>
          <cell r="DD687" t="str">
            <v>Edward</v>
          </cell>
          <cell r="DE687" t="str">
            <v>Sayago</v>
          </cell>
          <cell r="DF687" t="str">
            <v>VP and Deputy Chief Legal Officer</v>
          </cell>
          <cell r="DG687" t="str">
            <v>edward.sayago@tmnas.com</v>
          </cell>
          <cell r="DH687">
            <v>2122976987</v>
          </cell>
        </row>
        <row r="688">
          <cell r="A688">
            <v>10242</v>
          </cell>
          <cell r="B688" t="str">
            <v>Transamerica Casualty Insurance Company</v>
          </cell>
          <cell r="J688" t="str">
            <v>4333 Edgewood Road NE</v>
          </cell>
          <cell r="K688" t="str">
            <v>Mail Drop #3410</v>
          </cell>
          <cell r="L688" t="str">
            <v>CEDAR RAPIDS</v>
          </cell>
          <cell r="M688" t="str">
            <v>LINN</v>
          </cell>
          <cell r="N688" t="str">
            <v>IA</v>
          </cell>
          <cell r="O688" t="str">
            <v>52499</v>
          </cell>
          <cell r="Q688">
            <v>3193558644</v>
          </cell>
          <cell r="R688">
            <v>3193552206</v>
          </cell>
          <cell r="S688" t="str">
            <v>Blake S.</v>
          </cell>
          <cell r="T688" t="str">
            <v>Bostwick</v>
          </cell>
          <cell r="U688" t="str">
            <v>President</v>
          </cell>
          <cell r="V688" t="str">
            <v>sskalsky@transamerica.com</v>
          </cell>
          <cell r="W688" t="str">
            <v>C. Michiel van Katwijk</v>
          </cell>
          <cell r="X688" t="str">
            <v>Steven R.</v>
          </cell>
          <cell r="Y688" t="str">
            <v>Skalsky</v>
          </cell>
          <cell r="Z688" t="str">
            <v>Int. Paralegal</v>
          </cell>
          <cell r="AA688" t="str">
            <v>Transamerica Casualty Insurance Company</v>
          </cell>
          <cell r="AB688">
            <v>3193558644</v>
          </cell>
          <cell r="AD688">
            <v>3193552206</v>
          </cell>
          <cell r="AE688" t="str">
            <v>steve.skalsky@transamerica.com</v>
          </cell>
          <cell r="AF688" t="str">
            <v>4333 Edgewood Road NE</v>
          </cell>
          <cell r="AG688" t="str">
            <v>Mail Drop #3410</v>
          </cell>
          <cell r="AH688" t="str">
            <v>CEDAR RAPIDS</v>
          </cell>
          <cell r="AI688" t="str">
            <v>LINN</v>
          </cell>
          <cell r="AJ688" t="str">
            <v>IA</v>
          </cell>
          <cell r="AK688" t="str">
            <v>52499</v>
          </cell>
          <cell r="CF688" t="str">
            <v>www.transamerica.com</v>
          </cell>
          <cell r="CN688">
            <v>995</v>
          </cell>
          <cell r="CO688">
            <v>1746</v>
          </cell>
          <cell r="CS688" t="str">
            <v>12/31/2019</v>
          </cell>
          <cell r="CT688">
            <v>12</v>
          </cell>
          <cell r="CW688">
            <v>10952</v>
          </cell>
          <cell r="CX688" t="str">
            <v>468</v>
          </cell>
          <cell r="DD688" t="str">
            <v>Mary</v>
          </cell>
          <cell r="DE688" t="str">
            <v>Spanaugle</v>
          </cell>
          <cell r="DF688" t="str">
            <v>Compliance Manager</v>
          </cell>
          <cell r="DG688" t="str">
            <v>mary.sponaugle@transamerica.com</v>
          </cell>
          <cell r="DH688">
            <v>4102095639</v>
          </cell>
        </row>
        <row r="689">
          <cell r="A689">
            <v>10252</v>
          </cell>
          <cell r="B689" t="str">
            <v xml:space="preserve">Transamerica Financial Life Insurance Company </v>
          </cell>
          <cell r="J689" t="str">
            <v>440 Mamaroneck Avenue</v>
          </cell>
          <cell r="L689" t="str">
            <v>HARRISON</v>
          </cell>
          <cell r="N689" t="str">
            <v>NY</v>
          </cell>
          <cell r="O689" t="str">
            <v>10528</v>
          </cell>
          <cell r="Q689">
            <v>3193558644</v>
          </cell>
          <cell r="R689">
            <v>8447492726</v>
          </cell>
          <cell r="S689" t="str">
            <v>Blake S.</v>
          </cell>
          <cell r="T689" t="str">
            <v>Bostwick</v>
          </cell>
          <cell r="U689" t="str">
            <v>President</v>
          </cell>
          <cell r="V689" t="str">
            <v>steve.skalsky@transamerica.com</v>
          </cell>
          <cell r="W689" t="str">
            <v>C.Michiel van Katwijk</v>
          </cell>
          <cell r="X689" t="str">
            <v>Steven R.</v>
          </cell>
          <cell r="Y689" t="str">
            <v>Skalsky</v>
          </cell>
          <cell r="Z689" t="str">
            <v>Int. Paralegal</v>
          </cell>
          <cell r="AA689" t="str">
            <v xml:space="preserve">Transamerica Financial Life Insurance Company </v>
          </cell>
          <cell r="AB689">
            <v>3193558644</v>
          </cell>
          <cell r="AD689">
            <v>8447492726</v>
          </cell>
          <cell r="AE689" t="str">
            <v>steve.skalsky@transamerica.com</v>
          </cell>
          <cell r="AF689" t="str">
            <v>4333 Edgewood Road NE</v>
          </cell>
          <cell r="AG689" t="str">
            <v>Mail Drop #2B CR</v>
          </cell>
          <cell r="AH689" t="str">
            <v>CEDAR RAPIDS</v>
          </cell>
          <cell r="AI689" t="str">
            <v>LINN</v>
          </cell>
          <cell r="AJ689" t="str">
            <v>IA</v>
          </cell>
          <cell r="AK689" t="str">
            <v>52499</v>
          </cell>
          <cell r="CF689" t="str">
            <v>www.transamerica.com</v>
          </cell>
          <cell r="CN689">
            <v>1004</v>
          </cell>
          <cell r="CO689">
            <v>1748</v>
          </cell>
          <cell r="CS689" t="str">
            <v>12/31/2019</v>
          </cell>
          <cell r="CT689">
            <v>12</v>
          </cell>
          <cell r="CW689">
            <v>70688</v>
          </cell>
          <cell r="CX689" t="str">
            <v>468</v>
          </cell>
          <cell r="DD689" t="str">
            <v>Mary</v>
          </cell>
          <cell r="DE689" t="str">
            <v>Sponaugle</v>
          </cell>
          <cell r="DF689" t="str">
            <v>Compliance Manager</v>
          </cell>
          <cell r="DG689" t="str">
            <v>mary.sponaugle@transamerica.com</v>
          </cell>
          <cell r="DH689">
            <v>4102095639</v>
          </cell>
        </row>
        <row r="690">
          <cell r="A690">
            <v>10254</v>
          </cell>
          <cell r="B690" t="str">
            <v xml:space="preserve">Transamerica Life Insurance Company </v>
          </cell>
          <cell r="J690" t="str">
            <v>4333 Edgewood Road NE</v>
          </cell>
          <cell r="K690" t="str">
            <v>Mail Drop #2B CR</v>
          </cell>
          <cell r="L690" t="str">
            <v>CEDAR RAPIDS</v>
          </cell>
          <cell r="M690" t="str">
            <v>LINN</v>
          </cell>
          <cell r="N690" t="str">
            <v>IA</v>
          </cell>
          <cell r="O690" t="str">
            <v>52499</v>
          </cell>
          <cell r="Q690">
            <v>3193558644</v>
          </cell>
          <cell r="R690">
            <v>8447492726</v>
          </cell>
          <cell r="S690" t="str">
            <v>Blake S.</v>
          </cell>
          <cell r="T690" t="str">
            <v>Bostwick</v>
          </cell>
          <cell r="U690" t="str">
            <v>President</v>
          </cell>
          <cell r="V690" t="str">
            <v>steve.skalsky@transamerica.com</v>
          </cell>
          <cell r="W690" t="str">
            <v>C. Michiel van Katwijk</v>
          </cell>
          <cell r="X690" t="str">
            <v>Steven R.</v>
          </cell>
          <cell r="Y690" t="str">
            <v>Skalsky</v>
          </cell>
          <cell r="Z690" t="str">
            <v>Int. Paralegal</v>
          </cell>
          <cell r="AA690" t="str">
            <v xml:space="preserve">Transamerica Life Insurance Company </v>
          </cell>
          <cell r="AB690">
            <v>3193558644</v>
          </cell>
          <cell r="AD690">
            <v>3193552206</v>
          </cell>
          <cell r="AE690" t="str">
            <v>steve.skalsky@transamerica.com</v>
          </cell>
          <cell r="AF690" t="str">
            <v>4333 Edgewood Road NE</v>
          </cell>
          <cell r="AG690" t="str">
            <v>Mail Drop #3410</v>
          </cell>
          <cell r="AH690" t="str">
            <v>CEDAR RAPIDS</v>
          </cell>
          <cell r="AI690" t="str">
            <v>LINN</v>
          </cell>
          <cell r="AJ690" t="str">
            <v>IA</v>
          </cell>
          <cell r="AK690" t="str">
            <v>52499</v>
          </cell>
          <cell r="CF690" t="str">
            <v>www.transamerica.com</v>
          </cell>
          <cell r="CN690">
            <v>1005</v>
          </cell>
          <cell r="CO690">
            <v>1749</v>
          </cell>
          <cell r="CS690" t="str">
            <v>12/31/2019</v>
          </cell>
          <cell r="CT690">
            <v>12</v>
          </cell>
          <cell r="CW690">
            <v>86231</v>
          </cell>
          <cell r="CX690" t="str">
            <v>468</v>
          </cell>
          <cell r="DD690" t="str">
            <v>Mary</v>
          </cell>
          <cell r="DE690" t="str">
            <v>Sponaugle</v>
          </cell>
          <cell r="DF690" t="str">
            <v>Compliance Manager</v>
          </cell>
          <cell r="DG690" t="str">
            <v>mary.sponaugle@transamerica.com</v>
          </cell>
          <cell r="DH690">
            <v>4102095639</v>
          </cell>
        </row>
        <row r="691">
          <cell r="A691">
            <v>10175</v>
          </cell>
          <cell r="B691" t="str">
            <v>Transamerica Premier Life Insurance Company</v>
          </cell>
          <cell r="J691" t="str">
            <v>4333 Edgewood Road NE</v>
          </cell>
          <cell r="K691" t="str">
            <v>Mail Drop #2B CR</v>
          </cell>
          <cell r="L691" t="str">
            <v>CEDAR RAPIDS</v>
          </cell>
          <cell r="M691" t="str">
            <v>LINN</v>
          </cell>
          <cell r="N691" t="str">
            <v>IA</v>
          </cell>
          <cell r="O691" t="str">
            <v>52499</v>
          </cell>
          <cell r="Q691">
            <v>3193558644</v>
          </cell>
          <cell r="R691">
            <v>8447492726</v>
          </cell>
          <cell r="S691" t="str">
            <v>Blake S.</v>
          </cell>
          <cell r="T691" t="str">
            <v>Bostwick</v>
          </cell>
          <cell r="U691" t="str">
            <v>President</v>
          </cell>
          <cell r="V691" t="str">
            <v>steve.skalsky@transamerica.com</v>
          </cell>
          <cell r="W691" t="str">
            <v>C. Michiel van Katwijk</v>
          </cell>
          <cell r="X691" t="str">
            <v>Steven R.</v>
          </cell>
          <cell r="Y691" t="str">
            <v>Skalsky</v>
          </cell>
          <cell r="Z691" t="str">
            <v>Int. Paralegal</v>
          </cell>
          <cell r="AA691" t="str">
            <v>Transamerica Premier Life Insurance Company</v>
          </cell>
          <cell r="AB691">
            <v>3193558644</v>
          </cell>
          <cell r="AD691">
            <v>8447492726</v>
          </cell>
          <cell r="AE691" t="str">
            <v>steve.skalsky@transamerica.com</v>
          </cell>
          <cell r="AF691" t="str">
            <v>4333 Edgewood Road NE</v>
          </cell>
          <cell r="AG691" t="str">
            <v>Mail Drop #2B CR</v>
          </cell>
          <cell r="AH691" t="str">
            <v>CEDAR RAPIDS</v>
          </cell>
          <cell r="AI691" t="str">
            <v>LINN</v>
          </cell>
          <cell r="AJ691" t="str">
            <v>IA</v>
          </cell>
          <cell r="AK691" t="str">
            <v>52499</v>
          </cell>
          <cell r="CF691" t="str">
            <v>www.transamerica.com</v>
          </cell>
          <cell r="CN691">
            <v>944</v>
          </cell>
          <cell r="CO691">
            <v>744</v>
          </cell>
          <cell r="CS691" t="str">
            <v>12/31/2019</v>
          </cell>
          <cell r="CT691">
            <v>12</v>
          </cell>
          <cell r="CW691">
            <v>66281</v>
          </cell>
          <cell r="CX691" t="str">
            <v>0468</v>
          </cell>
          <cell r="DD691" t="str">
            <v>Mary</v>
          </cell>
          <cell r="DE691" t="str">
            <v>Sponaugle</v>
          </cell>
          <cell r="DF691" t="str">
            <v>Compliance Manager</v>
          </cell>
          <cell r="DG691" t="str">
            <v>mary.sponaugle@transamerica.com</v>
          </cell>
          <cell r="DH691">
            <v>4102095639</v>
          </cell>
        </row>
        <row r="692">
          <cell r="A692">
            <v>11677</v>
          </cell>
          <cell r="B692" t="str">
            <v>Transguard Insurance Company of America, Inc.</v>
          </cell>
          <cell r="J692" t="str">
            <v>702 Oberlin Road</v>
          </cell>
          <cell r="L692" t="str">
            <v>RALEIGH</v>
          </cell>
          <cell r="N692" t="str">
            <v>NC</v>
          </cell>
          <cell r="O692" t="str">
            <v>27605</v>
          </cell>
          <cell r="Q692">
            <v>9198331600</v>
          </cell>
          <cell r="R692">
            <v>9198318160</v>
          </cell>
          <cell r="S692" t="str">
            <v>Ken</v>
          </cell>
          <cell r="T692" t="str">
            <v>Sifford</v>
          </cell>
          <cell r="U692" t="str">
            <v>Asst VP</v>
          </cell>
          <cell r="V692" t="str">
            <v>ken.sifford@iatinsurance.com</v>
          </cell>
          <cell r="X692" t="str">
            <v>Ken</v>
          </cell>
          <cell r="Y692" t="str">
            <v>Sifford</v>
          </cell>
          <cell r="Z692" t="str">
            <v>Asst VP</v>
          </cell>
          <cell r="AA692" t="str">
            <v>Transguard Insurance Company of America, Inc.</v>
          </cell>
          <cell r="AB692">
            <v>9198318164</v>
          </cell>
          <cell r="AC692">
            <v>4164</v>
          </cell>
          <cell r="AD692">
            <v>9198318160</v>
          </cell>
          <cell r="AE692" t="str">
            <v>ken.sifford@iatinsurance.com</v>
          </cell>
          <cell r="AF692" t="str">
            <v>702 Oberlin Road</v>
          </cell>
          <cell r="AH692" t="str">
            <v>RALEIGH</v>
          </cell>
          <cell r="AJ692" t="str">
            <v>NC</v>
          </cell>
          <cell r="AK692" t="str">
            <v>27605</v>
          </cell>
          <cell r="CN692">
            <v>1515</v>
          </cell>
          <cell r="CO692">
            <v>248</v>
          </cell>
          <cell r="CS692" t="str">
            <v>12/31/2019</v>
          </cell>
          <cell r="CT692">
            <v>12</v>
          </cell>
          <cell r="CW692">
            <v>28886</v>
          </cell>
        </row>
        <row r="693">
          <cell r="A693">
            <v>11675</v>
          </cell>
          <cell r="B693" t="str">
            <v>Trans Pacific Insurance Company</v>
          </cell>
          <cell r="J693" t="str">
            <v>1221 Avenue of the Americas</v>
          </cell>
          <cell r="K693" t="str">
            <v>Suite 1500</v>
          </cell>
          <cell r="L693" t="str">
            <v>NEW YORK</v>
          </cell>
          <cell r="N693" t="str">
            <v>NY</v>
          </cell>
          <cell r="O693" t="str">
            <v>10020</v>
          </cell>
          <cell r="Q693">
            <v>2122976600</v>
          </cell>
          <cell r="R693">
            <v>2122976622</v>
          </cell>
          <cell r="S693" t="str">
            <v>Koki</v>
          </cell>
          <cell r="T693" t="str">
            <v>Umeda</v>
          </cell>
          <cell r="U693" t="str">
            <v>President</v>
          </cell>
          <cell r="V693" t="str">
            <v>agencies.regulatory@tmamerica.com</v>
          </cell>
          <cell r="W693" t="str">
            <v>Karen Gilmer-Pauciello</v>
          </cell>
          <cell r="X693" t="str">
            <v>Angelique</v>
          </cell>
          <cell r="Y693" t="str">
            <v>Cooper</v>
          </cell>
          <cell r="Z693" t="str">
            <v>Senior Paralegal Specialist</v>
          </cell>
          <cell r="AA693" t="str">
            <v>TMNA Services, LLC</v>
          </cell>
          <cell r="AB693">
            <v>2122976986</v>
          </cell>
          <cell r="AD693">
            <v>2122976622</v>
          </cell>
          <cell r="AE693" t="str">
            <v>angelique.cooper@tmnas.com</v>
          </cell>
          <cell r="AF693" t="str">
            <v>1221 Avenue of the Americas</v>
          </cell>
          <cell r="AG693" t="str">
            <v>Suite 1500</v>
          </cell>
          <cell r="AH693" t="str">
            <v>NEW YORK</v>
          </cell>
          <cell r="AJ693" t="str">
            <v>NY</v>
          </cell>
          <cell r="AK693" t="str">
            <v>10020</v>
          </cell>
          <cell r="CF693" t="str">
            <v>www.tmamerica.com</v>
          </cell>
          <cell r="CN693">
            <v>1513</v>
          </cell>
          <cell r="CO693">
            <v>3105</v>
          </cell>
          <cell r="CS693" t="str">
            <v>12/31/2019</v>
          </cell>
          <cell r="CT693">
            <v>12</v>
          </cell>
          <cell r="CW693">
            <v>41238</v>
          </cell>
          <cell r="CX693" t="str">
            <v>3098</v>
          </cell>
          <cell r="DD693" t="str">
            <v>Edward</v>
          </cell>
          <cell r="DE693" t="str">
            <v>Sayago</v>
          </cell>
          <cell r="DF693" t="str">
            <v>Vp and Deputy Chief Legal Officer</v>
          </cell>
          <cell r="DG693" t="str">
            <v>edward.sayago@tmnas.com</v>
          </cell>
          <cell r="DH693">
            <v>2122976987</v>
          </cell>
        </row>
        <row r="694">
          <cell r="A694">
            <v>10614</v>
          </cell>
          <cell r="B694" t="str">
            <v>Transportation Insurance Company</v>
          </cell>
          <cell r="J694" t="str">
            <v>151 North Franklin Street</v>
          </cell>
          <cell r="K694" t="str">
            <v/>
          </cell>
          <cell r="L694" t="str">
            <v>CHICAGO</v>
          </cell>
          <cell r="M694" t="str">
            <v>COOK</v>
          </cell>
          <cell r="N694" t="str">
            <v>IL</v>
          </cell>
          <cell r="O694" t="str">
            <v>60606</v>
          </cell>
          <cell r="Q694">
            <v>3128225000</v>
          </cell>
          <cell r="S694" t="str">
            <v>Dino</v>
          </cell>
          <cell r="T694" t="str">
            <v>Robusto</v>
          </cell>
          <cell r="U694" t="str">
            <v>Chairman &amp; CEO</v>
          </cell>
          <cell r="V694" t="str">
            <v>dinorobusto@cna.com</v>
          </cell>
          <cell r="W694" t="str">
            <v>James Anderson</v>
          </cell>
          <cell r="X694" t="str">
            <v>Noemi</v>
          </cell>
          <cell r="Y694" t="str">
            <v>Reyna</v>
          </cell>
          <cell r="Z694" t="str">
            <v>Vendor Management Analyst</v>
          </cell>
          <cell r="AA694" t="str">
            <v>CNA Insurance</v>
          </cell>
          <cell r="AB694">
            <v>3128222739</v>
          </cell>
          <cell r="AD694">
            <v>3122604640</v>
          </cell>
          <cell r="AE694" t="str">
            <v>ltccompliance@cna.com</v>
          </cell>
          <cell r="AF694" t="str">
            <v>151 North Franklin Street</v>
          </cell>
          <cell r="AG694" t="str">
            <v/>
          </cell>
          <cell r="AH694" t="str">
            <v>CHICAGO</v>
          </cell>
          <cell r="AI694" t="str">
            <v>COOK</v>
          </cell>
          <cell r="AJ694" t="str">
            <v>IL</v>
          </cell>
          <cell r="AK694" t="str">
            <v>60606</v>
          </cell>
          <cell r="CF694" t="str">
            <v>www.cna.com</v>
          </cell>
          <cell r="CN694">
            <v>1045</v>
          </cell>
          <cell r="CO694">
            <v>678</v>
          </cell>
          <cell r="CS694" t="str">
            <v>12/31/2019</v>
          </cell>
          <cell r="CT694">
            <v>12</v>
          </cell>
          <cell r="CW694">
            <v>20494</v>
          </cell>
          <cell r="CX694" t="str">
            <v>218</v>
          </cell>
          <cell r="DD694" t="str">
            <v>Izabela</v>
          </cell>
          <cell r="DE694" t="str">
            <v>Sobkowicz</v>
          </cell>
          <cell r="DF694" t="str">
            <v>LTC Operations Director</v>
          </cell>
          <cell r="DG694" t="str">
            <v>izabela.sobkowicz@cna.com</v>
          </cell>
          <cell r="DH694">
            <v>3128221940</v>
          </cell>
        </row>
        <row r="695">
          <cell r="A695">
            <v>11678</v>
          </cell>
          <cell r="B695" t="str">
            <v>Transport Insurance Company</v>
          </cell>
          <cell r="J695" t="str">
            <v>2 Logan Square</v>
          </cell>
          <cell r="K695" t="str">
            <v>Suite 600</v>
          </cell>
          <cell r="L695" t="str">
            <v>PHILADEPHIA</v>
          </cell>
          <cell r="M695" t="str">
            <v>PHILADEPHIA</v>
          </cell>
          <cell r="N695" t="str">
            <v>PA</v>
          </cell>
          <cell r="O695" t="str">
            <v>19103</v>
          </cell>
          <cell r="Q695">
            <v>2676753348</v>
          </cell>
          <cell r="R695">
            <v>2676753340</v>
          </cell>
          <cell r="S695" t="str">
            <v>Desiree</v>
          </cell>
          <cell r="T695" t="str">
            <v>Meca</v>
          </cell>
          <cell r="U695" t="str">
            <v>Assistant Treasurer</v>
          </cell>
          <cell r="V695" t="str">
            <v>desiree.mecca@rqih.com</v>
          </cell>
          <cell r="W695" t="str">
            <v>John Fischer</v>
          </cell>
          <cell r="X695" t="str">
            <v>N</v>
          </cell>
          <cell r="Y695" t="str">
            <v>Coleman</v>
          </cell>
          <cell r="Z695" t="str">
            <v>Regulatory Accountant</v>
          </cell>
          <cell r="AA695" t="str">
            <v>R&amp;Q Reinsurance Company</v>
          </cell>
          <cell r="AB695">
            <v>2676753334</v>
          </cell>
          <cell r="AD695">
            <v>2676753340</v>
          </cell>
          <cell r="AE695" t="str">
            <v>nakisha.coleman@rqih.com</v>
          </cell>
          <cell r="AF695" t="str">
            <v>2 Logan Square</v>
          </cell>
          <cell r="AG695" t="str">
            <v>Suite 600</v>
          </cell>
          <cell r="AH695" t="str">
            <v>PHILADEPHIA</v>
          </cell>
          <cell r="AI695" t="str">
            <v>PHILADEPHIA</v>
          </cell>
          <cell r="AJ695" t="str">
            <v>PA</v>
          </cell>
          <cell r="AK695" t="str">
            <v>19103</v>
          </cell>
          <cell r="CN695">
            <v>1516</v>
          </cell>
          <cell r="CO695">
            <v>1605</v>
          </cell>
          <cell r="CS695" t="str">
            <v>12/31/2019</v>
          </cell>
          <cell r="CT695">
            <v>12</v>
          </cell>
          <cell r="CW695">
            <v>33014</v>
          </cell>
          <cell r="DD695" t="str">
            <v>Desiree</v>
          </cell>
          <cell r="DE695" t="str">
            <v>Mecca</v>
          </cell>
          <cell r="DF695" t="str">
            <v>Assistant Secretary</v>
          </cell>
          <cell r="DG695" t="str">
            <v>desiree.mecca@rqih.com</v>
          </cell>
          <cell r="DH695">
            <v>3676753348</v>
          </cell>
        </row>
        <row r="696">
          <cell r="A696">
            <v>11676</v>
          </cell>
          <cell r="B696" t="str">
            <v>Trans World Assurance Company</v>
          </cell>
          <cell r="J696" t="str">
            <v>885 South El Camino Real</v>
          </cell>
          <cell r="L696" t="str">
            <v>SAN MATEO</v>
          </cell>
          <cell r="M696" t="str">
            <v>SAN MATEO</v>
          </cell>
          <cell r="N696" t="str">
            <v>CA</v>
          </cell>
          <cell r="O696" t="str">
            <v>94402</v>
          </cell>
          <cell r="Q696">
            <v>6503482300</v>
          </cell>
          <cell r="R696">
            <v>6503482318</v>
          </cell>
          <cell r="S696" t="str">
            <v>Charles B.</v>
          </cell>
          <cell r="T696" t="str">
            <v>Royals</v>
          </cell>
          <cell r="U696" t="str">
            <v>President</v>
          </cell>
          <cell r="W696" t="str">
            <v>Mary A. Vrooman</v>
          </cell>
          <cell r="X696" t="str">
            <v>Mary A.</v>
          </cell>
          <cell r="Y696" t="str">
            <v>Vrooman</v>
          </cell>
          <cell r="Z696" t="str">
            <v>Treasurer</v>
          </cell>
          <cell r="AA696" t="str">
            <v>Trans World Assurance Company</v>
          </cell>
          <cell r="AB696">
            <v>8504567401</v>
          </cell>
          <cell r="AC696">
            <v>233</v>
          </cell>
          <cell r="AD696">
            <v>8504535440</v>
          </cell>
          <cell r="AE696" t="str">
            <v>maryv@twalife.com</v>
          </cell>
          <cell r="AF696" t="str">
            <v>885 South El Camino Real</v>
          </cell>
          <cell r="AH696" t="str">
            <v>SAN MATEO</v>
          </cell>
          <cell r="AI696" t="str">
            <v>SAN MATEO</v>
          </cell>
          <cell r="AJ696" t="str">
            <v>CA</v>
          </cell>
          <cell r="AK696" t="str">
            <v>94402</v>
          </cell>
          <cell r="CN696">
            <v>1514</v>
          </cell>
          <cell r="CO696">
            <v>3106</v>
          </cell>
          <cell r="CS696" t="str">
            <v>12/31/2019</v>
          </cell>
          <cell r="CT696">
            <v>12</v>
          </cell>
          <cell r="CW696">
            <v>69566</v>
          </cell>
          <cell r="DD696" t="str">
            <v>Charles B.</v>
          </cell>
          <cell r="DE696" t="str">
            <v>Royals</v>
          </cell>
          <cell r="DF696" t="str">
            <v>President</v>
          </cell>
          <cell r="DH696">
            <v>6503482300</v>
          </cell>
        </row>
        <row r="697">
          <cell r="A697">
            <v>11679</v>
          </cell>
          <cell r="B697" t="str">
            <v>Travelers Casualty And Surety Company</v>
          </cell>
          <cell r="J697" t="str">
            <v>One Tower Square</v>
          </cell>
          <cell r="L697" t="str">
            <v>HARTFORD</v>
          </cell>
          <cell r="N697" t="str">
            <v>CT</v>
          </cell>
          <cell r="O697" t="str">
            <v>06183</v>
          </cell>
          <cell r="P697" t="str">
            <v>6014</v>
          </cell>
          <cell r="Q697">
            <v>8602773966</v>
          </cell>
          <cell r="X697" t="str">
            <v>Tyler</v>
          </cell>
          <cell r="Y697" t="str">
            <v>Dube</v>
          </cell>
          <cell r="Z697" t="str">
            <v>Data Analyst</v>
          </cell>
          <cell r="AA697" t="str">
            <v>Travelers</v>
          </cell>
          <cell r="AB697">
            <v>8602774137</v>
          </cell>
          <cell r="AD697">
            <v>8602777861</v>
          </cell>
          <cell r="AE697" t="str">
            <v>tdube@travelers.com</v>
          </cell>
          <cell r="AF697" t="str">
            <v>One Tower Square</v>
          </cell>
          <cell r="AH697" t="str">
            <v>HARTFORD</v>
          </cell>
          <cell r="AJ697" t="str">
            <v>CT</v>
          </cell>
          <cell r="AK697" t="str">
            <v>06183</v>
          </cell>
          <cell r="CN697">
            <v>1517</v>
          </cell>
          <cell r="CO697">
            <v>1591</v>
          </cell>
          <cell r="CS697" t="str">
            <v>12/31/2019</v>
          </cell>
          <cell r="CT697">
            <v>12</v>
          </cell>
          <cell r="CW697">
            <v>19038</v>
          </cell>
          <cell r="DD697" t="str">
            <v>Matt</v>
          </cell>
          <cell r="DE697" t="str">
            <v>Hushin</v>
          </cell>
          <cell r="DF697" t="str">
            <v>Director</v>
          </cell>
          <cell r="DG697" t="str">
            <v>mhushin@travelers.com</v>
          </cell>
          <cell r="DH697">
            <v>8609545818</v>
          </cell>
        </row>
        <row r="698">
          <cell r="A698">
            <v>11680</v>
          </cell>
          <cell r="B698" t="str">
            <v>Travelers Casualty And Surety Company of America</v>
          </cell>
          <cell r="J698" t="str">
            <v>One Tower Square</v>
          </cell>
          <cell r="L698" t="str">
            <v>HARTFORD</v>
          </cell>
          <cell r="N698" t="str">
            <v>CT</v>
          </cell>
          <cell r="O698" t="str">
            <v>06183</v>
          </cell>
          <cell r="P698" t="str">
            <v>6014</v>
          </cell>
          <cell r="Q698">
            <v>8602773966</v>
          </cell>
          <cell r="X698" t="str">
            <v>Tyler</v>
          </cell>
          <cell r="Y698" t="str">
            <v>Dube</v>
          </cell>
          <cell r="Z698" t="str">
            <v>Data Analyst</v>
          </cell>
          <cell r="AA698" t="str">
            <v>Travelers</v>
          </cell>
          <cell r="AB698">
            <v>8602774137</v>
          </cell>
          <cell r="AD698">
            <v>8602777861</v>
          </cell>
          <cell r="AE698" t="str">
            <v>tdube@travelers.com</v>
          </cell>
          <cell r="AF698" t="str">
            <v>One Tower Square</v>
          </cell>
          <cell r="AH698" t="str">
            <v>HARTFORD</v>
          </cell>
          <cell r="AJ698" t="str">
            <v>CT</v>
          </cell>
          <cell r="AK698" t="str">
            <v>06183</v>
          </cell>
          <cell r="CN698">
            <v>1518</v>
          </cell>
          <cell r="CO698">
            <v>1591</v>
          </cell>
          <cell r="CS698" t="str">
            <v>12/31/2019</v>
          </cell>
          <cell r="CT698">
            <v>12</v>
          </cell>
          <cell r="CW698">
            <v>31194</v>
          </cell>
          <cell r="DD698" t="str">
            <v>Matt</v>
          </cell>
          <cell r="DE698" t="str">
            <v>Hushin</v>
          </cell>
          <cell r="DF698" t="str">
            <v>Director</v>
          </cell>
          <cell r="DG698" t="str">
            <v>mhushin@travelers.com</v>
          </cell>
          <cell r="DH698">
            <v>8609545818</v>
          </cell>
        </row>
        <row r="699">
          <cell r="A699">
            <v>11681</v>
          </cell>
          <cell r="B699" t="str">
            <v>Travelers Casualty Company of Connecticut</v>
          </cell>
          <cell r="J699" t="str">
            <v>One Tower Square</v>
          </cell>
          <cell r="L699" t="str">
            <v>HARTFORD</v>
          </cell>
          <cell r="N699" t="str">
            <v>CT</v>
          </cell>
          <cell r="O699" t="str">
            <v>06183</v>
          </cell>
          <cell r="P699" t="str">
            <v>6014</v>
          </cell>
          <cell r="Q699">
            <v>8602773966</v>
          </cell>
          <cell r="X699" t="str">
            <v>Tyler</v>
          </cell>
          <cell r="Y699" t="str">
            <v>Dube</v>
          </cell>
          <cell r="Z699" t="str">
            <v>Data Analyst</v>
          </cell>
          <cell r="AA699" t="str">
            <v>Travelers</v>
          </cell>
          <cell r="AB699">
            <v>8602774137</v>
          </cell>
          <cell r="AD699">
            <v>8602777861</v>
          </cell>
          <cell r="AE699" t="str">
            <v>tdube@travelers.com</v>
          </cell>
          <cell r="AF699" t="str">
            <v>One Tower Square</v>
          </cell>
          <cell r="AH699" t="str">
            <v>HARTFORD</v>
          </cell>
          <cell r="AJ699" t="str">
            <v>CT</v>
          </cell>
          <cell r="AK699" t="str">
            <v>06183</v>
          </cell>
          <cell r="CN699">
            <v>1519</v>
          </cell>
          <cell r="CO699">
            <v>1591</v>
          </cell>
          <cell r="CS699" t="str">
            <v>12/31/2019</v>
          </cell>
          <cell r="CT699">
            <v>12</v>
          </cell>
          <cell r="CW699">
            <v>36170</v>
          </cell>
          <cell r="DD699" t="str">
            <v>Matt</v>
          </cell>
          <cell r="DE699" t="str">
            <v>Hushin</v>
          </cell>
          <cell r="DF699" t="str">
            <v>Director</v>
          </cell>
          <cell r="DG699" t="str">
            <v>mhushin@travelers.com</v>
          </cell>
          <cell r="DH699">
            <v>8609545818</v>
          </cell>
        </row>
        <row r="700">
          <cell r="A700">
            <v>11682</v>
          </cell>
          <cell r="B700" t="str">
            <v>Travelers Commercial Insurance Company</v>
          </cell>
          <cell r="J700" t="str">
            <v>One Tower Square</v>
          </cell>
          <cell r="L700" t="str">
            <v>HARTFORD</v>
          </cell>
          <cell r="N700" t="str">
            <v>CT</v>
          </cell>
          <cell r="O700" t="str">
            <v>06183</v>
          </cell>
          <cell r="P700" t="str">
            <v>6014</v>
          </cell>
          <cell r="Q700">
            <v>8602773966</v>
          </cell>
          <cell r="X700" t="str">
            <v>Tyler</v>
          </cell>
          <cell r="Y700" t="str">
            <v>Dube</v>
          </cell>
          <cell r="Z700" t="str">
            <v>Data Analyst</v>
          </cell>
          <cell r="AA700" t="str">
            <v>Travelers</v>
          </cell>
          <cell r="AB700">
            <v>8602774137</v>
          </cell>
          <cell r="AD700">
            <v>8602777861</v>
          </cell>
          <cell r="AE700" t="str">
            <v>tdube@travelers.com</v>
          </cell>
          <cell r="AF700" t="str">
            <v>One Tower Square</v>
          </cell>
          <cell r="AH700" t="str">
            <v>HARTFORD</v>
          </cell>
          <cell r="AJ700" t="str">
            <v>CT</v>
          </cell>
          <cell r="AK700" t="str">
            <v>06183</v>
          </cell>
          <cell r="CN700">
            <v>1520</v>
          </cell>
          <cell r="CO700">
            <v>1591</v>
          </cell>
          <cell r="CS700" t="str">
            <v>12/31/2019</v>
          </cell>
          <cell r="CT700">
            <v>12</v>
          </cell>
          <cell r="CW700">
            <v>36137</v>
          </cell>
          <cell r="DD700" t="str">
            <v>Matt</v>
          </cell>
          <cell r="DE700" t="str">
            <v>Hushin</v>
          </cell>
          <cell r="DF700" t="str">
            <v>Director</v>
          </cell>
          <cell r="DG700" t="str">
            <v>mhushin@travelers.com</v>
          </cell>
          <cell r="DH700">
            <v>8609545818</v>
          </cell>
        </row>
        <row r="701">
          <cell r="A701">
            <v>11649</v>
          </cell>
          <cell r="B701" t="str">
            <v>Travelers Constitution State Insurance Company</v>
          </cell>
          <cell r="J701" t="str">
            <v>One Tower Square</v>
          </cell>
          <cell r="L701" t="str">
            <v>HARTFORD</v>
          </cell>
          <cell r="N701" t="str">
            <v>CT</v>
          </cell>
          <cell r="O701" t="str">
            <v>06183</v>
          </cell>
          <cell r="Q701">
            <v>8602773966</v>
          </cell>
          <cell r="X701" t="str">
            <v>Tyler</v>
          </cell>
          <cell r="Y701" t="str">
            <v>Dube</v>
          </cell>
          <cell r="Z701" t="str">
            <v>Data Analyst</v>
          </cell>
          <cell r="AA701" t="str">
            <v>Travelers</v>
          </cell>
          <cell r="AB701">
            <v>8602774137</v>
          </cell>
          <cell r="AD701">
            <v>8602777861</v>
          </cell>
          <cell r="AE701" t="str">
            <v>tdube@travelers.com</v>
          </cell>
          <cell r="AF701" t="str">
            <v>One Tower Square</v>
          </cell>
          <cell r="AH701" t="str">
            <v>HARTFORD</v>
          </cell>
          <cell r="AJ701" t="str">
            <v>CT</v>
          </cell>
          <cell r="AK701" t="str">
            <v>06183</v>
          </cell>
          <cell r="CN701">
            <v>1487</v>
          </cell>
          <cell r="CO701">
            <v>1591</v>
          </cell>
          <cell r="CS701" t="str">
            <v>12/31/2019</v>
          </cell>
          <cell r="CT701">
            <v>12</v>
          </cell>
          <cell r="CW701">
            <v>41750</v>
          </cell>
          <cell r="DD701" t="str">
            <v>Matt</v>
          </cell>
          <cell r="DE701" t="str">
            <v>Hushin</v>
          </cell>
          <cell r="DF701" t="str">
            <v>Director</v>
          </cell>
          <cell r="DG701" t="str">
            <v>mhushin@travelers.com</v>
          </cell>
          <cell r="DH701">
            <v>8609545818</v>
          </cell>
        </row>
        <row r="702">
          <cell r="A702">
            <v>11683</v>
          </cell>
          <cell r="B702" t="str">
            <v xml:space="preserve">Travelers Indemnity Company </v>
          </cell>
          <cell r="J702" t="str">
            <v>One Tower Square</v>
          </cell>
          <cell r="L702" t="str">
            <v>HARTFORD</v>
          </cell>
          <cell r="N702" t="str">
            <v>CT</v>
          </cell>
          <cell r="O702" t="str">
            <v>06183</v>
          </cell>
          <cell r="P702" t="str">
            <v>6014</v>
          </cell>
          <cell r="Q702">
            <v>8602773966</v>
          </cell>
          <cell r="X702" t="str">
            <v>Tyler</v>
          </cell>
          <cell r="Y702" t="str">
            <v>Dube</v>
          </cell>
          <cell r="Z702" t="str">
            <v>Data Analyst</v>
          </cell>
          <cell r="AA702" t="str">
            <v>Travelers</v>
          </cell>
          <cell r="AB702">
            <v>8602774137</v>
          </cell>
          <cell r="AD702">
            <v>8602777861</v>
          </cell>
          <cell r="AE702" t="str">
            <v>tdube@travelers.com</v>
          </cell>
          <cell r="AF702" t="str">
            <v>One Tower Square</v>
          </cell>
          <cell r="AH702" t="str">
            <v>HARTFORD</v>
          </cell>
          <cell r="AJ702" t="str">
            <v>CT</v>
          </cell>
          <cell r="AK702" t="str">
            <v>06183</v>
          </cell>
          <cell r="CN702">
            <v>1521</v>
          </cell>
          <cell r="CO702">
            <v>1591</v>
          </cell>
          <cell r="CS702" t="str">
            <v>12/31/2019</v>
          </cell>
          <cell r="CT702">
            <v>12</v>
          </cell>
          <cell r="CW702">
            <v>25658</v>
          </cell>
          <cell r="DD702" t="str">
            <v>Matt</v>
          </cell>
          <cell r="DE702" t="str">
            <v>Hushin</v>
          </cell>
          <cell r="DF702" t="str">
            <v>Director</v>
          </cell>
          <cell r="DG702" t="str">
            <v>mhushin@travelers.com</v>
          </cell>
          <cell r="DH702">
            <v>8609545818</v>
          </cell>
        </row>
        <row r="703">
          <cell r="A703">
            <v>11684</v>
          </cell>
          <cell r="B703" t="str">
            <v xml:space="preserve">Travelers Indemnity Company of America </v>
          </cell>
          <cell r="J703" t="str">
            <v>One Tower Square</v>
          </cell>
          <cell r="L703" t="str">
            <v>HARTFORD</v>
          </cell>
          <cell r="N703" t="str">
            <v>CT</v>
          </cell>
          <cell r="O703" t="str">
            <v>06183</v>
          </cell>
          <cell r="P703" t="str">
            <v>6014</v>
          </cell>
          <cell r="Q703">
            <v>8602773966</v>
          </cell>
          <cell r="X703" t="str">
            <v>Tyler</v>
          </cell>
          <cell r="Y703" t="str">
            <v>Dube</v>
          </cell>
          <cell r="Z703" t="str">
            <v>Data Analyst</v>
          </cell>
          <cell r="AA703" t="str">
            <v>Travelers</v>
          </cell>
          <cell r="AB703">
            <v>8602774137</v>
          </cell>
          <cell r="AD703">
            <v>8602777861</v>
          </cell>
          <cell r="AE703" t="str">
            <v>tdube@travelers.com</v>
          </cell>
          <cell r="AF703" t="str">
            <v>One Tower Square</v>
          </cell>
          <cell r="AH703" t="str">
            <v>HARTFORD</v>
          </cell>
          <cell r="AJ703" t="str">
            <v>CT</v>
          </cell>
          <cell r="AK703" t="str">
            <v>06183</v>
          </cell>
          <cell r="CN703">
            <v>1522</v>
          </cell>
          <cell r="CO703">
            <v>1591</v>
          </cell>
          <cell r="CS703" t="str">
            <v>12/31/2019</v>
          </cell>
          <cell r="CT703">
            <v>12</v>
          </cell>
          <cell r="CW703">
            <v>25666</v>
          </cell>
          <cell r="DD703" t="str">
            <v>Matt</v>
          </cell>
          <cell r="DE703" t="str">
            <v>Hushin</v>
          </cell>
          <cell r="DF703" t="str">
            <v>Director</v>
          </cell>
          <cell r="DG703" t="str">
            <v>mhushin@travelers.com</v>
          </cell>
          <cell r="DH703">
            <v>8609545818</v>
          </cell>
        </row>
        <row r="704">
          <cell r="A704">
            <v>11685</v>
          </cell>
          <cell r="B704" t="str">
            <v xml:space="preserve">Travelers Indemnity Company of Connecticut </v>
          </cell>
          <cell r="J704" t="str">
            <v>One Tower Square</v>
          </cell>
          <cell r="L704" t="str">
            <v>HARTFORD</v>
          </cell>
          <cell r="N704" t="str">
            <v>CT</v>
          </cell>
          <cell r="O704" t="str">
            <v>06183</v>
          </cell>
          <cell r="P704" t="str">
            <v>6014</v>
          </cell>
          <cell r="Q704">
            <v>8602773966</v>
          </cell>
          <cell r="X704" t="str">
            <v>Tyler</v>
          </cell>
          <cell r="Y704" t="str">
            <v>Dube</v>
          </cell>
          <cell r="Z704" t="str">
            <v>Data Analyst</v>
          </cell>
          <cell r="AA704" t="str">
            <v>Travelers</v>
          </cell>
          <cell r="AB704">
            <v>8602774137</v>
          </cell>
          <cell r="AD704">
            <v>8602777861</v>
          </cell>
          <cell r="AE704" t="str">
            <v>tdube@travelers.com</v>
          </cell>
          <cell r="AF704" t="str">
            <v>One Tower Square</v>
          </cell>
          <cell r="AH704" t="str">
            <v>HARTFORD</v>
          </cell>
          <cell r="AJ704" t="str">
            <v>CT</v>
          </cell>
          <cell r="AK704" t="str">
            <v>06183</v>
          </cell>
          <cell r="CN704">
            <v>1523</v>
          </cell>
          <cell r="CO704">
            <v>1591</v>
          </cell>
          <cell r="CS704" t="str">
            <v>12/31/2019</v>
          </cell>
          <cell r="CT704">
            <v>12</v>
          </cell>
          <cell r="CW704">
            <v>25682</v>
          </cell>
          <cell r="DD704" t="str">
            <v>Matt</v>
          </cell>
          <cell r="DE704" t="str">
            <v>Hushin</v>
          </cell>
          <cell r="DF704" t="str">
            <v>Director</v>
          </cell>
          <cell r="DG704" t="str">
            <v>mhushin@travelers.com</v>
          </cell>
          <cell r="DH704">
            <v>8609545818</v>
          </cell>
        </row>
        <row r="705">
          <cell r="A705">
            <v>10482</v>
          </cell>
          <cell r="B705" t="str">
            <v>Travelers Protective Associationof America (The)</v>
          </cell>
          <cell r="C705" t="str">
            <v>ST. CHARLES</v>
          </cell>
          <cell r="D705" t="str">
            <v>2041 Exchange Drive</v>
          </cell>
          <cell r="E705" t="str">
            <v/>
          </cell>
          <cell r="G705" t="str">
            <v>MO</v>
          </cell>
          <cell r="H705" t="str">
            <v>63303</v>
          </cell>
          <cell r="I705" t="str">
            <v/>
          </cell>
          <cell r="J705" t="str">
            <v>2041 Exchange Drive</v>
          </cell>
          <cell r="K705" t="str">
            <v/>
          </cell>
          <cell r="L705" t="str">
            <v>ST. CHARLES</v>
          </cell>
          <cell r="M705" t="str">
            <v/>
          </cell>
          <cell r="N705" t="str">
            <v>MO</v>
          </cell>
          <cell r="O705" t="str">
            <v>63303</v>
          </cell>
          <cell r="P705" t="str">
            <v/>
          </cell>
          <cell r="Q705">
            <v>6367242227</v>
          </cell>
          <cell r="S705" t="str">
            <v/>
          </cell>
          <cell r="T705" t="str">
            <v/>
          </cell>
          <cell r="U705" t="str">
            <v/>
          </cell>
          <cell r="V705" t="str">
            <v/>
          </cell>
          <cell r="W705" t="str">
            <v/>
          </cell>
          <cell r="CF705" t="str">
            <v/>
          </cell>
          <cell r="CN705">
            <v>2592</v>
          </cell>
          <cell r="CW705">
            <v>56006</v>
          </cell>
          <cell r="CX705" t="str">
            <v/>
          </cell>
          <cell r="CZ705" t="str">
            <v/>
          </cell>
          <cell r="DA705" t="str">
            <v/>
          </cell>
          <cell r="DB705" t="str">
            <v/>
          </cell>
          <cell r="DC705" t="str">
            <v/>
          </cell>
        </row>
        <row r="706">
          <cell r="A706">
            <v>11687</v>
          </cell>
          <cell r="B706" t="str">
            <v>Tri-State Insurance Company of Minnesota</v>
          </cell>
          <cell r="J706" t="str">
            <v>PO Box 9190</v>
          </cell>
          <cell r="L706" t="str">
            <v>DES MOINES</v>
          </cell>
          <cell r="N706" t="str">
            <v>IA</v>
          </cell>
          <cell r="O706" t="str">
            <v>50306</v>
          </cell>
          <cell r="Q706">
            <v>5154733400</v>
          </cell>
          <cell r="R706">
            <v>5154733000</v>
          </cell>
          <cell r="S706" t="str">
            <v>Bertman</v>
          </cell>
          <cell r="T706" t="str">
            <v>Braud</v>
          </cell>
          <cell r="U706" t="str">
            <v>Treasurer</v>
          </cell>
          <cell r="V706" t="str">
            <v>bbraudjr@wrberkley.com</v>
          </cell>
          <cell r="X706" t="str">
            <v>Joanna</v>
          </cell>
          <cell r="Y706" t="str">
            <v>Ng</v>
          </cell>
          <cell r="Z706" t="str">
            <v>Statistical Reporting Analyst</v>
          </cell>
          <cell r="AA706" t="str">
            <v>Berkley Shared Services</v>
          </cell>
          <cell r="AB706">
            <v>6302100394</v>
          </cell>
          <cell r="AD706">
            <v>6302100377</v>
          </cell>
          <cell r="AE706" t="str">
            <v>jng@wrberkley.com</v>
          </cell>
          <cell r="AF706" t="str">
            <v>PO Box 9190</v>
          </cell>
          <cell r="AH706" t="str">
            <v>DES MOINES</v>
          </cell>
          <cell r="AJ706" t="str">
            <v>IA</v>
          </cell>
          <cell r="AK706" t="str">
            <v>50306</v>
          </cell>
          <cell r="AL706" t="str">
            <v>9190</v>
          </cell>
          <cell r="CF706" t="str">
            <v>www.wrberkley.com</v>
          </cell>
          <cell r="CN706">
            <v>1525</v>
          </cell>
          <cell r="CO706">
            <v>1873</v>
          </cell>
          <cell r="CS706" t="str">
            <v>12/31/2019</v>
          </cell>
          <cell r="CT706">
            <v>12</v>
          </cell>
          <cell r="CW706">
            <v>31003</v>
          </cell>
          <cell r="DD706" t="str">
            <v>Suzanne</v>
          </cell>
          <cell r="DE706" t="str">
            <v>Scelza</v>
          </cell>
          <cell r="DF706" t="str">
            <v>AVP Compliance</v>
          </cell>
          <cell r="DG706" t="str">
            <v>sscelza@wrberkley.com</v>
          </cell>
          <cell r="DH706">
            <v>6096896648</v>
          </cell>
        </row>
        <row r="707">
          <cell r="A707">
            <v>11688</v>
          </cell>
          <cell r="B707" t="str">
            <v>Triton Insurance Company</v>
          </cell>
          <cell r="J707" t="str">
            <v>3001 Meacham Boulevard</v>
          </cell>
          <cell r="L707" t="str">
            <v>FORT WORTH</v>
          </cell>
          <cell r="M707" t="str">
            <v>TARRANT</v>
          </cell>
          <cell r="N707" t="str">
            <v>TX</v>
          </cell>
          <cell r="O707" t="str">
            <v>76137</v>
          </cell>
          <cell r="Q707">
            <v>8173485449</v>
          </cell>
          <cell r="R707">
            <v>8173487570</v>
          </cell>
          <cell r="S707" t="str">
            <v>Andy</v>
          </cell>
          <cell r="T707" t="str">
            <v>Ross</v>
          </cell>
          <cell r="U707" t="str">
            <v>Assistant Treasurer</v>
          </cell>
          <cell r="V707" t="str">
            <v>andy.ross@omf.com</v>
          </cell>
          <cell r="X707" t="str">
            <v>Joy</v>
          </cell>
          <cell r="Y707" t="str">
            <v>Newsome</v>
          </cell>
          <cell r="Z707" t="str">
            <v>Accountant</v>
          </cell>
          <cell r="AA707" t="str">
            <v>Triton Insurance Company</v>
          </cell>
          <cell r="AB707">
            <v>8173487563</v>
          </cell>
          <cell r="AD707">
            <v>8173487570</v>
          </cell>
          <cell r="AE707" t="str">
            <v>newsomej@omf.com</v>
          </cell>
          <cell r="AF707" t="str">
            <v>3001 Meacham Boulevard</v>
          </cell>
          <cell r="AH707" t="str">
            <v>FORT WORTH</v>
          </cell>
          <cell r="AI707" t="str">
            <v>TARRANT</v>
          </cell>
          <cell r="AJ707" t="str">
            <v>TX</v>
          </cell>
          <cell r="AK707" t="str">
            <v>76137</v>
          </cell>
          <cell r="AM707" t="str">
            <v>Erica</v>
          </cell>
          <cell r="AN707" t="str">
            <v>Russell</v>
          </cell>
          <cell r="AO707" t="str">
            <v>Actuarial Analyst</v>
          </cell>
          <cell r="AP707" t="str">
            <v>Triton Insurance Company</v>
          </cell>
          <cell r="AQ707">
            <v>8173485306</v>
          </cell>
          <cell r="AT707" t="str">
            <v>erica.russell@omf.com</v>
          </cell>
          <cell r="AU707" t="str">
            <v>3001 Meacham Boulevard</v>
          </cell>
          <cell r="AW707" t="str">
            <v>FORT WORTH</v>
          </cell>
          <cell r="AX707" t="str">
            <v>TARRANT</v>
          </cell>
          <cell r="AY707" t="str">
            <v>TX</v>
          </cell>
          <cell r="AZ707" t="str">
            <v>76137</v>
          </cell>
          <cell r="CN707">
            <v>1526</v>
          </cell>
          <cell r="CO707">
            <v>699</v>
          </cell>
          <cell r="CP707">
            <v>3202</v>
          </cell>
          <cell r="CS707" t="str">
            <v>12/31/2019</v>
          </cell>
          <cell r="CT707">
            <v>12</v>
          </cell>
          <cell r="CW707">
            <v>41211</v>
          </cell>
          <cell r="CX707" t="str">
            <v>4734</v>
          </cell>
          <cell r="DD707" t="str">
            <v>Andy</v>
          </cell>
          <cell r="DE707" t="str">
            <v>Ross</v>
          </cell>
          <cell r="DF707" t="str">
            <v>Assistant Treasurer</v>
          </cell>
          <cell r="DG707" t="str">
            <v>andy.ross@omf.com</v>
          </cell>
          <cell r="DH707">
            <v>8173485449</v>
          </cell>
        </row>
        <row r="708">
          <cell r="A708">
            <v>10845</v>
          </cell>
          <cell r="B708" t="str">
            <v>TruAssure Insurance Company</v>
          </cell>
          <cell r="J708" t="str">
            <v>111 Shuman Boulevard</v>
          </cell>
          <cell r="L708" t="str">
            <v>NAPERVILLE</v>
          </cell>
          <cell r="M708" t="str">
            <v>DUPAGE</v>
          </cell>
          <cell r="N708" t="str">
            <v>IL</v>
          </cell>
          <cell r="O708" t="str">
            <v>60563</v>
          </cell>
          <cell r="Q708">
            <v>6307184890</v>
          </cell>
          <cell r="R708">
            <v>6307184890</v>
          </cell>
          <cell r="S708" t="str">
            <v>John T</v>
          </cell>
          <cell r="T708" t="str">
            <v>Maples</v>
          </cell>
          <cell r="U708" t="str">
            <v>President and CEO</v>
          </cell>
          <cell r="V708" t="str">
            <v>jmaples@deltadentalil.com</v>
          </cell>
          <cell r="W708" t="str">
            <v>Terri Bon</v>
          </cell>
          <cell r="X708" t="str">
            <v>J.</v>
          </cell>
          <cell r="Y708" t="str">
            <v>DeCristofaro</v>
          </cell>
          <cell r="Z708" t="str">
            <v>Controller</v>
          </cell>
          <cell r="AA708" t="str">
            <v>TruAssure Insurance Company</v>
          </cell>
          <cell r="AB708">
            <v>6307184890</v>
          </cell>
          <cell r="AD708">
            <v>6307184890</v>
          </cell>
          <cell r="AE708" t="str">
            <v>jdecristofaro@deltadentalil.com</v>
          </cell>
          <cell r="AF708" t="str">
            <v>111 Shuman Boulevard</v>
          </cell>
          <cell r="AH708" t="str">
            <v>NAPERVILLE</v>
          </cell>
          <cell r="AI708" t="str">
            <v>DUPAGE</v>
          </cell>
          <cell r="AJ708" t="str">
            <v>IL</v>
          </cell>
          <cell r="AK708" t="str">
            <v>60563</v>
          </cell>
          <cell r="AM708" t="str">
            <v>Vicki</v>
          </cell>
          <cell r="AN708" t="str">
            <v>Fritz</v>
          </cell>
          <cell r="AO708" t="str">
            <v>Accountant</v>
          </cell>
          <cell r="AP708" t="str">
            <v>TruAssure Insurance Company</v>
          </cell>
          <cell r="AQ708">
            <v>6307184966</v>
          </cell>
          <cell r="AS708">
            <v>6307184966</v>
          </cell>
          <cell r="AT708" t="str">
            <v>vfritz@deltadentalil.com</v>
          </cell>
          <cell r="AU708" t="str">
            <v>111 Shuman Boulevard</v>
          </cell>
          <cell r="AW708" t="str">
            <v>NAPERVILLE</v>
          </cell>
          <cell r="AX708" t="str">
            <v>DUPAGE</v>
          </cell>
          <cell r="AY708" t="str">
            <v>IL</v>
          </cell>
          <cell r="AZ708" t="str">
            <v>60563</v>
          </cell>
          <cell r="CF708" t="str">
            <v>www.deltadentalil.com</v>
          </cell>
          <cell r="CN708">
            <v>370</v>
          </cell>
          <cell r="CO708">
            <v>379</v>
          </cell>
          <cell r="CP708">
            <v>368</v>
          </cell>
          <cell r="CS708" t="str">
            <v>12/31/2019</v>
          </cell>
          <cell r="CT708">
            <v>12</v>
          </cell>
          <cell r="CW708">
            <v>92525</v>
          </cell>
          <cell r="DD708" t="str">
            <v>Terri</v>
          </cell>
          <cell r="DE708" t="str">
            <v>Bon</v>
          </cell>
          <cell r="DF708" t="str">
            <v>CFO</v>
          </cell>
          <cell r="DG708" t="str">
            <v>tbon@deltadentalil.com</v>
          </cell>
          <cell r="DH708">
            <v>6307184782</v>
          </cell>
        </row>
        <row r="709">
          <cell r="A709">
            <v>11689</v>
          </cell>
          <cell r="B709" t="str">
            <v>Truck Insurance Exchange</v>
          </cell>
          <cell r="J709" t="str">
            <v>PO Box 4402</v>
          </cell>
          <cell r="L709" t="str">
            <v>WOODLAND HILLS</v>
          </cell>
          <cell r="N709" t="str">
            <v>CA</v>
          </cell>
          <cell r="O709" t="str">
            <v>91365</v>
          </cell>
          <cell r="Q709">
            <v>3239323441</v>
          </cell>
          <cell r="X709" t="str">
            <v>Joseph</v>
          </cell>
          <cell r="Y709" t="str">
            <v>Hammond</v>
          </cell>
          <cell r="Z709" t="str">
            <v>Director - P&amp; C Accounting</v>
          </cell>
          <cell r="AA709" t="str">
            <v>Farmers Insurance</v>
          </cell>
          <cell r="AB709">
            <v>3239327157</v>
          </cell>
          <cell r="AE709" t="str">
            <v>joseph_hammond@farmersinsurance.com</v>
          </cell>
          <cell r="AF709" t="str">
            <v>PO Box 4402</v>
          </cell>
          <cell r="AH709" t="str">
            <v>WOODLAND HILLS</v>
          </cell>
          <cell r="AJ709" t="str">
            <v>CA</v>
          </cell>
          <cell r="AK709" t="str">
            <v>91365</v>
          </cell>
          <cell r="CN709">
            <v>1527</v>
          </cell>
          <cell r="CO709">
            <v>600</v>
          </cell>
          <cell r="CS709" t="str">
            <v>12/31/2019</v>
          </cell>
          <cell r="CT709">
            <v>12</v>
          </cell>
          <cell r="CW709">
            <v>21709</v>
          </cell>
        </row>
        <row r="710">
          <cell r="A710">
            <v>11690</v>
          </cell>
          <cell r="B710" t="str">
            <v>Trustgard Insurance Company</v>
          </cell>
          <cell r="J710" t="str">
            <v>PO Box 1218</v>
          </cell>
          <cell r="L710" t="str">
            <v>COLUMBUS</v>
          </cell>
          <cell r="M710" t="str">
            <v>FRANKLIN</v>
          </cell>
          <cell r="N710" t="str">
            <v>OH</v>
          </cell>
          <cell r="O710" t="str">
            <v>43216</v>
          </cell>
          <cell r="P710" t="str">
            <v>1218</v>
          </cell>
          <cell r="Q710">
            <v>6144452900</v>
          </cell>
          <cell r="R710">
            <v>6145423017</v>
          </cell>
          <cell r="S710" t="str">
            <v>John</v>
          </cell>
          <cell r="T710" t="str">
            <v>Ammendola</v>
          </cell>
          <cell r="U710" t="str">
            <v>President &amp; CEO</v>
          </cell>
          <cell r="W710" t="str">
            <v>Teresa J. Dalenta</v>
          </cell>
          <cell r="X710" t="str">
            <v>Beth</v>
          </cell>
          <cell r="Y710" t="str">
            <v>Wilson</v>
          </cell>
          <cell r="Z710" t="str">
            <v>Corporate Accountant</v>
          </cell>
          <cell r="AA710" t="str">
            <v>Grange Insurance Companies</v>
          </cell>
          <cell r="AB710">
            <v>6144552544</v>
          </cell>
          <cell r="AD710">
            <v>6145423017</v>
          </cell>
          <cell r="AE710" t="str">
            <v>wilsonbe@grangeinsurance.com</v>
          </cell>
          <cell r="AF710" t="str">
            <v>671 South High Street</v>
          </cell>
          <cell r="AH710" t="str">
            <v>COLUMBUS</v>
          </cell>
          <cell r="AI710" t="str">
            <v>FRANKLIN</v>
          </cell>
          <cell r="AJ710" t="str">
            <v>OH</v>
          </cell>
          <cell r="AK710" t="str">
            <v>43216</v>
          </cell>
          <cell r="AM710" t="str">
            <v>Beth</v>
          </cell>
          <cell r="AN710" t="str">
            <v>Murphy</v>
          </cell>
          <cell r="AO710" t="str">
            <v>VP, Asst Secretary, Asst Gen Counsel</v>
          </cell>
          <cell r="AP710" t="str">
            <v>Grange Insurance Companies</v>
          </cell>
          <cell r="AQ710">
            <v>6144493740</v>
          </cell>
          <cell r="AS710">
            <v>6145423017</v>
          </cell>
          <cell r="AT710" t="str">
            <v>murphb@grangeinsurance.com</v>
          </cell>
          <cell r="AU710" t="str">
            <v>671 South High Street</v>
          </cell>
          <cell r="AW710" t="str">
            <v>COLUMBUS</v>
          </cell>
          <cell r="AX710" t="str">
            <v>FRANKLIN</v>
          </cell>
          <cell r="AY710" t="str">
            <v>OH</v>
          </cell>
          <cell r="AZ710" t="str">
            <v>43216</v>
          </cell>
          <cell r="CF710" t="str">
            <v>www.grangeinsurance.com</v>
          </cell>
          <cell r="CN710">
            <v>1528</v>
          </cell>
          <cell r="CO710">
            <v>3107</v>
          </cell>
          <cell r="CP710">
            <v>3108</v>
          </cell>
          <cell r="CS710" t="str">
            <v>12/31/2019</v>
          </cell>
          <cell r="CT710">
            <v>12</v>
          </cell>
          <cell r="CW710">
            <v>40118</v>
          </cell>
          <cell r="DD710" t="str">
            <v>Brian G.</v>
          </cell>
          <cell r="DE710" t="str">
            <v>Poling</v>
          </cell>
          <cell r="DF710" t="str">
            <v>AVP - Controller</v>
          </cell>
          <cell r="DG710" t="str">
            <v>polingb@grangeinsurance.com</v>
          </cell>
          <cell r="DH710">
            <v>6144452900</v>
          </cell>
        </row>
        <row r="711">
          <cell r="A711">
            <v>10259</v>
          </cell>
          <cell r="B711" t="str">
            <v xml:space="preserve">Trustmark Insurance Company </v>
          </cell>
          <cell r="J711" t="str">
            <v>400 Field Drive</v>
          </cell>
          <cell r="L711" t="str">
            <v>LAKE FOREST</v>
          </cell>
          <cell r="M711" t="str">
            <v>LAKE</v>
          </cell>
          <cell r="N711" t="str">
            <v>IL</v>
          </cell>
          <cell r="O711" t="str">
            <v>60045</v>
          </cell>
          <cell r="Q711">
            <v>8476151500</v>
          </cell>
          <cell r="R711">
            <v>8476153872</v>
          </cell>
          <cell r="S711" t="str">
            <v>Joseph</v>
          </cell>
          <cell r="T711" t="str">
            <v>Pray</v>
          </cell>
          <cell r="U711" t="str">
            <v>CEO</v>
          </cell>
          <cell r="V711" t="str">
            <v>carolyn.johnson@trustmarkinsurance.com</v>
          </cell>
          <cell r="W711" t="str">
            <v>Philip Goss</v>
          </cell>
          <cell r="X711" t="str">
            <v>Carolyn</v>
          </cell>
          <cell r="Y711" t="str">
            <v>Johnson</v>
          </cell>
          <cell r="Z711" t="str">
            <v>Regulatory Reporting Analyst</v>
          </cell>
          <cell r="AA711" t="str">
            <v xml:space="preserve">Trustmark Insurance Company </v>
          </cell>
          <cell r="AB711">
            <v>8006666977</v>
          </cell>
          <cell r="AC711">
            <v>33347</v>
          </cell>
          <cell r="AD711">
            <v>8476153872</v>
          </cell>
          <cell r="AE711" t="str">
            <v>carolyn.johnson@trustmarkinsurance.com</v>
          </cell>
          <cell r="AF711" t="str">
            <v>400 Field Drive</v>
          </cell>
          <cell r="AH711" t="str">
            <v>LAKE FOREST</v>
          </cell>
          <cell r="AI711" t="str">
            <v>LAKE</v>
          </cell>
          <cell r="AJ711" t="str">
            <v>IL</v>
          </cell>
          <cell r="AK711" t="str">
            <v>60045</v>
          </cell>
          <cell r="AM711" t="str">
            <v>John</v>
          </cell>
          <cell r="AN711" t="str">
            <v>Wiklund</v>
          </cell>
          <cell r="AO711" t="str">
            <v>Vice President</v>
          </cell>
          <cell r="AP711" t="str">
            <v xml:space="preserve">Trustmark Insurance Company </v>
          </cell>
          <cell r="AQ711">
            <v>8472833405</v>
          </cell>
          <cell r="AS711">
            <v>8476153872</v>
          </cell>
          <cell r="AT711" t="str">
            <v>jwiklund@trustmarkins.com</v>
          </cell>
          <cell r="AU711" t="str">
            <v>400 Field Drive</v>
          </cell>
          <cell r="AW711" t="str">
            <v>LAKE FOREST</v>
          </cell>
          <cell r="AX711" t="str">
            <v>LAKE</v>
          </cell>
          <cell r="AY711" t="str">
            <v>IL</v>
          </cell>
          <cell r="AZ711" t="str">
            <v>60045</v>
          </cell>
          <cell r="CF711" t="str">
            <v>www.trustmarkcompanies.com</v>
          </cell>
          <cell r="CN711">
            <v>1008</v>
          </cell>
          <cell r="CO711">
            <v>731</v>
          </cell>
          <cell r="CP711">
            <v>520</v>
          </cell>
          <cell r="CS711" t="str">
            <v>12/31/2019</v>
          </cell>
          <cell r="CT711">
            <v>12</v>
          </cell>
          <cell r="CW711">
            <v>61425</v>
          </cell>
          <cell r="CX711" t="str">
            <v>276</v>
          </cell>
          <cell r="DD711" t="str">
            <v>Traci</v>
          </cell>
          <cell r="DE711" t="str">
            <v>Christopher</v>
          </cell>
          <cell r="DF711" t="str">
            <v>Director</v>
          </cell>
          <cell r="DG711" t="str">
            <v>tchristopher@trustmarkins.com</v>
          </cell>
          <cell r="DH711">
            <v>8472832263</v>
          </cell>
        </row>
        <row r="712">
          <cell r="A712">
            <v>10260</v>
          </cell>
          <cell r="B712" t="str">
            <v xml:space="preserve">Trustmark Life Insurance Company </v>
          </cell>
          <cell r="J712" t="str">
            <v>400 Field Drive</v>
          </cell>
          <cell r="L712" t="str">
            <v>LAKE FOREST</v>
          </cell>
          <cell r="M712" t="str">
            <v>LAKE</v>
          </cell>
          <cell r="N712" t="str">
            <v>IL</v>
          </cell>
          <cell r="O712" t="str">
            <v>60045</v>
          </cell>
          <cell r="Q712">
            <v>8476151500</v>
          </cell>
          <cell r="R712">
            <v>8476153872</v>
          </cell>
          <cell r="S712" t="str">
            <v>Joseph</v>
          </cell>
          <cell r="T712" t="str">
            <v>Pray</v>
          </cell>
          <cell r="U712" t="str">
            <v>CEO</v>
          </cell>
          <cell r="V712" t="str">
            <v>carolyn.johnson@trustmarkinsurance.com</v>
          </cell>
          <cell r="W712" t="str">
            <v>Philip Goss</v>
          </cell>
          <cell r="X712" t="str">
            <v>Carolyn</v>
          </cell>
          <cell r="Y712" t="str">
            <v>Johnson</v>
          </cell>
          <cell r="Z712" t="str">
            <v>Regulatory Reporting Analyst</v>
          </cell>
          <cell r="AA712" t="str">
            <v xml:space="preserve">Trustmark Life Insurance Company </v>
          </cell>
          <cell r="AB712">
            <v>8006666977</v>
          </cell>
          <cell r="AC712">
            <v>33089</v>
          </cell>
          <cell r="AD712">
            <v>8476153872</v>
          </cell>
          <cell r="AE712" t="str">
            <v>carolyn.johnson@trustmarkinsurance.com</v>
          </cell>
          <cell r="AF712" t="str">
            <v>400 Field Drive</v>
          </cell>
          <cell r="AH712" t="str">
            <v>LAKE FOREST</v>
          </cell>
          <cell r="AI712" t="str">
            <v>LAKE</v>
          </cell>
          <cell r="AJ712" t="str">
            <v>IL</v>
          </cell>
          <cell r="AK712" t="str">
            <v>60045</v>
          </cell>
          <cell r="AM712" t="str">
            <v>John</v>
          </cell>
          <cell r="AN712" t="str">
            <v>Wiklund</v>
          </cell>
          <cell r="AO712" t="str">
            <v>Vice President</v>
          </cell>
          <cell r="AP712" t="str">
            <v xml:space="preserve">Trustmark Life Insurance Company </v>
          </cell>
          <cell r="AQ712">
            <v>8472833405</v>
          </cell>
          <cell r="AS712">
            <v>8476153872</v>
          </cell>
          <cell r="AT712" t="str">
            <v>jwiklund@trustmarkins.com</v>
          </cell>
          <cell r="AU712" t="str">
            <v>400 Field Drive</v>
          </cell>
          <cell r="AW712" t="str">
            <v>LAKE FOREST</v>
          </cell>
          <cell r="AX712" t="str">
            <v>LAKE</v>
          </cell>
          <cell r="AY712" t="str">
            <v>IL</v>
          </cell>
          <cell r="AZ712" t="str">
            <v>60045</v>
          </cell>
          <cell r="CF712" t="str">
            <v>www.trustmarkcompanies.com</v>
          </cell>
          <cell r="CN712">
            <v>1009</v>
          </cell>
          <cell r="CO712">
            <v>475</v>
          </cell>
          <cell r="CP712">
            <v>474</v>
          </cell>
          <cell r="CS712" t="str">
            <v>12/31/2019</v>
          </cell>
          <cell r="CT712">
            <v>12</v>
          </cell>
          <cell r="CW712">
            <v>62863</v>
          </cell>
          <cell r="CX712" t="str">
            <v>0</v>
          </cell>
          <cell r="DD712" t="str">
            <v>Traci</v>
          </cell>
          <cell r="DE712" t="str">
            <v>Christopher</v>
          </cell>
          <cell r="DF712" t="str">
            <v>Director</v>
          </cell>
          <cell r="DG712" t="str">
            <v>tchristopher@trustmarkins.com</v>
          </cell>
          <cell r="DH712">
            <v>8472832263</v>
          </cell>
        </row>
        <row r="713">
          <cell r="A713">
            <v>11691</v>
          </cell>
          <cell r="B713" t="str">
            <v>Twin City Fire Insurance Company</v>
          </cell>
          <cell r="J713" t="str">
            <v>One Hartford Plaza</v>
          </cell>
          <cell r="L713" t="str">
            <v>HARTFORD</v>
          </cell>
          <cell r="N713" t="str">
            <v>CT</v>
          </cell>
          <cell r="O713" t="str">
            <v>06155</v>
          </cell>
          <cell r="Q713">
            <v>8605474497</v>
          </cell>
          <cell r="R713">
            <v>8607571131</v>
          </cell>
          <cell r="S713" t="str">
            <v>Michael</v>
          </cell>
          <cell r="T713" t="str">
            <v>Hazel</v>
          </cell>
          <cell r="U713" t="str">
            <v>Vice President &amp; Controller</v>
          </cell>
          <cell r="X713" t="str">
            <v>Kirti</v>
          </cell>
          <cell r="Y713" t="str">
            <v>Patel</v>
          </cell>
          <cell r="Z713" t="str">
            <v>Sr. Accountant</v>
          </cell>
          <cell r="AA713" t="str">
            <v>STAT External Reporting</v>
          </cell>
          <cell r="AB713">
            <v>6103867829</v>
          </cell>
          <cell r="AD713">
            <v>8607571131</v>
          </cell>
          <cell r="AE713" t="str">
            <v>kirti.patel@thehartford.com</v>
          </cell>
          <cell r="AF713" t="str">
            <v>One Hartford Plaza</v>
          </cell>
          <cell r="AH713" t="str">
            <v>HARTFORD</v>
          </cell>
          <cell r="AJ713" t="str">
            <v>CT</v>
          </cell>
          <cell r="AK713" t="str">
            <v>06155</v>
          </cell>
          <cell r="CN713">
            <v>1529</v>
          </cell>
          <cell r="CO713">
            <v>692</v>
          </cell>
          <cell r="CS713" t="str">
            <v>12/31/2019</v>
          </cell>
          <cell r="CT713">
            <v>12</v>
          </cell>
          <cell r="CW713">
            <v>29459</v>
          </cell>
          <cell r="DE713" t="str">
            <v>Larry</v>
          </cell>
          <cell r="DF713" t="str">
            <v>AVP Statutory Financial Reporting</v>
          </cell>
          <cell r="DG713" t="str">
            <v>Gibbs</v>
          </cell>
          <cell r="DH713">
            <v>8605479525</v>
          </cell>
        </row>
        <row r="714">
          <cell r="A714">
            <v>11692</v>
          </cell>
          <cell r="B714" t="str">
            <v>UBS Life Insurance Company USA</v>
          </cell>
          <cell r="J714" t="str">
            <v>PO Box 1795</v>
          </cell>
          <cell r="L714" t="str">
            <v>ERIE</v>
          </cell>
          <cell r="M714" t="str">
            <v>ERIE</v>
          </cell>
          <cell r="N714" t="str">
            <v>PA</v>
          </cell>
          <cell r="O714" t="str">
            <v>16512</v>
          </cell>
          <cell r="P714" t="str">
            <v>1795</v>
          </cell>
          <cell r="Q714">
            <v>8009860088</v>
          </cell>
          <cell r="R714">
            <v>9043426945</v>
          </cell>
          <cell r="S714" t="str">
            <v>Patricia Marie</v>
          </cell>
          <cell r="T714" t="str">
            <v>Landau</v>
          </cell>
          <cell r="U714" t="str">
            <v>President</v>
          </cell>
          <cell r="V714" t="str">
            <v>patricia.landau@ubs.com</v>
          </cell>
          <cell r="X714" t="str">
            <v>Mary Ann</v>
          </cell>
          <cell r="Y714" t="str">
            <v>Lim</v>
          </cell>
          <cell r="Z714" t="str">
            <v>Vice President</v>
          </cell>
          <cell r="AA714" t="str">
            <v>UBS Life Insurance Company USA</v>
          </cell>
          <cell r="AB714">
            <v>8009860088</v>
          </cell>
          <cell r="AD714">
            <v>9043426945</v>
          </cell>
          <cell r="AE714" t="str">
            <v>maryann.lim@ubs.com</v>
          </cell>
          <cell r="AF714" t="str">
            <v>PO Box 1795</v>
          </cell>
          <cell r="AH714" t="str">
            <v>ERIE</v>
          </cell>
          <cell r="AI714" t="str">
            <v>ERIE</v>
          </cell>
          <cell r="AJ714" t="str">
            <v>PA</v>
          </cell>
          <cell r="AK714" t="str">
            <v>16512</v>
          </cell>
          <cell r="AL714" t="str">
            <v>1795</v>
          </cell>
          <cell r="CN714">
            <v>1530</v>
          </cell>
          <cell r="CO714">
            <v>1720</v>
          </cell>
          <cell r="CS714" t="str">
            <v>12/31/2019</v>
          </cell>
          <cell r="CT714">
            <v>12</v>
          </cell>
          <cell r="CW714">
            <v>67423</v>
          </cell>
          <cell r="DD714" t="str">
            <v>Kathleen</v>
          </cell>
          <cell r="DE714" t="str">
            <v>Horan</v>
          </cell>
          <cell r="DF714" t="str">
            <v>Treasurer</v>
          </cell>
          <cell r="DG714" t="str">
            <v>kathleen.horan@ubs.com</v>
          </cell>
          <cell r="DH714">
            <v>8009860088</v>
          </cell>
        </row>
        <row r="715">
          <cell r="A715">
            <v>10398</v>
          </cell>
          <cell r="B715" t="str">
            <v>UCare Health, Inc.</v>
          </cell>
          <cell r="J715" t="str">
            <v>PO Box 52</v>
          </cell>
          <cell r="L715" t="str">
            <v>MINNEAPOLIS</v>
          </cell>
          <cell r="M715" t="str">
            <v>HENNEPIN</v>
          </cell>
          <cell r="N715" t="str">
            <v>MN</v>
          </cell>
          <cell r="O715" t="str">
            <v>55440</v>
          </cell>
          <cell r="Q715">
            <v>6126763377</v>
          </cell>
          <cell r="R715">
            <v>6126766501</v>
          </cell>
          <cell r="S715" t="str">
            <v>Mark</v>
          </cell>
          <cell r="T715" t="str">
            <v>Traynor</v>
          </cell>
          <cell r="U715" t="str">
            <v>President &amp; CEO</v>
          </cell>
          <cell r="V715" t="str">
            <v>mtraynor@ucare.org</v>
          </cell>
          <cell r="W715" t="str">
            <v>Beth Monsrud</v>
          </cell>
          <cell r="X715" t="str">
            <v>Greg</v>
          </cell>
          <cell r="Y715" t="str">
            <v>Marshall</v>
          </cell>
          <cell r="Z715" t="str">
            <v>Associate Vice President Controller</v>
          </cell>
          <cell r="AA715" t="str">
            <v>UCare Health, Inc.</v>
          </cell>
          <cell r="AB715">
            <v>6126763213</v>
          </cell>
          <cell r="AD715">
            <v>6126766552</v>
          </cell>
          <cell r="AE715" t="str">
            <v>gmarshall@ucare.org</v>
          </cell>
          <cell r="AF715" t="str">
            <v>500 Stinson Boulevard NE</v>
          </cell>
          <cell r="AH715" t="str">
            <v>MINNEAPOLIS</v>
          </cell>
          <cell r="AI715" t="str">
            <v>HENNEPIN</v>
          </cell>
          <cell r="AJ715" t="str">
            <v>MN</v>
          </cell>
          <cell r="AK715" t="str">
            <v>55413</v>
          </cell>
          <cell r="AL715" t="str">
            <v>2615</v>
          </cell>
          <cell r="AM715" t="str">
            <v>Diane</v>
          </cell>
          <cell r="AN715" t="str">
            <v>Tollefson</v>
          </cell>
          <cell r="AO715" t="str">
            <v>Assistant Controller</v>
          </cell>
          <cell r="AP715" t="str">
            <v>UCare Health, Inc.</v>
          </cell>
          <cell r="AQ715">
            <v>6126763211</v>
          </cell>
          <cell r="AT715" t="str">
            <v>dtollefson@ucare.org</v>
          </cell>
          <cell r="AU715" t="str">
            <v>500 Stinson Boulevard NE</v>
          </cell>
          <cell r="AW715" t="str">
            <v>MINNEAPOLIS</v>
          </cell>
          <cell r="AX715" t="str">
            <v>HENNEPIN</v>
          </cell>
          <cell r="AY715" t="str">
            <v>MN</v>
          </cell>
          <cell r="AZ715" t="str">
            <v>55413</v>
          </cell>
          <cell r="BA715" t="str">
            <v>2615</v>
          </cell>
          <cell r="CF715" t="str">
            <v>www.ucare.org</v>
          </cell>
          <cell r="CN715">
            <v>1056</v>
          </cell>
          <cell r="CO715">
            <v>329</v>
          </cell>
          <cell r="CP715">
            <v>267</v>
          </cell>
          <cell r="CS715" t="str">
            <v>12/31/2019</v>
          </cell>
          <cell r="CT715">
            <v>12</v>
          </cell>
          <cell r="CW715">
            <v>12924</v>
          </cell>
          <cell r="DD715" t="str">
            <v>Beth</v>
          </cell>
          <cell r="DE715" t="str">
            <v>Monsrud</v>
          </cell>
          <cell r="DF715" t="str">
            <v>Senior Vice President Finance</v>
          </cell>
          <cell r="DG715" t="str">
            <v>bmonsrud@ucare.org</v>
          </cell>
          <cell r="DH715">
            <v>6126763217</v>
          </cell>
        </row>
        <row r="716">
          <cell r="A716">
            <v>10262</v>
          </cell>
          <cell r="B716" t="str">
            <v>UCare Minnesota</v>
          </cell>
          <cell r="J716" t="str">
            <v>500 Stinson Boulevard NE</v>
          </cell>
          <cell r="L716" t="str">
            <v>MINNEAPOLIS</v>
          </cell>
          <cell r="M716" t="str">
            <v>HENNEPIN</v>
          </cell>
          <cell r="N716" t="str">
            <v>MN</v>
          </cell>
          <cell r="O716" t="str">
            <v>55413</v>
          </cell>
          <cell r="P716" t="str">
            <v>2615</v>
          </cell>
          <cell r="Q716">
            <v>6126763377</v>
          </cell>
          <cell r="R716">
            <v>6126766501</v>
          </cell>
          <cell r="S716" t="str">
            <v>Mark</v>
          </cell>
          <cell r="T716" t="str">
            <v>Traynor</v>
          </cell>
          <cell r="U716" t="str">
            <v>President &amp; CEO</v>
          </cell>
          <cell r="V716" t="str">
            <v>mtraynor@ucare.org</v>
          </cell>
          <cell r="W716" t="str">
            <v>Beth Monsrud</v>
          </cell>
          <cell r="X716" t="str">
            <v>Greg</v>
          </cell>
          <cell r="Y716" t="str">
            <v>Marshall</v>
          </cell>
          <cell r="Z716" t="str">
            <v>Associate Vice President Controller</v>
          </cell>
          <cell r="AA716" t="str">
            <v>UCare Minnesota</v>
          </cell>
          <cell r="AB716">
            <v>6126763213</v>
          </cell>
          <cell r="AD716">
            <v>6126766552</v>
          </cell>
          <cell r="AE716" t="str">
            <v>gmarshall@ucare.org</v>
          </cell>
          <cell r="AF716" t="str">
            <v>500 Stinson Boulevard NE</v>
          </cell>
          <cell r="AH716" t="str">
            <v>MINNEAPOLIS</v>
          </cell>
          <cell r="AI716" t="str">
            <v>HENNEPIN</v>
          </cell>
          <cell r="AJ716" t="str">
            <v>MN</v>
          </cell>
          <cell r="AK716" t="str">
            <v>55413</v>
          </cell>
          <cell r="AL716" t="str">
            <v>2615</v>
          </cell>
          <cell r="AM716" t="str">
            <v>Diane</v>
          </cell>
          <cell r="AN716" t="str">
            <v>Tollefson</v>
          </cell>
          <cell r="AO716" t="str">
            <v>Assistant Controller</v>
          </cell>
          <cell r="AP716" t="str">
            <v>UCare Minnesota</v>
          </cell>
          <cell r="AQ716">
            <v>6126763211</v>
          </cell>
          <cell r="AT716" t="str">
            <v>dtollefson@ucare.org</v>
          </cell>
          <cell r="AU716" t="str">
            <v>500 Stinson Boulevard NE</v>
          </cell>
          <cell r="AW716" t="str">
            <v>MINNEAPOLIS</v>
          </cell>
          <cell r="AX716" t="str">
            <v>HENNEPIN</v>
          </cell>
          <cell r="AY716" t="str">
            <v>MN</v>
          </cell>
          <cell r="AZ716" t="str">
            <v>55413</v>
          </cell>
          <cell r="BA716" t="str">
            <v>2615</v>
          </cell>
          <cell r="CF716" t="str">
            <v>www.ucare.org</v>
          </cell>
          <cell r="CN716">
            <v>1011</v>
          </cell>
          <cell r="CO716">
            <v>816</v>
          </cell>
          <cell r="CP716">
            <v>690</v>
          </cell>
          <cell r="CS716" t="str">
            <v>12/31/2019</v>
          </cell>
          <cell r="CT716">
            <v>12</v>
          </cell>
          <cell r="CW716">
            <v>52629</v>
          </cell>
          <cell r="DD716" t="str">
            <v>Beth</v>
          </cell>
          <cell r="DE716" t="str">
            <v>Monsrud</v>
          </cell>
          <cell r="DF716" t="str">
            <v>Senior Vice President Finance</v>
          </cell>
          <cell r="DG716" t="str">
            <v>bmonsrud@ucare.org</v>
          </cell>
          <cell r="DH716">
            <v>6126763217</v>
          </cell>
        </row>
        <row r="717">
          <cell r="A717">
            <v>10498</v>
          </cell>
          <cell r="B717" t="str">
            <v>Ukrainian National Association, Inc.</v>
          </cell>
          <cell r="C717" t="str">
            <v>PARSIPPANY</v>
          </cell>
          <cell r="D717" t="str">
            <v>2200 Route 10</v>
          </cell>
          <cell r="E717" t="str">
            <v/>
          </cell>
          <cell r="G717" t="str">
            <v>NJ</v>
          </cell>
          <cell r="H717" t="str">
            <v>07054</v>
          </cell>
          <cell r="I717" t="str">
            <v/>
          </cell>
          <cell r="J717" t="str">
            <v>2200 Route 10</v>
          </cell>
          <cell r="K717" t="str">
            <v/>
          </cell>
          <cell r="L717" t="str">
            <v>PARSIPPANY</v>
          </cell>
          <cell r="M717" t="str">
            <v/>
          </cell>
          <cell r="N717" t="str">
            <v>NJ</v>
          </cell>
          <cell r="O717" t="str">
            <v>07054</v>
          </cell>
          <cell r="P717" t="str">
            <v/>
          </cell>
          <cell r="Q717">
            <v>9732929800</v>
          </cell>
          <cell r="S717" t="str">
            <v/>
          </cell>
          <cell r="T717" t="str">
            <v/>
          </cell>
          <cell r="U717" t="str">
            <v/>
          </cell>
          <cell r="V717" t="str">
            <v/>
          </cell>
          <cell r="W717" t="str">
            <v/>
          </cell>
          <cell r="CF717" t="str">
            <v/>
          </cell>
          <cell r="CN717">
            <v>2608</v>
          </cell>
          <cell r="CW717">
            <v>57215</v>
          </cell>
          <cell r="CX717" t="str">
            <v/>
          </cell>
          <cell r="CZ717" t="str">
            <v/>
          </cell>
          <cell r="DA717" t="str">
            <v/>
          </cell>
          <cell r="DB717" t="str">
            <v/>
          </cell>
          <cell r="DC717" t="str">
            <v/>
          </cell>
        </row>
        <row r="718">
          <cell r="A718">
            <v>10264</v>
          </cell>
          <cell r="B718" t="str">
            <v xml:space="preserve">UniCare Life &amp; Health Insurance Company </v>
          </cell>
          <cell r="J718" t="str">
            <v>233 South Wacker Drive</v>
          </cell>
          <cell r="K718" t="str">
            <v>Suite 3900</v>
          </cell>
          <cell r="L718" t="str">
            <v xml:space="preserve">CHICAGO </v>
          </cell>
          <cell r="M718" t="str">
            <v>COOK</v>
          </cell>
          <cell r="N718" t="str">
            <v>IL</v>
          </cell>
          <cell r="O718" t="str">
            <v>60606</v>
          </cell>
          <cell r="Q718">
            <v>2625233358</v>
          </cell>
          <cell r="S718" t="str">
            <v>Paul C.</v>
          </cell>
          <cell r="T718" t="str">
            <v>Nobile</v>
          </cell>
          <cell r="U718" t="str">
            <v>President</v>
          </cell>
          <cell r="V718" t="str">
            <v>paul.nobile@anthem.com</v>
          </cell>
          <cell r="W718" t="str">
            <v>John Gallina</v>
          </cell>
          <cell r="X718" t="str">
            <v>Yesenia</v>
          </cell>
          <cell r="Y718" t="str">
            <v>Ulloa</v>
          </cell>
          <cell r="Z718" t="str">
            <v>Regulatory Oversight Mgr.</v>
          </cell>
          <cell r="AA718" t="str">
            <v>UniCare Life &amp; Health Insurance Company</v>
          </cell>
          <cell r="AB718">
            <v>3142971249</v>
          </cell>
          <cell r="AD718">
            <v>8159555746</v>
          </cell>
          <cell r="AE718" t="str">
            <v>yesenia.ulloa@anthem.com</v>
          </cell>
          <cell r="AF718" t="str">
            <v>233 South Wacker Drive</v>
          </cell>
          <cell r="AG718" t="str">
            <v>Suite 3900</v>
          </cell>
          <cell r="AH718" t="str">
            <v xml:space="preserve">CHICAGO </v>
          </cell>
          <cell r="AI718" t="str">
            <v>COOK</v>
          </cell>
          <cell r="AJ718" t="str">
            <v>IL</v>
          </cell>
          <cell r="AK718" t="str">
            <v>60606</v>
          </cell>
          <cell r="AM718" t="str">
            <v>Abigail</v>
          </cell>
          <cell r="AN718" t="str">
            <v>Arroyo</v>
          </cell>
          <cell r="AO718" t="str">
            <v>Regulatory Oversight Mgr.</v>
          </cell>
          <cell r="AP718" t="str">
            <v>UniCare Life &amp; Health Insurance Company</v>
          </cell>
          <cell r="AQ718">
            <v>3142348050</v>
          </cell>
          <cell r="AT718" t="str">
            <v>abigail.arroyo@anthem.com</v>
          </cell>
          <cell r="AU718" t="str">
            <v>233 South Wacker Drive</v>
          </cell>
          <cell r="AW718" t="str">
            <v>CHICAGO</v>
          </cell>
          <cell r="AX718" t="str">
            <v>COOK</v>
          </cell>
          <cell r="AY718" t="str">
            <v>IL</v>
          </cell>
          <cell r="AZ718" t="str">
            <v>60606</v>
          </cell>
          <cell r="CF718" t="str">
            <v>www.unicare.com</v>
          </cell>
          <cell r="CN718">
            <v>1013</v>
          </cell>
          <cell r="CO718">
            <v>607</v>
          </cell>
          <cell r="CP718">
            <v>698</v>
          </cell>
          <cell r="CS718" t="str">
            <v>12/31/2019</v>
          </cell>
          <cell r="CT718">
            <v>12</v>
          </cell>
          <cell r="CW718">
            <v>80314</v>
          </cell>
          <cell r="CX718" t="str">
            <v>671</v>
          </cell>
          <cell r="DD718" t="str">
            <v>Mary</v>
          </cell>
          <cell r="DE718" t="str">
            <v>Leonard</v>
          </cell>
          <cell r="DF718" t="str">
            <v>Director Commercial Compliance</v>
          </cell>
          <cell r="DG718" t="str">
            <v>mary.leonard@wellpoint.com</v>
          </cell>
        </row>
        <row r="719">
          <cell r="A719">
            <v>11197</v>
          </cell>
          <cell r="B719" t="str">
            <v>Unified Life Insurance Company</v>
          </cell>
          <cell r="J719" t="str">
            <v>PO Box 25326</v>
          </cell>
          <cell r="L719" t="str">
            <v>OVERLAND PARK</v>
          </cell>
          <cell r="M719" t="str">
            <v>JOHNSON</v>
          </cell>
          <cell r="N719" t="str">
            <v>KS</v>
          </cell>
          <cell r="O719" t="str">
            <v>66225</v>
          </cell>
          <cell r="Q719">
            <v>9138717262</v>
          </cell>
          <cell r="R719">
            <v>9134026942</v>
          </cell>
          <cell r="S719" t="str">
            <v>William</v>
          </cell>
          <cell r="T719" t="str">
            <v>Buchanan</v>
          </cell>
          <cell r="U719" t="str">
            <v>Chairman</v>
          </cell>
          <cell r="W719" t="str">
            <v>James Knobel</v>
          </cell>
          <cell r="X719" t="str">
            <v>Jarod</v>
          </cell>
          <cell r="Y719" t="str">
            <v>Stockton</v>
          </cell>
          <cell r="Z719" t="str">
            <v>Student Actuary</v>
          </cell>
          <cell r="AA719" t="str">
            <v>Unified Life Insurance Company</v>
          </cell>
          <cell r="AB719">
            <v>9138717263</v>
          </cell>
          <cell r="AD719">
            <v>9134026942</v>
          </cell>
          <cell r="AE719" t="str">
            <v>jstockton@unifiedlife.com</v>
          </cell>
          <cell r="AF719" t="str">
            <v>7201 West 129th Street</v>
          </cell>
          <cell r="AG719" t="str">
            <v>Suite 300</v>
          </cell>
          <cell r="AH719" t="str">
            <v>OVERLAND PARK</v>
          </cell>
          <cell r="AI719" t="str">
            <v>JOHNSON</v>
          </cell>
          <cell r="AJ719" t="str">
            <v>KS</v>
          </cell>
          <cell r="AK719" t="str">
            <v>66213</v>
          </cell>
          <cell r="AM719" t="str">
            <v>Kevin</v>
          </cell>
          <cell r="AN719" t="str">
            <v>Krebs</v>
          </cell>
          <cell r="AO719" t="str">
            <v>VP Actuarial</v>
          </cell>
          <cell r="AP719" t="str">
            <v>Unified Life Insurance Company</v>
          </cell>
          <cell r="AQ719">
            <v>9138717301</v>
          </cell>
          <cell r="AS719">
            <v>9134026942</v>
          </cell>
          <cell r="AT719" t="str">
            <v>kkrebs@unifiedlife.com</v>
          </cell>
          <cell r="AU719" t="str">
            <v>7201 West 129th Street</v>
          </cell>
          <cell r="AV719" t="str">
            <v>Suite 300</v>
          </cell>
          <cell r="AW719" t="str">
            <v>OVERLAND PARK</v>
          </cell>
          <cell r="AX719" t="str">
            <v>JOHNSON</v>
          </cell>
          <cell r="AY719" t="str">
            <v>KS</v>
          </cell>
          <cell r="AZ719" t="str">
            <v>66213</v>
          </cell>
          <cell r="CF719" t="str">
            <v>www.unifiedlife.com</v>
          </cell>
          <cell r="CN719">
            <v>1066</v>
          </cell>
          <cell r="CO719">
            <v>803</v>
          </cell>
          <cell r="CP719">
            <v>759</v>
          </cell>
          <cell r="CS719" t="str">
            <v>12/31/2019</v>
          </cell>
          <cell r="CT719">
            <v>12</v>
          </cell>
          <cell r="CW719">
            <v>11121</v>
          </cell>
          <cell r="DD719" t="str">
            <v>Kevin</v>
          </cell>
          <cell r="DE719" t="str">
            <v>Dill</v>
          </cell>
          <cell r="DF719" t="str">
            <v>President</v>
          </cell>
          <cell r="DG719" t="str">
            <v>kdill@unifiedlife.com</v>
          </cell>
          <cell r="DH719">
            <v>9138717348</v>
          </cell>
        </row>
        <row r="720">
          <cell r="A720">
            <v>11694</v>
          </cell>
          <cell r="B720" t="str">
            <v>Unimerica Insurance Company</v>
          </cell>
          <cell r="J720" t="str">
            <v>9800 Health Care Lane</v>
          </cell>
          <cell r="L720" t="str">
            <v>MINNETONKA</v>
          </cell>
          <cell r="M720" t="str">
            <v>HENNEPIN</v>
          </cell>
          <cell r="N720" t="str">
            <v>MN</v>
          </cell>
          <cell r="O720" t="str">
            <v>55343</v>
          </cell>
          <cell r="Q720">
            <v>9529796128</v>
          </cell>
          <cell r="R720">
            <v>9522059010</v>
          </cell>
          <cell r="S720" t="str">
            <v>Elizabeth Vera</v>
          </cell>
          <cell r="T720" t="str">
            <v>Lewis</v>
          </cell>
          <cell r="U720" t="str">
            <v>President</v>
          </cell>
          <cell r="V720" t="str">
            <v>mike_bender8@uhc.com</v>
          </cell>
          <cell r="W720" t="str">
            <v>Mark John Flakne</v>
          </cell>
          <cell r="X720" t="str">
            <v>Mike</v>
          </cell>
          <cell r="Y720" t="str">
            <v>Bender</v>
          </cell>
          <cell r="Z720" t="str">
            <v>Accounting Manager</v>
          </cell>
          <cell r="AA720" t="str">
            <v>Unimerica Insurance Company</v>
          </cell>
          <cell r="AB720">
            <v>9529796128</v>
          </cell>
          <cell r="AD720">
            <v>9522059010</v>
          </cell>
          <cell r="AE720" t="str">
            <v>mike_bender8@uhc.com</v>
          </cell>
          <cell r="AF720" t="str">
            <v>9800 Health Care Lane</v>
          </cell>
          <cell r="AH720" t="str">
            <v>MINNETONKA</v>
          </cell>
          <cell r="AI720" t="str">
            <v>HENNEPIN</v>
          </cell>
          <cell r="AJ720" t="str">
            <v>MN</v>
          </cell>
          <cell r="AK720" t="str">
            <v>55343</v>
          </cell>
          <cell r="CF720" t="str">
            <v>www.unitedhealthgroup.com</v>
          </cell>
          <cell r="CN720">
            <v>1532</v>
          </cell>
          <cell r="CO720">
            <v>3110</v>
          </cell>
          <cell r="CS720" t="str">
            <v>12/31/2019</v>
          </cell>
          <cell r="CT720">
            <v>12</v>
          </cell>
          <cell r="CW720">
            <v>91529</v>
          </cell>
          <cell r="DD720" t="str">
            <v>Sherry</v>
          </cell>
          <cell r="DE720" t="str">
            <v>Gillespie</v>
          </cell>
          <cell r="DF720" t="str">
            <v>Accounting Director</v>
          </cell>
          <cell r="DG720" t="str">
            <v>sherry.gillespie@uhc.com</v>
          </cell>
          <cell r="DH720">
            <v>9206617318</v>
          </cell>
        </row>
        <row r="721">
          <cell r="A721">
            <v>10266</v>
          </cell>
          <cell r="B721" t="str">
            <v xml:space="preserve">Union Fidelity Life Insurance Company </v>
          </cell>
          <cell r="J721" t="str">
            <v>7101 College Boulevard</v>
          </cell>
          <cell r="K721" t="str">
            <v>Suite 1400</v>
          </cell>
          <cell r="L721" t="str">
            <v>OVERLAND PARK</v>
          </cell>
          <cell r="M721" t="str">
            <v>JOHNSON</v>
          </cell>
          <cell r="N721" t="str">
            <v>KS</v>
          </cell>
          <cell r="O721" t="str">
            <v>66210</v>
          </cell>
          <cell r="Q721">
            <v>9139823725</v>
          </cell>
          <cell r="R721">
            <v>9132731596</v>
          </cell>
          <cell r="S721" t="str">
            <v>Andrew</v>
          </cell>
          <cell r="T721" t="str">
            <v>Atkin</v>
          </cell>
          <cell r="U721" t="str">
            <v>Controllership Associate</v>
          </cell>
          <cell r="V721" t="str">
            <v>andrew.atkin@ge.com</v>
          </cell>
          <cell r="X721" t="str">
            <v>Andrew</v>
          </cell>
          <cell r="Y721" t="str">
            <v>Atkin</v>
          </cell>
          <cell r="Z721" t="str">
            <v>Controllership Associate</v>
          </cell>
          <cell r="AA721" t="str">
            <v>Union Fidelity Life Insurance Company</v>
          </cell>
          <cell r="AB721">
            <v>9139823725</v>
          </cell>
          <cell r="AD721">
            <v>9132731596</v>
          </cell>
          <cell r="AE721" t="str">
            <v>andrew.atkin@ge.com</v>
          </cell>
          <cell r="AF721" t="str">
            <v>7101 College Boulevard</v>
          </cell>
          <cell r="AG721" t="str">
            <v>Suite 1400</v>
          </cell>
          <cell r="AH721" t="str">
            <v>OVERLAND PARK</v>
          </cell>
          <cell r="AI721" t="str">
            <v>JOHNSON</v>
          </cell>
          <cell r="AJ721" t="str">
            <v>KS</v>
          </cell>
          <cell r="AK721" t="str">
            <v>66210</v>
          </cell>
          <cell r="CN721">
            <v>1015</v>
          </cell>
          <cell r="CO721">
            <v>798</v>
          </cell>
          <cell r="CS721" t="str">
            <v>12/31/2019</v>
          </cell>
          <cell r="CT721">
            <v>12</v>
          </cell>
          <cell r="CW721">
            <v>62596</v>
          </cell>
          <cell r="CX721" t="str">
            <v>350</v>
          </cell>
          <cell r="DD721" t="str">
            <v>Jane</v>
          </cell>
          <cell r="DE721" t="str">
            <v>Kipper</v>
          </cell>
          <cell r="DF721" t="str">
            <v>VP &amp; Controller</v>
          </cell>
          <cell r="DG721" t="str">
            <v>jane.kipper@ge.com</v>
          </cell>
          <cell r="DH721">
            <v>9139823744</v>
          </cell>
        </row>
        <row r="722">
          <cell r="A722">
            <v>11696</v>
          </cell>
          <cell r="B722" t="str">
            <v>Union Insurance Company</v>
          </cell>
          <cell r="J722" t="str">
            <v>PO Box 9190</v>
          </cell>
          <cell r="L722" t="str">
            <v>DES MOINES</v>
          </cell>
          <cell r="N722" t="str">
            <v>IA</v>
          </cell>
          <cell r="O722" t="str">
            <v>50306</v>
          </cell>
          <cell r="P722" t="str">
            <v>9190</v>
          </cell>
          <cell r="Q722">
            <v>5154733000</v>
          </cell>
          <cell r="S722" t="str">
            <v>Bertman</v>
          </cell>
          <cell r="T722" t="str">
            <v>Braud</v>
          </cell>
          <cell r="U722" t="str">
            <v>Assistant Treasurer</v>
          </cell>
          <cell r="X722" t="str">
            <v>Mark</v>
          </cell>
          <cell r="Y722" t="str">
            <v>Krismanits</v>
          </cell>
          <cell r="Z722" t="str">
            <v>Analyst</v>
          </cell>
          <cell r="AA722" t="str">
            <v>Berkley Financial and Statutory Services</v>
          </cell>
          <cell r="AB722">
            <v>5154733250</v>
          </cell>
          <cell r="AD722">
            <v>5154733015</v>
          </cell>
          <cell r="AE722" t="str">
            <v>mkrismanits@wrberkley.com</v>
          </cell>
          <cell r="AF722" t="str">
            <v>PO Box 9190</v>
          </cell>
          <cell r="AH722" t="str">
            <v>DES MOINES</v>
          </cell>
          <cell r="AJ722" t="str">
            <v>IA</v>
          </cell>
          <cell r="AK722" t="str">
            <v>50306</v>
          </cell>
          <cell r="AL722" t="str">
            <v>9190</v>
          </cell>
          <cell r="CN722">
            <v>1534</v>
          </cell>
          <cell r="CO722">
            <v>3212</v>
          </cell>
          <cell r="CS722" t="str">
            <v>12/31/2019</v>
          </cell>
          <cell r="CT722">
            <v>12</v>
          </cell>
          <cell r="CW722">
            <v>25844</v>
          </cell>
          <cell r="CX722" t="str">
            <v>0098</v>
          </cell>
          <cell r="DD722" t="str">
            <v>Dan</v>
          </cell>
          <cell r="DE722" t="str">
            <v>Tague</v>
          </cell>
          <cell r="DF722" t="str">
            <v>Director</v>
          </cell>
          <cell r="DG722" t="str">
            <v>dtague@wrberkley.com</v>
          </cell>
          <cell r="DH722">
            <v>5154733417</v>
          </cell>
        </row>
        <row r="723">
          <cell r="A723">
            <v>10267</v>
          </cell>
          <cell r="B723" t="str">
            <v xml:space="preserve">Union Labor Life Insurance Company </v>
          </cell>
          <cell r="J723" t="str">
            <v>8403 Colesville Road</v>
          </cell>
          <cell r="L723" t="str">
            <v>SILVER SPRING</v>
          </cell>
          <cell r="M723" t="str">
            <v>MONTGOMERY</v>
          </cell>
          <cell r="N723" t="str">
            <v>MD</v>
          </cell>
          <cell r="O723" t="str">
            <v>20910</v>
          </cell>
          <cell r="Q723">
            <v>2026824639</v>
          </cell>
          <cell r="R723">
            <v>2026827997</v>
          </cell>
          <cell r="S723" t="str">
            <v>Damon</v>
          </cell>
          <cell r="T723" t="str">
            <v>Gasque</v>
          </cell>
          <cell r="U723" t="str">
            <v>Vice President and Controller</v>
          </cell>
          <cell r="V723" t="str">
            <v>dgasque@ullico.com</v>
          </cell>
          <cell r="W723" t="str">
            <v>Dave Barra</v>
          </cell>
          <cell r="X723" t="str">
            <v>Karen</v>
          </cell>
          <cell r="Y723" t="str">
            <v>Love</v>
          </cell>
          <cell r="Z723" t="str">
            <v>AVP and Actuary</v>
          </cell>
          <cell r="AA723" t="str">
            <v>Union Labor Life Insurance Company</v>
          </cell>
          <cell r="AB723">
            <v>2026824928</v>
          </cell>
          <cell r="AD723">
            <v>2026827997</v>
          </cell>
          <cell r="AE723" t="str">
            <v>klove@ullico.com</v>
          </cell>
          <cell r="AF723" t="str">
            <v>8403 Colesville Road</v>
          </cell>
          <cell r="AH723" t="str">
            <v>SILVER SPRING</v>
          </cell>
          <cell r="AI723" t="str">
            <v>MONTGOMERY</v>
          </cell>
          <cell r="AJ723" t="str">
            <v>MD</v>
          </cell>
          <cell r="AK723" t="str">
            <v>20910</v>
          </cell>
          <cell r="AM723" t="str">
            <v>Stephen</v>
          </cell>
          <cell r="AN723" t="str">
            <v>Rook</v>
          </cell>
          <cell r="AO723" t="str">
            <v>VP and Acturary</v>
          </cell>
          <cell r="AP723" t="str">
            <v>Union Labor Life Insurance Company</v>
          </cell>
          <cell r="AQ723">
            <v>2026816714</v>
          </cell>
          <cell r="AS723">
            <v>2026827997</v>
          </cell>
          <cell r="AT723" t="str">
            <v>srook@ullico.com</v>
          </cell>
          <cell r="AU723" t="str">
            <v>8403 Colesville Road</v>
          </cell>
          <cell r="AW723" t="str">
            <v>SILVER SPRING</v>
          </cell>
          <cell r="AX723" t="str">
            <v>MONTGOMERY</v>
          </cell>
          <cell r="AY723" t="str">
            <v>MD</v>
          </cell>
          <cell r="AZ723" t="str">
            <v>20910</v>
          </cell>
          <cell r="CF723" t="str">
            <v>www.ullico.com</v>
          </cell>
          <cell r="CN723">
            <v>1016</v>
          </cell>
          <cell r="CO723">
            <v>666</v>
          </cell>
          <cell r="CP723">
            <v>615</v>
          </cell>
          <cell r="CS723" t="str">
            <v>12/31/2019</v>
          </cell>
          <cell r="CT723">
            <v>12</v>
          </cell>
          <cell r="CW723">
            <v>69744</v>
          </cell>
          <cell r="CX723" t="str">
            <v>781</v>
          </cell>
          <cell r="DD723" t="str">
            <v>Stephen</v>
          </cell>
          <cell r="DE723" t="str">
            <v>Rook</v>
          </cell>
          <cell r="DF723" t="str">
            <v>VP and Actuary</v>
          </cell>
          <cell r="DG723" t="str">
            <v>srook@ullico.com</v>
          </cell>
          <cell r="DH723">
            <v>2026826714</v>
          </cell>
        </row>
        <row r="724">
          <cell r="A724">
            <v>10268</v>
          </cell>
          <cell r="B724" t="str">
            <v xml:space="preserve">Union Security Insurance Company </v>
          </cell>
          <cell r="J724" t="str">
            <v>500 Beilenberg Drive</v>
          </cell>
          <cell r="K724" t="str">
            <v>Suite 400</v>
          </cell>
          <cell r="L724" t="str">
            <v>WOODBURY</v>
          </cell>
          <cell r="M724" t="str">
            <v>WASHINGTON</v>
          </cell>
          <cell r="N724" t="str">
            <v>MN</v>
          </cell>
          <cell r="O724" t="str">
            <v>55125</v>
          </cell>
          <cell r="Q724">
            <v>6513614328</v>
          </cell>
          <cell r="R724">
            <v>6513614635</v>
          </cell>
          <cell r="S724" t="str">
            <v>Tammy Lynn</v>
          </cell>
          <cell r="T724" t="str">
            <v>Schultz</v>
          </cell>
          <cell r="U724" t="str">
            <v>President/CEO</v>
          </cell>
          <cell r="V724" t="str">
            <v>kathie.lallier@assurant.com</v>
          </cell>
          <cell r="W724" t="str">
            <v>Athanasios Bolovinos</v>
          </cell>
          <cell r="X724" t="str">
            <v>Kathie</v>
          </cell>
          <cell r="Y724" t="str">
            <v>Lallier</v>
          </cell>
          <cell r="Z724" t="str">
            <v>Accountant</v>
          </cell>
          <cell r="AA724" t="str">
            <v>Assurant, Inc.</v>
          </cell>
          <cell r="AB724">
            <v>6513614328</v>
          </cell>
          <cell r="AC724">
            <v>4328</v>
          </cell>
          <cell r="AD724">
            <v>6513614635</v>
          </cell>
          <cell r="AE724" t="str">
            <v>kathie.lallier@assurant.com</v>
          </cell>
          <cell r="AF724" t="str">
            <v>500 Beilenberg Drive</v>
          </cell>
          <cell r="AG724" t="str">
            <v>Suite 400</v>
          </cell>
          <cell r="AH724" t="str">
            <v>WOODBURY</v>
          </cell>
          <cell r="AI724" t="str">
            <v>WASHINGTON</v>
          </cell>
          <cell r="AJ724" t="str">
            <v>MN</v>
          </cell>
          <cell r="AK724" t="str">
            <v>55125</v>
          </cell>
          <cell r="CF724" t="str">
            <v>www.assurant.com</v>
          </cell>
          <cell r="CN724">
            <v>299</v>
          </cell>
          <cell r="CO724">
            <v>31</v>
          </cell>
          <cell r="CS724" t="str">
            <v>12/31/2019</v>
          </cell>
          <cell r="CT724">
            <v>12</v>
          </cell>
          <cell r="CW724">
            <v>70408</v>
          </cell>
          <cell r="CX724" t="str">
            <v>19</v>
          </cell>
          <cell r="DD724" t="str">
            <v>Nancy</v>
          </cell>
          <cell r="DE724" t="str">
            <v>Almonte</v>
          </cell>
          <cell r="DF724" t="str">
            <v>Supervisor</v>
          </cell>
          <cell r="DG724" t="str">
            <v>nancy.almonte@assurant.com</v>
          </cell>
          <cell r="DH724">
            <v>3052526955</v>
          </cell>
        </row>
        <row r="725">
          <cell r="A725">
            <v>10269</v>
          </cell>
          <cell r="B725" t="str">
            <v xml:space="preserve">United American Insurance Company </v>
          </cell>
          <cell r="J725" t="str">
            <v>PO Box 8080</v>
          </cell>
          <cell r="L725" t="str">
            <v>MCKINNEY</v>
          </cell>
          <cell r="N725" t="str">
            <v>TX</v>
          </cell>
          <cell r="O725" t="str">
            <v>75070</v>
          </cell>
          <cell r="Q725">
            <v>9725693239</v>
          </cell>
          <cell r="R725">
            <v>9725693680</v>
          </cell>
          <cell r="S725" t="str">
            <v>Michael C.</v>
          </cell>
          <cell r="T725" t="str">
            <v>Majors</v>
          </cell>
          <cell r="U725" t="str">
            <v>President</v>
          </cell>
          <cell r="V725" t="str">
            <v>mmajors@torchmarkcorp.com</v>
          </cell>
          <cell r="W725" t="str">
            <v>Shane Henrie</v>
          </cell>
          <cell r="X725" t="str">
            <v>Jan</v>
          </cell>
          <cell r="Y725" t="str">
            <v>Robinson</v>
          </cell>
          <cell r="Z725" t="str">
            <v>Rate Compliance Analyst</v>
          </cell>
          <cell r="AA725" t="str">
            <v>United American Insurance Company</v>
          </cell>
          <cell r="AB725">
            <v>9725693670</v>
          </cell>
          <cell r="AD725">
            <v>9725693679</v>
          </cell>
          <cell r="AE725" t="str">
            <v>jrobinson@torchmarkcorp.com</v>
          </cell>
          <cell r="AF725" t="str">
            <v>3700 South Stonebridge Drive</v>
          </cell>
          <cell r="AH725" t="str">
            <v>MCKINNEY</v>
          </cell>
          <cell r="AJ725" t="str">
            <v>TX</v>
          </cell>
          <cell r="AK725" t="str">
            <v>75070</v>
          </cell>
          <cell r="CF725" t="str">
            <v>www.unitedamerican.com</v>
          </cell>
          <cell r="CN725">
            <v>1017</v>
          </cell>
          <cell r="CO725">
            <v>726</v>
          </cell>
          <cell r="CS725" t="str">
            <v>12/31/2019</v>
          </cell>
          <cell r="CT725">
            <v>12</v>
          </cell>
          <cell r="CW725">
            <v>92916</v>
          </cell>
          <cell r="CX725" t="str">
            <v>290</v>
          </cell>
          <cell r="DD725" t="str">
            <v>Debbie</v>
          </cell>
          <cell r="DE725" t="str">
            <v>Gattenby</v>
          </cell>
          <cell r="DF725" t="str">
            <v>Assistant Vice President</v>
          </cell>
          <cell r="DG725" t="str">
            <v>djgattenby@torchmarkcorp.com</v>
          </cell>
          <cell r="DH725">
            <v>9725693704</v>
          </cell>
        </row>
        <row r="726">
          <cell r="A726">
            <v>10490</v>
          </cell>
          <cell r="B726" t="str">
            <v>United Commercial Travelers Of America (Order Of)</v>
          </cell>
          <cell r="C726" t="str">
            <v>COLUMBUS</v>
          </cell>
          <cell r="D726" t="str">
            <v>1801 Watermark Drive</v>
          </cell>
          <cell r="E726" t="str">
            <v>Suite 100</v>
          </cell>
          <cell r="G726" t="str">
            <v>OH</v>
          </cell>
          <cell r="H726" t="str">
            <v>43215</v>
          </cell>
          <cell r="I726" t="str">
            <v/>
          </cell>
          <cell r="J726" t="str">
            <v>1801 Watermark Drive</v>
          </cell>
          <cell r="K726" t="str">
            <v>Suite 100</v>
          </cell>
          <cell r="L726" t="str">
            <v>COLUMBUS</v>
          </cell>
          <cell r="M726" t="str">
            <v/>
          </cell>
          <cell r="N726" t="str">
            <v>OH</v>
          </cell>
          <cell r="O726" t="str">
            <v>43215</v>
          </cell>
          <cell r="P726" t="str">
            <v/>
          </cell>
          <cell r="Q726">
            <v>8008480123</v>
          </cell>
          <cell r="S726" t="str">
            <v/>
          </cell>
          <cell r="T726" t="str">
            <v/>
          </cell>
          <cell r="U726" t="str">
            <v/>
          </cell>
          <cell r="V726" t="str">
            <v/>
          </cell>
          <cell r="W726" t="str">
            <v/>
          </cell>
          <cell r="CF726" t="str">
            <v/>
          </cell>
          <cell r="CN726">
            <v>2600</v>
          </cell>
          <cell r="CW726">
            <v>56383</v>
          </cell>
          <cell r="CX726" t="str">
            <v/>
          </cell>
          <cell r="CZ726" t="str">
            <v/>
          </cell>
          <cell r="DA726" t="str">
            <v/>
          </cell>
          <cell r="DB726" t="str">
            <v/>
          </cell>
          <cell r="DC726" t="str">
            <v/>
          </cell>
        </row>
        <row r="727">
          <cell r="A727">
            <v>10270</v>
          </cell>
          <cell r="B727" t="str">
            <v xml:space="preserve">United Concordia Insurance Company </v>
          </cell>
          <cell r="J727" t="str">
            <v>4401 Deer Path Road</v>
          </cell>
          <cell r="L727" t="str">
            <v>HARRISBURG</v>
          </cell>
          <cell r="M727" t="str">
            <v>DAUPHIN</v>
          </cell>
          <cell r="N727" t="str">
            <v>PA</v>
          </cell>
          <cell r="O727" t="str">
            <v>17110</v>
          </cell>
          <cell r="Q727">
            <v>8003220366</v>
          </cell>
          <cell r="R727">
            <v>7172607494</v>
          </cell>
          <cell r="S727" t="str">
            <v>Frederick G.</v>
          </cell>
          <cell r="T727" t="str">
            <v>Merkel</v>
          </cell>
          <cell r="U727" t="str">
            <v>Chairman of the Board and Chief Executive Officer</v>
          </cell>
          <cell r="V727" t="str">
            <v>ucdoicorro@ucci.com</v>
          </cell>
          <cell r="W727" t="str">
            <v>Daniel J. Wright</v>
          </cell>
          <cell r="X727" t="str">
            <v>Megan</v>
          </cell>
          <cell r="Y727" t="str">
            <v>Grau</v>
          </cell>
          <cell r="Z727" t="str">
            <v>Associate Regulatory Affairs Analyst</v>
          </cell>
          <cell r="AA727" t="str">
            <v>United Concordia Insurance Company</v>
          </cell>
          <cell r="AB727">
            <v>4125442590</v>
          </cell>
          <cell r="AD727">
            <v>4125441138</v>
          </cell>
          <cell r="AE727" t="str">
            <v>ucdoicorro@ucci.com</v>
          </cell>
          <cell r="AF727" t="str">
            <v>4401 Deer Path Road</v>
          </cell>
          <cell r="AH727" t="str">
            <v>HARRISBURG</v>
          </cell>
          <cell r="AI727" t="str">
            <v>DAUPHIN</v>
          </cell>
          <cell r="AJ727" t="str">
            <v>PA</v>
          </cell>
          <cell r="AK727" t="str">
            <v>17110</v>
          </cell>
          <cell r="AM727" t="str">
            <v>Benjamin</v>
          </cell>
          <cell r="AN727" t="str">
            <v>Schaefer</v>
          </cell>
          <cell r="AO727" t="str">
            <v>Manager, Regulatory Affairs</v>
          </cell>
          <cell r="AP727" t="str">
            <v>United Concordia Insurance Company</v>
          </cell>
          <cell r="AQ727">
            <v>7172607281</v>
          </cell>
          <cell r="AS727">
            <v>7172607494</v>
          </cell>
          <cell r="AT727" t="str">
            <v>ucdoicorro@ucci.com</v>
          </cell>
          <cell r="AU727" t="str">
            <v>4401 Deer Path Road</v>
          </cell>
          <cell r="AW727" t="str">
            <v>HARRISBURG</v>
          </cell>
          <cell r="AX727" t="str">
            <v>DAUPHIN</v>
          </cell>
          <cell r="AY727" t="str">
            <v>PA</v>
          </cell>
          <cell r="AZ727" t="str">
            <v>17110</v>
          </cell>
          <cell r="CF727" t="str">
            <v>www.ucci.com</v>
          </cell>
          <cell r="CN727">
            <v>1018</v>
          </cell>
          <cell r="CO727">
            <v>593</v>
          </cell>
          <cell r="CP727">
            <v>672</v>
          </cell>
          <cell r="CS727" t="str">
            <v>12/31/2019</v>
          </cell>
          <cell r="CT727">
            <v>12</v>
          </cell>
          <cell r="CW727">
            <v>85766</v>
          </cell>
          <cell r="DD727" t="str">
            <v>Jennifer</v>
          </cell>
          <cell r="DE727" t="str">
            <v>Bayich</v>
          </cell>
          <cell r="DF727" t="str">
            <v>Compliance Manager</v>
          </cell>
          <cell r="DG727" t="str">
            <v>jennifer.bayich@highmark.com</v>
          </cell>
          <cell r="DH727">
            <v>4125440923</v>
          </cell>
        </row>
        <row r="728">
          <cell r="A728">
            <v>11699</v>
          </cell>
          <cell r="B728" t="str">
            <v>United Fire and Casualty Company</v>
          </cell>
          <cell r="J728" t="str">
            <v>118 Second Street SE</v>
          </cell>
          <cell r="L728" t="str">
            <v>CEDAR RAPIDS</v>
          </cell>
          <cell r="M728" t="str">
            <v>LINN</v>
          </cell>
          <cell r="N728" t="str">
            <v>IA</v>
          </cell>
          <cell r="O728" t="str">
            <v>52401</v>
          </cell>
          <cell r="Q728">
            <v>3192862533</v>
          </cell>
          <cell r="S728" t="str">
            <v>Randy</v>
          </cell>
          <cell r="T728" t="str">
            <v>Ramlo</v>
          </cell>
          <cell r="U728" t="str">
            <v>CEO</v>
          </cell>
          <cell r="W728" t="str">
            <v>Dawn Jaffery</v>
          </cell>
          <cell r="X728" t="str">
            <v>JoEllen</v>
          </cell>
          <cell r="Y728" t="str">
            <v>Funk</v>
          </cell>
          <cell r="Z728" t="str">
            <v>Statistical Reporting Supervisor</v>
          </cell>
          <cell r="AA728" t="str">
            <v>United Fire Group</v>
          </cell>
          <cell r="AB728">
            <v>3192862562</v>
          </cell>
          <cell r="AE728" t="str">
            <v>jfunk@unitedfiregroup.com</v>
          </cell>
          <cell r="AF728" t="str">
            <v>118 Second Street SE</v>
          </cell>
          <cell r="AH728" t="str">
            <v>CEDAR RAPIDS</v>
          </cell>
          <cell r="AI728" t="str">
            <v>LINN</v>
          </cell>
          <cell r="AJ728" t="str">
            <v>IA</v>
          </cell>
          <cell r="AK728" t="str">
            <v>52401</v>
          </cell>
          <cell r="CN728">
            <v>1537</v>
          </cell>
          <cell r="CO728">
            <v>2871</v>
          </cell>
          <cell r="CS728" t="str">
            <v>12/31/2019</v>
          </cell>
          <cell r="CT728">
            <v>12</v>
          </cell>
          <cell r="CW728">
            <v>13021</v>
          </cell>
          <cell r="DD728" t="str">
            <v>Kevin</v>
          </cell>
          <cell r="DE728" t="str">
            <v>Helbing</v>
          </cell>
          <cell r="DF728" t="str">
            <v>Asst Vice President &amp; Controller</v>
          </cell>
          <cell r="DG728" t="str">
            <v>khelbing@unitedfiregroup.com</v>
          </cell>
          <cell r="DH728">
            <v>3192862512</v>
          </cell>
        </row>
        <row r="729">
          <cell r="A729">
            <v>10271</v>
          </cell>
          <cell r="B729" t="str">
            <v xml:space="preserve">UnitedHealthcare Insurance Company </v>
          </cell>
          <cell r="J729" t="str">
            <v>185 Asylum Street</v>
          </cell>
          <cell r="L729" t="str">
            <v>HARTFORD</v>
          </cell>
          <cell r="M729" t="str">
            <v>HARTFORD</v>
          </cell>
          <cell r="N729" t="str">
            <v>CT</v>
          </cell>
          <cell r="O729" t="str">
            <v>06103</v>
          </cell>
          <cell r="Q729">
            <v>8607028775</v>
          </cell>
          <cell r="R729">
            <v>8607025792</v>
          </cell>
          <cell r="S729" t="str">
            <v>William J.</v>
          </cell>
          <cell r="T729" t="str">
            <v>Golden</v>
          </cell>
          <cell r="U729" t="str">
            <v>President &amp; CEO</v>
          </cell>
          <cell r="V729" t="str">
            <v/>
          </cell>
          <cell r="W729" t="str">
            <v>James Francis Bedard</v>
          </cell>
          <cell r="X729" t="str">
            <v>Gabriella</v>
          </cell>
          <cell r="Y729" t="str">
            <v>Valentini</v>
          </cell>
          <cell r="Z729" t="str">
            <v>Accounting Supervisor</v>
          </cell>
          <cell r="AA729" t="str">
            <v>UnitedHealthcare Insurance Company</v>
          </cell>
          <cell r="AB729">
            <v>8607026214</v>
          </cell>
          <cell r="AD729">
            <v>8607025792</v>
          </cell>
          <cell r="AE729" t="str">
            <v>gabriella_valentini@uhc.com</v>
          </cell>
          <cell r="AF729" t="str">
            <v>185 Asylum Street</v>
          </cell>
          <cell r="AH729" t="str">
            <v>HARTFORD</v>
          </cell>
          <cell r="AI729" t="str">
            <v>HARTFORD</v>
          </cell>
          <cell r="AJ729" t="str">
            <v>CT</v>
          </cell>
          <cell r="AK729" t="str">
            <v>06103</v>
          </cell>
          <cell r="AM729" t="str">
            <v>Patrick</v>
          </cell>
          <cell r="AN729" t="str">
            <v>Calabro</v>
          </cell>
          <cell r="AO729" t="str">
            <v>Director</v>
          </cell>
          <cell r="AP729" t="str">
            <v>UnitedHealthcare Insurance Company</v>
          </cell>
          <cell r="AQ729">
            <v>8607025852</v>
          </cell>
          <cell r="AS729">
            <v>8607025792</v>
          </cell>
          <cell r="AT729" t="str">
            <v>patrick_calabro@uhc.com</v>
          </cell>
          <cell r="AU729" t="str">
            <v>185 Asylum Street</v>
          </cell>
          <cell r="AW729" t="str">
            <v>HARTFORD</v>
          </cell>
          <cell r="AX729" t="str">
            <v>HARTFORD</v>
          </cell>
          <cell r="AY729" t="str">
            <v>CT</v>
          </cell>
          <cell r="AZ729" t="str">
            <v>06103</v>
          </cell>
          <cell r="CF729" t="str">
            <v>www.uhc.com</v>
          </cell>
          <cell r="CN729">
            <v>1019</v>
          </cell>
          <cell r="CO729">
            <v>523</v>
          </cell>
          <cell r="CP729">
            <v>550</v>
          </cell>
          <cell r="CS729" t="str">
            <v>12/31/2019</v>
          </cell>
          <cell r="CT729">
            <v>12</v>
          </cell>
          <cell r="CW729">
            <v>79413</v>
          </cell>
          <cell r="CX729" t="str">
            <v>707</v>
          </cell>
          <cell r="DD729" t="str">
            <v>Patrick</v>
          </cell>
          <cell r="DE729" t="str">
            <v>Calabro</v>
          </cell>
          <cell r="DF729" t="str">
            <v>Director</v>
          </cell>
          <cell r="DG729" t="str">
            <v>patrick_calabro@uhc.com</v>
          </cell>
          <cell r="DH729">
            <v>8607025852</v>
          </cell>
        </row>
        <row r="730">
          <cell r="A730">
            <v>11264</v>
          </cell>
          <cell r="B730" t="str">
            <v>UnitedHealthcare Life Insurance Company</v>
          </cell>
          <cell r="J730" t="str">
            <v>PO Box 19032</v>
          </cell>
          <cell r="L730" t="str">
            <v>GREEN BAY</v>
          </cell>
          <cell r="M730" t="str">
            <v>BROWN</v>
          </cell>
          <cell r="N730" t="str">
            <v>WI</v>
          </cell>
          <cell r="O730" t="str">
            <v>54307</v>
          </cell>
          <cell r="P730" t="str">
            <v>9032</v>
          </cell>
          <cell r="Q730">
            <v>8002325432</v>
          </cell>
          <cell r="R730">
            <v>9206616641</v>
          </cell>
          <cell r="S730" t="str">
            <v>Patrick F.</v>
          </cell>
          <cell r="T730" t="str">
            <v>Carr</v>
          </cell>
          <cell r="U730" t="str">
            <v>Chairman of the Board, CEO &amp; President</v>
          </cell>
          <cell r="V730" t="str">
            <v>pfcarr@uhc.com</v>
          </cell>
          <cell r="W730" t="str">
            <v>Jeremy M. Schoettle</v>
          </cell>
          <cell r="X730" t="str">
            <v>Katrina</v>
          </cell>
          <cell r="Y730" t="str">
            <v>Mendoza</v>
          </cell>
          <cell r="Z730" t="str">
            <v>Regulatory Affairs Analyst</v>
          </cell>
          <cell r="AA730" t="str">
            <v>UnitedHealthcare Life Insurance Company</v>
          </cell>
          <cell r="AB730">
            <v>9516962388</v>
          </cell>
          <cell r="AE730" t="str">
            <v>katrina.mendoza@uhc.com</v>
          </cell>
          <cell r="AF730" t="str">
            <v>3100 AMS Boulevard</v>
          </cell>
          <cell r="AH730" t="str">
            <v>GREEN BAY</v>
          </cell>
          <cell r="AI730" t="str">
            <v>BROWN</v>
          </cell>
          <cell r="AJ730" t="str">
            <v>WI</v>
          </cell>
          <cell r="AK730" t="str">
            <v>54313</v>
          </cell>
          <cell r="AM730" t="str">
            <v>Linda</v>
          </cell>
          <cell r="AN730" t="str">
            <v>Martinez</v>
          </cell>
          <cell r="AO730" t="str">
            <v>Manager, Regulatory Affairs</v>
          </cell>
          <cell r="AP730" t="str">
            <v>UnitedHealthcare Life Insurance Company</v>
          </cell>
          <cell r="AQ730">
            <v>9524063786</v>
          </cell>
          <cell r="AT730" t="str">
            <v>linda_martinez@uhc.com</v>
          </cell>
          <cell r="AU730" t="str">
            <v>3100 AMS Boulevard</v>
          </cell>
          <cell r="AW730" t="str">
            <v>GREEN BAY</v>
          </cell>
          <cell r="AX730" t="str">
            <v>BROWN</v>
          </cell>
          <cell r="AY730" t="str">
            <v>WI</v>
          </cell>
          <cell r="AZ730" t="str">
            <v>54313</v>
          </cell>
          <cell r="CF730" t="str">
            <v>www.uhone.com</v>
          </cell>
          <cell r="CN730">
            <v>1116</v>
          </cell>
          <cell r="CO730">
            <v>3213</v>
          </cell>
          <cell r="CP730">
            <v>2204</v>
          </cell>
          <cell r="CS730" t="str">
            <v>12/31/2019</v>
          </cell>
          <cell r="CT730">
            <v>12</v>
          </cell>
          <cell r="CW730">
            <v>97179</v>
          </cell>
          <cell r="CX730" t="str">
            <v>0707</v>
          </cell>
          <cell r="DD730" t="str">
            <v>Jeff</v>
          </cell>
          <cell r="DE730" t="str">
            <v>Jones</v>
          </cell>
          <cell r="DF730" t="str">
            <v>Director, Regulatory Affairs</v>
          </cell>
          <cell r="DG730" t="str">
            <v>jeffrey_E_jones@uhc.com</v>
          </cell>
          <cell r="DH730">
            <v>3145927472</v>
          </cell>
        </row>
        <row r="731">
          <cell r="A731">
            <v>10514</v>
          </cell>
          <cell r="B731" t="str">
            <v>United Healthcare of Illinois, Inc.</v>
          </cell>
          <cell r="C731" t="str">
            <v>MINNETONKA</v>
          </cell>
          <cell r="D731" t="str">
            <v>9800 Health Care Lane</v>
          </cell>
          <cell r="E731" t="str">
            <v/>
          </cell>
          <cell r="G731" t="str">
            <v>MN</v>
          </cell>
          <cell r="H731" t="str">
            <v>55343</v>
          </cell>
          <cell r="I731" t="str">
            <v/>
          </cell>
          <cell r="J731" t="str">
            <v>9800 Health Care Lane</v>
          </cell>
          <cell r="K731" t="str">
            <v/>
          </cell>
          <cell r="L731" t="str">
            <v>MINNETONKA</v>
          </cell>
          <cell r="M731" t="str">
            <v/>
          </cell>
          <cell r="N731" t="str">
            <v>MN</v>
          </cell>
          <cell r="O731" t="str">
            <v>55343</v>
          </cell>
          <cell r="P731" t="str">
            <v/>
          </cell>
          <cell r="Q731">
            <v>9529361300</v>
          </cell>
          <cell r="S731" t="str">
            <v/>
          </cell>
          <cell r="T731" t="str">
            <v/>
          </cell>
          <cell r="U731" t="str">
            <v/>
          </cell>
          <cell r="V731" t="str">
            <v/>
          </cell>
          <cell r="W731" t="str">
            <v/>
          </cell>
          <cell r="CF731" t="str">
            <v/>
          </cell>
          <cell r="CN731">
            <v>2624</v>
          </cell>
          <cell r="CW731">
            <v>95776</v>
          </cell>
          <cell r="CX731" t="str">
            <v/>
          </cell>
          <cell r="CZ731" t="str">
            <v/>
          </cell>
          <cell r="DA731" t="str">
            <v/>
          </cell>
          <cell r="DB731" t="str">
            <v/>
          </cell>
          <cell r="DC731" t="str">
            <v/>
          </cell>
        </row>
        <row r="732">
          <cell r="A732">
            <v>11700</v>
          </cell>
          <cell r="B732" t="str">
            <v>United Heritage Life Insurance Company</v>
          </cell>
          <cell r="J732" t="str">
            <v>PO Box 7777</v>
          </cell>
          <cell r="L732" t="str">
            <v>MERIDIAN</v>
          </cell>
          <cell r="N732" t="str">
            <v>ID</v>
          </cell>
          <cell r="O732" t="str">
            <v>83680</v>
          </cell>
          <cell r="P732" t="str">
            <v>7777</v>
          </cell>
          <cell r="Q732">
            <v>2084750914</v>
          </cell>
          <cell r="R732">
            <v>2084751036</v>
          </cell>
          <cell r="S732" t="str">
            <v>Dennis</v>
          </cell>
          <cell r="T732" t="str">
            <v>Johnson</v>
          </cell>
          <cell r="U732" t="str">
            <v>President &amp; CEO</v>
          </cell>
          <cell r="V732" t="str">
            <v>mharris@unitedheritage.com</v>
          </cell>
          <cell r="W732" t="str">
            <v>Marcus S. McDonald</v>
          </cell>
          <cell r="X732" t="str">
            <v>Granada</v>
          </cell>
          <cell r="Y732" t="str">
            <v>Banta</v>
          </cell>
          <cell r="Z732" t="str">
            <v>Accounting Support</v>
          </cell>
          <cell r="AA732" t="str">
            <v>United Heritage Life Insurance Company</v>
          </cell>
          <cell r="AB732">
            <v>2084750996</v>
          </cell>
          <cell r="AD732">
            <v>2084751036</v>
          </cell>
          <cell r="AE732" t="str">
            <v>gbanta@unitedheritage.com</v>
          </cell>
          <cell r="AF732" t="str">
            <v>PO Box 7777</v>
          </cell>
          <cell r="AH732" t="str">
            <v>MERIDIAN</v>
          </cell>
          <cell r="AJ732" t="str">
            <v>ID</v>
          </cell>
          <cell r="AK732" t="str">
            <v>83680</v>
          </cell>
          <cell r="AL732" t="str">
            <v>7777</v>
          </cell>
          <cell r="CF732" t="str">
            <v>www.unitedheritage.com</v>
          </cell>
          <cell r="CN732">
            <v>1538</v>
          </cell>
          <cell r="CO732">
            <v>1820</v>
          </cell>
          <cell r="CS732" t="str">
            <v>12/31/2019</v>
          </cell>
          <cell r="CT732">
            <v>12</v>
          </cell>
          <cell r="CW732">
            <v>63983</v>
          </cell>
          <cell r="DD732" t="str">
            <v>Maegan</v>
          </cell>
          <cell r="DE732" t="str">
            <v>Harris</v>
          </cell>
          <cell r="DF732" t="str">
            <v>Accounting Manager</v>
          </cell>
          <cell r="DG732" t="str">
            <v>mharris@unitedheritage.com</v>
          </cell>
          <cell r="DH732">
            <v>2084750914</v>
          </cell>
        </row>
        <row r="733">
          <cell r="A733">
            <v>11701</v>
          </cell>
          <cell r="B733" t="str">
            <v>United Home Life Insurance Company</v>
          </cell>
          <cell r="J733" t="str">
            <v>PO Box 7192</v>
          </cell>
          <cell r="L733" t="str">
            <v>INDIANAPOLIS</v>
          </cell>
          <cell r="N733" t="str">
            <v>IN</v>
          </cell>
          <cell r="O733" t="str">
            <v>46207</v>
          </cell>
          <cell r="P733" t="str">
            <v>7192</v>
          </cell>
          <cell r="Q733">
            <v>3176927861</v>
          </cell>
          <cell r="S733" t="str">
            <v>Joseph</v>
          </cell>
          <cell r="T733" t="str">
            <v>Martin</v>
          </cell>
          <cell r="U733" t="str">
            <v>Executive VP/CEO</v>
          </cell>
          <cell r="W733" t="str">
            <v>Mark Miske</v>
          </cell>
          <cell r="X733" t="str">
            <v>Michael</v>
          </cell>
          <cell r="Y733" t="str">
            <v>Humphrey</v>
          </cell>
          <cell r="Z733" t="str">
            <v>Financial Analyst</v>
          </cell>
          <cell r="AA733" t="str">
            <v>United Home Life Insurance Company</v>
          </cell>
          <cell r="AB733">
            <v>3176927247</v>
          </cell>
          <cell r="AE733" t="str">
            <v>michael.humphrey@infarmbureau.com</v>
          </cell>
          <cell r="AF733" t="str">
            <v>PO Box 7192</v>
          </cell>
          <cell r="AH733" t="str">
            <v>INDIANAPOLIS</v>
          </cell>
          <cell r="AJ733" t="str">
            <v>IN</v>
          </cell>
          <cell r="AK733" t="str">
            <v>46207</v>
          </cell>
          <cell r="AL733" t="str">
            <v>7192</v>
          </cell>
          <cell r="CF733" t="str">
            <v>www.unitedhomelife.com</v>
          </cell>
          <cell r="CN733">
            <v>1539</v>
          </cell>
          <cell r="CO733">
            <v>1874</v>
          </cell>
          <cell r="CS733" t="str">
            <v>12/31/2019</v>
          </cell>
          <cell r="CT733">
            <v>12</v>
          </cell>
          <cell r="CW733">
            <v>69922</v>
          </cell>
          <cell r="DD733" t="str">
            <v>Nicholas</v>
          </cell>
          <cell r="DE733" t="str">
            <v>Cebulko</v>
          </cell>
          <cell r="DF733" t="str">
            <v>Controller</v>
          </cell>
          <cell r="DG733" t="str">
            <v>nicholas.cebulko@infarmbureau.com</v>
          </cell>
          <cell r="DH733">
            <v>3176927071</v>
          </cell>
        </row>
        <row r="734">
          <cell r="A734">
            <v>11702</v>
          </cell>
          <cell r="B734" t="str">
            <v>United Insurance Company of America</v>
          </cell>
          <cell r="J734" t="str">
            <v>12115 Lackland Road</v>
          </cell>
          <cell r="L734" t="str">
            <v>ST. LOUIS</v>
          </cell>
          <cell r="M734" t="str">
            <v>ST. LOUIS</v>
          </cell>
          <cell r="N734" t="str">
            <v>MO</v>
          </cell>
          <cell r="O734" t="str">
            <v>63146</v>
          </cell>
          <cell r="Q734">
            <v>3148194686</v>
          </cell>
          <cell r="R734">
            <v>3148194789</v>
          </cell>
          <cell r="S734" t="str">
            <v>Michael A.</v>
          </cell>
          <cell r="T734" t="str">
            <v>Plazony</v>
          </cell>
          <cell r="U734" t="str">
            <v>President</v>
          </cell>
          <cell r="V734" t="str">
            <v>mplazony@kemper.com</v>
          </cell>
          <cell r="X734" t="str">
            <v>Stephen</v>
          </cell>
          <cell r="Y734" t="str">
            <v>Paul</v>
          </cell>
          <cell r="Z734" t="str">
            <v>Student Actuary</v>
          </cell>
          <cell r="AA734" t="str">
            <v>United Insurance Company of America</v>
          </cell>
          <cell r="AB734">
            <v>3148194463</v>
          </cell>
          <cell r="AD734">
            <v>3148194789</v>
          </cell>
          <cell r="AE734" t="str">
            <v>spaul@kemper.com</v>
          </cell>
          <cell r="AF734" t="str">
            <v>12115 Lackland Road</v>
          </cell>
          <cell r="AH734" t="str">
            <v>ST. LOUIS</v>
          </cell>
          <cell r="AI734" t="str">
            <v>ST. LOUIS</v>
          </cell>
          <cell r="AJ734" t="str">
            <v>MO</v>
          </cell>
          <cell r="AK734" t="str">
            <v>63146</v>
          </cell>
          <cell r="AM734" t="str">
            <v>Carol P.</v>
          </cell>
          <cell r="AN734" t="str">
            <v>Brown</v>
          </cell>
          <cell r="AO734" t="str">
            <v>Assistant Treasurer</v>
          </cell>
          <cell r="AP734" t="str">
            <v>United Insurance Company of America</v>
          </cell>
          <cell r="AQ734">
            <v>3148194511</v>
          </cell>
          <cell r="AS734">
            <v>3148194789</v>
          </cell>
          <cell r="AT734" t="str">
            <v>khscstatreporting@kemper.com</v>
          </cell>
          <cell r="AU734" t="str">
            <v>12115 Lackland Road</v>
          </cell>
          <cell r="AW734" t="str">
            <v>ST. LOUIS</v>
          </cell>
          <cell r="AX734" t="str">
            <v>ST. LOUIS</v>
          </cell>
          <cell r="AY734" t="str">
            <v>MO</v>
          </cell>
          <cell r="AZ734" t="str">
            <v>63146</v>
          </cell>
          <cell r="CF734" t="str">
            <v>www.kemper.com</v>
          </cell>
          <cell r="CN734">
            <v>1540</v>
          </cell>
          <cell r="CO734">
            <v>1875</v>
          </cell>
          <cell r="CP734">
            <v>2221</v>
          </cell>
          <cell r="CS734" t="str">
            <v>12/31/2019</v>
          </cell>
          <cell r="CT734">
            <v>12</v>
          </cell>
          <cell r="CW734">
            <v>69930</v>
          </cell>
          <cell r="CX734" t="str">
            <v>0215</v>
          </cell>
          <cell r="DD734" t="str">
            <v>Gary</v>
          </cell>
          <cell r="DE734" t="str">
            <v>Bleinter</v>
          </cell>
          <cell r="DF734" t="str">
            <v>Vice President &amp; Illustration Actuary</v>
          </cell>
          <cell r="DG734" t="str">
            <v>gbleitner@kemper.com</v>
          </cell>
          <cell r="DH734">
            <v>3148194465</v>
          </cell>
        </row>
        <row r="735">
          <cell r="A735">
            <v>11704</v>
          </cell>
          <cell r="B735" t="str">
            <v>United Life Insurance Company</v>
          </cell>
          <cell r="J735" t="str">
            <v>PO Box 73909</v>
          </cell>
          <cell r="L735" t="str">
            <v>CEDAR RAPIDS</v>
          </cell>
          <cell r="M735" t="str">
            <v>LINN</v>
          </cell>
          <cell r="N735" t="str">
            <v>IA</v>
          </cell>
          <cell r="O735" t="str">
            <v>52407</v>
          </cell>
          <cell r="P735" t="str">
            <v>3909</v>
          </cell>
          <cell r="Q735">
            <v>3193995723</v>
          </cell>
          <cell r="R735">
            <v>3193995401</v>
          </cell>
          <cell r="S735" t="str">
            <v>Jean</v>
          </cell>
          <cell r="T735" t="str">
            <v>Newlin Schnake</v>
          </cell>
          <cell r="U735" t="str">
            <v>Secretary</v>
          </cell>
          <cell r="V735" t="str">
            <v>jnewlin@unitedfiregoup.com</v>
          </cell>
          <cell r="X735" t="str">
            <v>Scott</v>
          </cell>
          <cell r="Y735" t="str">
            <v>Vaske</v>
          </cell>
          <cell r="Z735" t="str">
            <v>Accountant</v>
          </cell>
          <cell r="AA735" t="str">
            <v>United Life Insurance Company</v>
          </cell>
          <cell r="AB735">
            <v>3193995215</v>
          </cell>
          <cell r="AC735">
            <v>5215</v>
          </cell>
          <cell r="AD735">
            <v>3193995401</v>
          </cell>
          <cell r="AE735" t="str">
            <v>svaske@unitedfiregroup.com</v>
          </cell>
          <cell r="AF735" t="str">
            <v>118 Second Avenue SE</v>
          </cell>
          <cell r="AH735" t="str">
            <v>CEDAR RAPIDS</v>
          </cell>
          <cell r="AI735" t="str">
            <v>LINN</v>
          </cell>
          <cell r="AJ735" t="str">
            <v>IA</v>
          </cell>
          <cell r="AK735" t="str">
            <v>52401</v>
          </cell>
          <cell r="CN735">
            <v>1542</v>
          </cell>
          <cell r="CO735">
            <v>1577</v>
          </cell>
          <cell r="CS735" t="str">
            <v>12/31/2019</v>
          </cell>
          <cell r="CT735">
            <v>12</v>
          </cell>
          <cell r="CW735">
            <v>69973</v>
          </cell>
          <cell r="DD735" t="str">
            <v>Jean</v>
          </cell>
          <cell r="DE735" t="str">
            <v>Newlin Schanke</v>
          </cell>
          <cell r="DF735" t="str">
            <v>Secretary</v>
          </cell>
          <cell r="DG735" t="str">
            <v>jnewlin@unitedfiregroup.com</v>
          </cell>
          <cell r="DH735">
            <v>3193995827</v>
          </cell>
        </row>
        <row r="736">
          <cell r="A736">
            <v>10272</v>
          </cell>
          <cell r="B736" t="str">
            <v>United National Life Insurance Company of America</v>
          </cell>
          <cell r="J736" t="str">
            <v>1275 Milwaukee Avenue</v>
          </cell>
          <cell r="L736" t="str">
            <v>GLENVIEW</v>
          </cell>
          <cell r="M736" t="str">
            <v>COOK</v>
          </cell>
          <cell r="N736" t="str">
            <v>IL</v>
          </cell>
          <cell r="O736" t="str">
            <v>60025</v>
          </cell>
          <cell r="Q736">
            <v>8478035252</v>
          </cell>
          <cell r="R736">
            <v>8479045926</v>
          </cell>
          <cell r="S736" t="str">
            <v>Barbara L.</v>
          </cell>
          <cell r="T736" t="str">
            <v>Taube</v>
          </cell>
          <cell r="U736" t="str">
            <v>Treasurer</v>
          </cell>
          <cell r="V736" t="str">
            <v>btaube@gtlic.com</v>
          </cell>
          <cell r="W736" t="str">
            <v>Barbara L. Taube</v>
          </cell>
          <cell r="X736" t="str">
            <v>Carol</v>
          </cell>
          <cell r="Y736" t="str">
            <v>Perri</v>
          </cell>
          <cell r="Z736" t="str">
            <v>General Accounting Manager</v>
          </cell>
          <cell r="AA736" t="str">
            <v>United National Life Insurance Company of America</v>
          </cell>
          <cell r="AB736">
            <v>8749045355</v>
          </cell>
          <cell r="AD736">
            <v>8479045926</v>
          </cell>
          <cell r="AE736" t="str">
            <v>cperr@gtlic.com</v>
          </cell>
          <cell r="AF736" t="str">
            <v>1275 Milwaukee Avenue</v>
          </cell>
          <cell r="AH736" t="str">
            <v>GLENVIEW</v>
          </cell>
          <cell r="AI736" t="str">
            <v>COOK</v>
          </cell>
          <cell r="AJ736" t="str">
            <v>IL</v>
          </cell>
          <cell r="AK736" t="str">
            <v>60025</v>
          </cell>
          <cell r="CF736" t="str">
            <v>www.unlinsurance.com</v>
          </cell>
          <cell r="CN736">
            <v>1020</v>
          </cell>
          <cell r="CO736">
            <v>747</v>
          </cell>
          <cell r="CS736" t="str">
            <v>12/31/2019</v>
          </cell>
          <cell r="CT736">
            <v>12</v>
          </cell>
          <cell r="CW736">
            <v>92703</v>
          </cell>
          <cell r="CX736" t="str">
            <v>687</v>
          </cell>
          <cell r="DD736" t="str">
            <v>Barbara</v>
          </cell>
          <cell r="DE736" t="str">
            <v>Sloothaak</v>
          </cell>
          <cell r="DF736" t="str">
            <v>Controller</v>
          </cell>
          <cell r="DG736" t="str">
            <v>bsloothaak@gtlic.com</v>
          </cell>
          <cell r="DH736">
            <v>8479045347</v>
          </cell>
        </row>
        <row r="737">
          <cell r="A737">
            <v>10273</v>
          </cell>
          <cell r="B737" t="str">
            <v xml:space="preserve">United of Omaha Life Insurance Company </v>
          </cell>
          <cell r="J737" t="str">
            <v>Mutual of Omaha Plaza</v>
          </cell>
          <cell r="L737" t="str">
            <v xml:space="preserve">OMAHA </v>
          </cell>
          <cell r="M737" t="str">
            <v>DOUGLAS</v>
          </cell>
          <cell r="N737" t="str">
            <v>NE</v>
          </cell>
          <cell r="O737" t="str">
            <v>68175</v>
          </cell>
          <cell r="Q737">
            <v>4023517600</v>
          </cell>
          <cell r="R737">
            <v>4023515298</v>
          </cell>
          <cell r="S737" t="str">
            <v>James</v>
          </cell>
          <cell r="T737" t="str">
            <v>Blackledge</v>
          </cell>
          <cell r="U737" t="str">
            <v>Chairman of the Board and CEO</v>
          </cell>
          <cell r="V737" t="str">
            <v>james.blackledge@mutualofomaha.com</v>
          </cell>
          <cell r="W737" t="str">
            <v>Dave Diamond</v>
          </cell>
          <cell r="X737" t="str">
            <v>Rick</v>
          </cell>
          <cell r="Y737" t="str">
            <v>Mapes</v>
          </cell>
          <cell r="Z737" t="str">
            <v>Sr. Regulatory Issues Analyst</v>
          </cell>
          <cell r="AA737" t="str">
            <v>Mutual of Omaha</v>
          </cell>
          <cell r="AB737">
            <v>4023512642</v>
          </cell>
          <cell r="AD737">
            <v>4023515298</v>
          </cell>
          <cell r="AE737" t="str">
            <v>rick.mapes@mutualofomaha.com</v>
          </cell>
          <cell r="AF737" t="str">
            <v>3300 Mutual of Omaha Plaza</v>
          </cell>
          <cell r="AH737" t="str">
            <v>OMAHA</v>
          </cell>
          <cell r="AI737" t="str">
            <v>DOUGLAS</v>
          </cell>
          <cell r="AJ737" t="str">
            <v>NE</v>
          </cell>
          <cell r="AK737" t="str">
            <v>68175</v>
          </cell>
          <cell r="CF737" t="str">
            <v>www.mutualofomaha.com</v>
          </cell>
          <cell r="CN737">
            <v>1021</v>
          </cell>
          <cell r="CO737">
            <v>673</v>
          </cell>
          <cell r="CS737" t="str">
            <v>12/31/2019</v>
          </cell>
          <cell r="CT737">
            <v>12</v>
          </cell>
          <cell r="CW737">
            <v>69868</v>
          </cell>
          <cell r="CX737" t="str">
            <v/>
          </cell>
          <cell r="DD737" t="str">
            <v>Pam</v>
          </cell>
          <cell r="DE737" t="str">
            <v>Bishop</v>
          </cell>
          <cell r="DF737" t="str">
            <v>Manager Market Conduct</v>
          </cell>
          <cell r="DG737" t="str">
            <v>pam.bishop@mutualofomaha.com</v>
          </cell>
          <cell r="DH737">
            <v>4023512643</v>
          </cell>
        </row>
        <row r="738">
          <cell r="A738">
            <v>11706</v>
          </cell>
          <cell r="B738" t="str">
            <v>United Security Assurance Company of Pennsylvania</v>
          </cell>
          <cell r="J738" t="str">
            <v>PO Box 64477</v>
          </cell>
          <cell r="L738" t="str">
            <v>SOUDERTON</v>
          </cell>
          <cell r="M738" t="str">
            <v>MONTGOMERY</v>
          </cell>
          <cell r="N738" t="str">
            <v>PA</v>
          </cell>
          <cell r="O738" t="str">
            <v>18964</v>
          </cell>
          <cell r="Q738">
            <v>2157233044</v>
          </cell>
          <cell r="R738">
            <v>2157238036</v>
          </cell>
          <cell r="S738" t="str">
            <v>William</v>
          </cell>
          <cell r="T738" t="str">
            <v>Neugroschel</v>
          </cell>
          <cell r="U738" t="str">
            <v>President</v>
          </cell>
          <cell r="V738" t="str">
            <v>bneugroschel@usa-cal.com</v>
          </cell>
          <cell r="W738" t="str">
            <v>Matthew Grajewski</v>
          </cell>
          <cell r="X738" t="str">
            <v>Matthew</v>
          </cell>
          <cell r="Y738" t="str">
            <v>Grajewski</v>
          </cell>
          <cell r="Z738" t="str">
            <v>Treasurer</v>
          </cell>
          <cell r="AA738" t="str">
            <v>United Security Assurance Company of PA</v>
          </cell>
          <cell r="AB738">
            <v>2157233044</v>
          </cell>
          <cell r="AD738">
            <v>2157238036</v>
          </cell>
          <cell r="AE738" t="str">
            <v>mgrajewski@usa-cal.com</v>
          </cell>
          <cell r="AF738" t="str">
            <v>673 East Cherry Lane</v>
          </cell>
          <cell r="AH738" t="str">
            <v>SOUDERTON</v>
          </cell>
          <cell r="AI738" t="str">
            <v>MONTGOMERY</v>
          </cell>
          <cell r="AJ738" t="str">
            <v>PA</v>
          </cell>
          <cell r="AK738" t="str">
            <v>18964</v>
          </cell>
          <cell r="CF738" t="str">
            <v>www.usaofpa.com</v>
          </cell>
          <cell r="CN738">
            <v>1544</v>
          </cell>
          <cell r="CO738">
            <v>3159</v>
          </cell>
          <cell r="CS738" t="str">
            <v>12/31/2019</v>
          </cell>
          <cell r="CT738">
            <v>12</v>
          </cell>
          <cell r="CW738">
            <v>42129</v>
          </cell>
          <cell r="DD738" t="str">
            <v>Martha</v>
          </cell>
          <cell r="DE738" t="str">
            <v>Stephens</v>
          </cell>
          <cell r="DF738" t="str">
            <v>Vice President, Operations</v>
          </cell>
          <cell r="DG738" t="str">
            <v>mstephens@usa-cal.com</v>
          </cell>
          <cell r="DH738">
            <v>2157233044</v>
          </cell>
        </row>
        <row r="739">
          <cell r="A739">
            <v>11708</v>
          </cell>
          <cell r="B739" t="str">
            <v>United States Fidelity and Guaranty Company</v>
          </cell>
          <cell r="J739" t="str">
            <v>One Tower Square</v>
          </cell>
          <cell r="K739" t="str">
            <v>MS05B</v>
          </cell>
          <cell r="L739" t="str">
            <v>HARTFORD</v>
          </cell>
          <cell r="N739" t="str">
            <v>CT</v>
          </cell>
          <cell r="O739" t="str">
            <v>06183</v>
          </cell>
          <cell r="Q739">
            <v>8602773966</v>
          </cell>
          <cell r="X739" t="str">
            <v>Tyler</v>
          </cell>
          <cell r="Y739" t="str">
            <v>Dube</v>
          </cell>
          <cell r="Z739" t="str">
            <v>Data Analyst</v>
          </cell>
          <cell r="AA739" t="str">
            <v>Travelers</v>
          </cell>
          <cell r="AB739">
            <v>8602774137</v>
          </cell>
          <cell r="AD739">
            <v>8602777861</v>
          </cell>
          <cell r="AE739" t="str">
            <v>tdube@travelers.com</v>
          </cell>
          <cell r="AF739" t="str">
            <v>One Tower Square</v>
          </cell>
          <cell r="AH739" t="str">
            <v>HARTFORD</v>
          </cell>
          <cell r="AJ739" t="str">
            <v>CT</v>
          </cell>
          <cell r="AK739" t="str">
            <v>06183</v>
          </cell>
          <cell r="CN739">
            <v>1546</v>
          </cell>
          <cell r="CO739">
            <v>1591</v>
          </cell>
          <cell r="CS739" t="str">
            <v>12/31/2019</v>
          </cell>
          <cell r="CT739">
            <v>12</v>
          </cell>
          <cell r="CW739">
            <v>25887</v>
          </cell>
          <cell r="DD739" t="str">
            <v>Matt</v>
          </cell>
          <cell r="DE739" t="str">
            <v>Hushin</v>
          </cell>
          <cell r="DF739" t="str">
            <v>Director</v>
          </cell>
          <cell r="DG739" t="str">
            <v>mhushin@travelers.com</v>
          </cell>
          <cell r="DH739">
            <v>8609545818</v>
          </cell>
        </row>
        <row r="740">
          <cell r="A740">
            <v>11709</v>
          </cell>
          <cell r="B740" t="str">
            <v>United States Fire Insurance Company</v>
          </cell>
          <cell r="J740" t="str">
            <v>305 Madison Avenue</v>
          </cell>
          <cell r="L740" t="str">
            <v>MORRISTOWN</v>
          </cell>
          <cell r="N740" t="str">
            <v>NJ</v>
          </cell>
          <cell r="O740" t="str">
            <v>07962</v>
          </cell>
          <cell r="Q740">
            <v>9734906929</v>
          </cell>
          <cell r="R740">
            <v>9734906900</v>
          </cell>
          <cell r="S740" t="str">
            <v>Marc James</v>
          </cell>
          <cell r="T740" t="str">
            <v>Adee</v>
          </cell>
          <cell r="U740" t="str">
            <v>Chairman &amp; CEO</v>
          </cell>
          <cell r="V740" t="str">
            <v>marc.adee@cfins.com</v>
          </cell>
          <cell r="W740" t="str">
            <v>Arleen Paladino</v>
          </cell>
          <cell r="X740" t="str">
            <v>Heather</v>
          </cell>
          <cell r="Y740" t="str">
            <v>Beams</v>
          </cell>
          <cell r="Z740" t="str">
            <v>Accounting Analyst</v>
          </cell>
          <cell r="AA740" t="str">
            <v>Crum &amp; Forster</v>
          </cell>
          <cell r="AB740">
            <v>7326769801</v>
          </cell>
          <cell r="AE740" t="str">
            <v>heather.beams@cfins.com</v>
          </cell>
          <cell r="AF740" t="str">
            <v>5 Christopher Way</v>
          </cell>
          <cell r="AH740" t="str">
            <v>EATONTOWN</v>
          </cell>
          <cell r="AI740" t="str">
            <v>MONMOUTH</v>
          </cell>
          <cell r="AJ740" t="str">
            <v>NJ</v>
          </cell>
          <cell r="AK740" t="str">
            <v>07724</v>
          </cell>
          <cell r="AM740" t="str">
            <v>Sean</v>
          </cell>
          <cell r="AN740" t="str">
            <v>Gorrell</v>
          </cell>
          <cell r="AO740" t="str">
            <v>Accounting Analyst</v>
          </cell>
          <cell r="AP740" t="str">
            <v>Crum &amp; Forster</v>
          </cell>
          <cell r="AQ740">
            <v>7326769821</v>
          </cell>
          <cell r="AT740" t="str">
            <v>sean.gorrell@cfins.com</v>
          </cell>
          <cell r="AU740" t="str">
            <v>5 Christopher Way</v>
          </cell>
          <cell r="AW740" t="str">
            <v>EATONTOWN</v>
          </cell>
          <cell r="AX740" t="str">
            <v>MONMOUTH</v>
          </cell>
          <cell r="AY740" t="str">
            <v>NJ</v>
          </cell>
          <cell r="AZ740" t="str">
            <v>07724</v>
          </cell>
          <cell r="CF740" t="str">
            <v>www.cfins.com</v>
          </cell>
          <cell r="CN740">
            <v>1547</v>
          </cell>
          <cell r="CO740">
            <v>3128</v>
          </cell>
          <cell r="CP740">
            <v>1670</v>
          </cell>
          <cell r="CS740" t="str">
            <v>12/31/2019</v>
          </cell>
          <cell r="CT740">
            <v>12</v>
          </cell>
          <cell r="CW740">
            <v>21113</v>
          </cell>
          <cell r="CX740" t="str">
            <v>158</v>
          </cell>
          <cell r="DD740" t="str">
            <v>Ersale</v>
          </cell>
          <cell r="DE740" t="str">
            <v>Benson</v>
          </cell>
          <cell r="DF740" t="str">
            <v>Operations Manager</v>
          </cell>
          <cell r="DG740" t="str">
            <v>ersale.benson@cfins.com</v>
          </cell>
          <cell r="DH740">
            <v>7326769820</v>
          </cell>
        </row>
        <row r="741">
          <cell r="A741">
            <v>10491</v>
          </cell>
          <cell r="B741" t="str">
            <v>United States Letter Carriers Mutual Benefit Association</v>
          </cell>
          <cell r="C741" t="str">
            <v>WASHINGTON</v>
          </cell>
          <cell r="D741" t="str">
            <v>100 Indiana Avenue NW</v>
          </cell>
          <cell r="E741" t="str">
            <v/>
          </cell>
          <cell r="G741" t="str">
            <v>DC</v>
          </cell>
          <cell r="H741" t="str">
            <v>20001</v>
          </cell>
          <cell r="I741" t="str">
            <v/>
          </cell>
          <cell r="J741" t="str">
            <v>100 Indiana Avenue NW</v>
          </cell>
          <cell r="K741" t="str">
            <v/>
          </cell>
          <cell r="L741" t="str">
            <v>WASHINGTON</v>
          </cell>
          <cell r="M741" t="str">
            <v/>
          </cell>
          <cell r="N741" t="str">
            <v>DC</v>
          </cell>
          <cell r="O741" t="str">
            <v>20001</v>
          </cell>
          <cell r="P741" t="str">
            <v/>
          </cell>
          <cell r="Q741">
            <v>2026384318</v>
          </cell>
          <cell r="S741" t="str">
            <v/>
          </cell>
          <cell r="T741" t="str">
            <v/>
          </cell>
          <cell r="U741" t="str">
            <v/>
          </cell>
          <cell r="V741" t="str">
            <v/>
          </cell>
          <cell r="W741" t="str">
            <v/>
          </cell>
          <cell r="CF741" t="str">
            <v/>
          </cell>
          <cell r="CN741">
            <v>2601</v>
          </cell>
          <cell r="CW741">
            <v>56456</v>
          </cell>
          <cell r="CX741" t="str">
            <v/>
          </cell>
          <cell r="CZ741" t="str">
            <v/>
          </cell>
          <cell r="DA741" t="str">
            <v/>
          </cell>
          <cell r="DB741" t="str">
            <v/>
          </cell>
          <cell r="DC741" t="str">
            <v/>
          </cell>
        </row>
        <row r="742">
          <cell r="A742">
            <v>10393</v>
          </cell>
          <cell r="B742" t="str">
            <v>United States Life Insurance Company in the City of New York</v>
          </cell>
          <cell r="J742" t="str">
            <v>PO Box 1591</v>
          </cell>
          <cell r="L742" t="str">
            <v>HOUSTON</v>
          </cell>
          <cell r="M742" t="str">
            <v>HARRIS</v>
          </cell>
          <cell r="N742" t="str">
            <v>TX</v>
          </cell>
          <cell r="O742" t="str">
            <v>77251</v>
          </cell>
          <cell r="P742" t="str">
            <v>1591</v>
          </cell>
          <cell r="Q742">
            <v>7138316445</v>
          </cell>
          <cell r="R742">
            <v>7138318016</v>
          </cell>
          <cell r="S742" t="str">
            <v>Frank A.</v>
          </cell>
          <cell r="T742" t="str">
            <v>Kophamel</v>
          </cell>
          <cell r="U742" t="str">
            <v>Vice President and Appointed Actuary</v>
          </cell>
          <cell r="V742" t="str">
            <v>frank.kophamel@aglife.com</v>
          </cell>
          <cell r="W742" t="str">
            <v>Thomas Diemer</v>
          </cell>
          <cell r="X742" t="str">
            <v>Deidre</v>
          </cell>
          <cell r="Y742" t="str">
            <v>Tippitt</v>
          </cell>
          <cell r="Z742" t="str">
            <v>Actuarial Assistant</v>
          </cell>
          <cell r="AA742" t="str">
            <v>AIG Life and Retirement</v>
          </cell>
          <cell r="AB742">
            <v>7138313093</v>
          </cell>
          <cell r="AE742" t="str">
            <v>deidre.tippitt@aig.com</v>
          </cell>
          <cell r="AF742" t="str">
            <v>PO Box 1591</v>
          </cell>
          <cell r="AH742" t="str">
            <v>HOUSTON</v>
          </cell>
          <cell r="AI742" t="str">
            <v>HARRIS</v>
          </cell>
          <cell r="AJ742" t="str">
            <v>TX</v>
          </cell>
          <cell r="AK742" t="str">
            <v>77251</v>
          </cell>
          <cell r="AL742" t="str">
            <v>1591</v>
          </cell>
          <cell r="CF742" t="str">
            <v>www.aig.com</v>
          </cell>
          <cell r="CN742">
            <v>486</v>
          </cell>
          <cell r="CO742">
            <v>2991</v>
          </cell>
          <cell r="CS742" t="str">
            <v>12/31/2019</v>
          </cell>
          <cell r="CT742">
            <v>12</v>
          </cell>
          <cell r="CW742">
            <v>70106</v>
          </cell>
          <cell r="CX742" t="str">
            <v>12</v>
          </cell>
          <cell r="DD742" t="str">
            <v>Michael</v>
          </cell>
          <cell r="DE742" t="str">
            <v>Schmuker</v>
          </cell>
          <cell r="DF742" t="str">
            <v>Director and Actuary</v>
          </cell>
          <cell r="DG742" t="str">
            <v>michael.schmuker@aglife.com</v>
          </cell>
          <cell r="DH742">
            <v>7138318395</v>
          </cell>
        </row>
        <row r="743">
          <cell r="A743">
            <v>10275</v>
          </cell>
          <cell r="B743" t="str">
            <v xml:space="preserve">United Wisconsin Insurance Company </v>
          </cell>
          <cell r="J743" t="str">
            <v>15200 West Small Road</v>
          </cell>
          <cell r="L743" t="str">
            <v>NEW BERLIN</v>
          </cell>
          <cell r="M743" t="str">
            <v>WAUKESHA</v>
          </cell>
          <cell r="N743" t="str">
            <v>WI</v>
          </cell>
          <cell r="O743" t="str">
            <v>53151</v>
          </cell>
          <cell r="Q743">
            <v>5177085349</v>
          </cell>
          <cell r="S743" t="str">
            <v>Stephan J.</v>
          </cell>
          <cell r="T743" t="str">
            <v>Cooper</v>
          </cell>
          <cell r="U743" t="str">
            <v>President</v>
          </cell>
          <cell r="V743" t="str">
            <v>laurie.martin@accidentfund.com</v>
          </cell>
          <cell r="W743" t="str">
            <v>Anthony G. Phillips</v>
          </cell>
          <cell r="X743" t="str">
            <v>Ernest</v>
          </cell>
          <cell r="Y743" t="str">
            <v>Russell</v>
          </cell>
          <cell r="Z743" t="str">
            <v>Accounting Specialist</v>
          </cell>
          <cell r="AA743" t="str">
            <v>AF Group</v>
          </cell>
          <cell r="AB743">
            <v>5177085136</v>
          </cell>
          <cell r="AD743">
            <v>5173462026</v>
          </cell>
          <cell r="AE743" t="str">
            <v>ernest.russell@accidentfund.com</v>
          </cell>
          <cell r="AF743" t="str">
            <v>200 North Grand Avenue</v>
          </cell>
          <cell r="AH743" t="str">
            <v>LANSING</v>
          </cell>
          <cell r="AI743" t="str">
            <v>INGHAM</v>
          </cell>
          <cell r="AJ743" t="str">
            <v>MI</v>
          </cell>
          <cell r="AK743" t="str">
            <v>48933</v>
          </cell>
          <cell r="CN743">
            <v>1022</v>
          </cell>
          <cell r="CO743">
            <v>618</v>
          </cell>
          <cell r="CS743" t="str">
            <v>12/31/2019</v>
          </cell>
          <cell r="CT743">
            <v>12</v>
          </cell>
          <cell r="CW743">
            <v>29157</v>
          </cell>
          <cell r="CX743" t="str">
            <v>572</v>
          </cell>
          <cell r="DD743" t="str">
            <v>Laurie</v>
          </cell>
          <cell r="DE743" t="str">
            <v>Martin</v>
          </cell>
          <cell r="DF743" t="str">
            <v>Director, Finanacial Reporting</v>
          </cell>
          <cell r="DG743" t="str">
            <v>laurie.martin@accidentfund.com</v>
          </cell>
          <cell r="DH743">
            <v>5177085089</v>
          </cell>
        </row>
        <row r="744">
          <cell r="A744">
            <v>10276</v>
          </cell>
          <cell r="B744" t="str">
            <v>United World Life Insurance Company</v>
          </cell>
          <cell r="J744" t="str">
            <v>3300 Mutual of Omaha Plaza</v>
          </cell>
          <cell r="L744" t="str">
            <v xml:space="preserve">OMAHA </v>
          </cell>
          <cell r="M744" t="str">
            <v>DOUGLAS</v>
          </cell>
          <cell r="N744" t="str">
            <v>NE</v>
          </cell>
          <cell r="O744" t="str">
            <v>68175</v>
          </cell>
          <cell r="Q744">
            <v>4023517600</v>
          </cell>
          <cell r="R744">
            <v>4023515298</v>
          </cell>
          <cell r="S744" t="str">
            <v>James</v>
          </cell>
          <cell r="T744" t="str">
            <v>Blackledge</v>
          </cell>
          <cell r="U744" t="str">
            <v>Chairman of the Board and CEO</v>
          </cell>
          <cell r="V744" t="str">
            <v>james.blackledge@mutualofomaha.com</v>
          </cell>
          <cell r="W744" t="str">
            <v>Dave Diamond</v>
          </cell>
          <cell r="X744" t="str">
            <v>Rick</v>
          </cell>
          <cell r="Y744" t="str">
            <v>Mapes</v>
          </cell>
          <cell r="Z744" t="str">
            <v>Sr. Regulatory Issues Analyst</v>
          </cell>
          <cell r="AA744" t="str">
            <v>Mutual of Omaha</v>
          </cell>
          <cell r="AB744">
            <v>4023512642</v>
          </cell>
          <cell r="AD744">
            <v>4023515298</v>
          </cell>
          <cell r="AE744" t="str">
            <v>rick.mapes@mutualofomaha.com</v>
          </cell>
          <cell r="AF744" t="str">
            <v>3300 Mutual of Omaha Plaza</v>
          </cell>
          <cell r="AH744" t="str">
            <v>OMAHA</v>
          </cell>
          <cell r="AI744" t="str">
            <v>DOUGLAS</v>
          </cell>
          <cell r="AJ744" t="str">
            <v>NE</v>
          </cell>
          <cell r="AK744" t="str">
            <v>68175</v>
          </cell>
          <cell r="CF744" t="str">
            <v>www.mutualofomaha.com</v>
          </cell>
          <cell r="CN744">
            <v>1023</v>
          </cell>
          <cell r="CO744">
            <v>673</v>
          </cell>
          <cell r="CS744" t="str">
            <v>12/31/2019</v>
          </cell>
          <cell r="CT744">
            <v>12</v>
          </cell>
          <cell r="CW744">
            <v>72850</v>
          </cell>
          <cell r="CX744" t="str">
            <v/>
          </cell>
          <cell r="DD744" t="str">
            <v>Pam</v>
          </cell>
          <cell r="DE744" t="str">
            <v>Bishop</v>
          </cell>
          <cell r="DF744" t="str">
            <v>Manager Market Conduct</v>
          </cell>
          <cell r="DG744" t="str">
            <v>pam.bishop@mutualofomaha.com</v>
          </cell>
          <cell r="DH744">
            <v>4023512643</v>
          </cell>
        </row>
        <row r="745">
          <cell r="A745">
            <v>10278</v>
          </cell>
          <cell r="B745" t="str">
            <v xml:space="preserve">Universal Guaranty Life Insurance Company </v>
          </cell>
          <cell r="J745" t="str">
            <v>PO Box 5147</v>
          </cell>
          <cell r="L745" t="str">
            <v>SPRINGFIELD</v>
          </cell>
          <cell r="N745" t="str">
            <v>IL</v>
          </cell>
          <cell r="O745" t="str">
            <v>62705</v>
          </cell>
          <cell r="P745" t="str">
            <v>5147</v>
          </cell>
          <cell r="Q745">
            <v>2172416300</v>
          </cell>
          <cell r="R745">
            <v>2175291066</v>
          </cell>
          <cell r="S745" t="str">
            <v>Theodore C.</v>
          </cell>
          <cell r="T745" t="str">
            <v>Miller</v>
          </cell>
          <cell r="U745" t="str">
            <v>SVP/CFO/SEC</v>
          </cell>
          <cell r="V745" t="str">
            <v>accounting@utgins.com</v>
          </cell>
          <cell r="W745" t="str">
            <v>Theodore C. Miller</v>
          </cell>
          <cell r="X745" t="str">
            <v>Brittany</v>
          </cell>
          <cell r="Y745" t="str">
            <v>Mcknight</v>
          </cell>
          <cell r="Z745" t="str">
            <v>Financial Accounting Staff</v>
          </cell>
          <cell r="AA745" t="str">
            <v>Universal Guaranty Life Insurance Company</v>
          </cell>
          <cell r="AB745">
            <v>2172416300</v>
          </cell>
          <cell r="AD745">
            <v>2175291066</v>
          </cell>
          <cell r="AE745" t="str">
            <v>accounting@utgins.com</v>
          </cell>
          <cell r="AF745" t="str">
            <v>PO Box 5147</v>
          </cell>
          <cell r="AH745" t="str">
            <v>SPRINGFIELD</v>
          </cell>
          <cell r="AJ745" t="str">
            <v>IL</v>
          </cell>
          <cell r="AK745" t="str">
            <v>62705</v>
          </cell>
          <cell r="AL745" t="str">
            <v>5147</v>
          </cell>
          <cell r="AM745" t="str">
            <v>Theodore C.</v>
          </cell>
          <cell r="AN745" t="str">
            <v>Miller</v>
          </cell>
          <cell r="AO745" t="str">
            <v>Senior Vice President and CFO</v>
          </cell>
          <cell r="AP745" t="str">
            <v>Univeral Guaranty Life Insurance Company</v>
          </cell>
          <cell r="AQ745">
            <v>2172416300</v>
          </cell>
          <cell r="AR745">
            <v>363</v>
          </cell>
          <cell r="AS745">
            <v>2172416578</v>
          </cell>
          <cell r="AT745" t="str">
            <v>accounting@utgins.com</v>
          </cell>
          <cell r="AU745" t="str">
            <v>PO Box 5147</v>
          </cell>
          <cell r="AW745" t="str">
            <v>SPRINGFIELD</v>
          </cell>
          <cell r="AY745" t="str">
            <v>IL</v>
          </cell>
          <cell r="AZ745" t="str">
            <v>62705</v>
          </cell>
          <cell r="BA745" t="str">
            <v>5147</v>
          </cell>
          <cell r="BB745" t="str">
            <v>Julie Ann</v>
          </cell>
          <cell r="BC745" t="str">
            <v>Abel</v>
          </cell>
          <cell r="BD745" t="str">
            <v>Vice President/Treasurer</v>
          </cell>
          <cell r="BE745" t="str">
            <v>Universal Guaranty Life Insurance Company</v>
          </cell>
          <cell r="BF745">
            <v>2172416300</v>
          </cell>
          <cell r="BG745">
            <v>344</v>
          </cell>
          <cell r="BH745">
            <v>2175291066</v>
          </cell>
          <cell r="BI745" t="str">
            <v>accounting@utgins.com</v>
          </cell>
          <cell r="BJ745" t="str">
            <v>PO Box 5147</v>
          </cell>
          <cell r="BL745" t="str">
            <v>SPRINGFIELD</v>
          </cell>
          <cell r="BN745" t="str">
            <v>IL</v>
          </cell>
          <cell r="BO745" t="str">
            <v>62705</v>
          </cell>
          <cell r="BP745" t="str">
            <v>5147</v>
          </cell>
          <cell r="CF745" t="str">
            <v>www.utgins.com</v>
          </cell>
          <cell r="CN745">
            <v>509</v>
          </cell>
          <cell r="CO745">
            <v>693</v>
          </cell>
          <cell r="CP745">
            <v>687</v>
          </cell>
          <cell r="CQ745">
            <v>1716</v>
          </cell>
          <cell r="CS745" t="str">
            <v>12/31/2019</v>
          </cell>
          <cell r="CT745">
            <v>12</v>
          </cell>
          <cell r="CW745">
            <v>70130</v>
          </cell>
          <cell r="DD745" t="str">
            <v>Theodore</v>
          </cell>
          <cell r="DE745" t="str">
            <v>Miller</v>
          </cell>
          <cell r="DF745" t="str">
            <v>SVP/CFO/SEC</v>
          </cell>
          <cell r="DG745" t="str">
            <v>accounting@utgins.com</v>
          </cell>
          <cell r="DH745">
            <v>2172416300</v>
          </cell>
        </row>
        <row r="746">
          <cell r="A746">
            <v>11713</v>
          </cell>
          <cell r="B746" t="str">
            <v>Universal Underwriters Insurance Company</v>
          </cell>
          <cell r="J746" t="str">
            <v>1299 Zurich Way</v>
          </cell>
          <cell r="K746" t="str">
            <v>5th Floor West Bar</v>
          </cell>
          <cell r="L746" t="str">
            <v>SCHAUMBURG</v>
          </cell>
          <cell r="M746" t="str">
            <v>COOK</v>
          </cell>
          <cell r="N746" t="str">
            <v>IL</v>
          </cell>
          <cell r="O746" t="str">
            <v>60196</v>
          </cell>
          <cell r="Q746">
            <v>8476053267</v>
          </cell>
          <cell r="R746">
            <v>8474135315</v>
          </cell>
          <cell r="S746" t="str">
            <v>Katherine</v>
          </cell>
          <cell r="T746" t="str">
            <v>Miller</v>
          </cell>
          <cell r="U746" t="str">
            <v>Director of Statutory External Reporting</v>
          </cell>
          <cell r="V746" t="str">
            <v>katie.miller@zurichna.com</v>
          </cell>
          <cell r="W746" t="str">
            <v>Dalynn Hoch</v>
          </cell>
          <cell r="X746" t="str">
            <v>Lucille</v>
          </cell>
          <cell r="Y746" t="str">
            <v>Choma</v>
          </cell>
          <cell r="Z746" t="str">
            <v>Financial Analyst III</v>
          </cell>
          <cell r="AA746" t="str">
            <v>Zurich Group</v>
          </cell>
          <cell r="AB746">
            <v>8476056699</v>
          </cell>
          <cell r="AD746">
            <v>8474135315</v>
          </cell>
          <cell r="AE746" t="str">
            <v>usz_supp.filings@zurichna.com</v>
          </cell>
          <cell r="AF746" t="str">
            <v>1299 Zurich Way</v>
          </cell>
          <cell r="AG746" t="str">
            <v>5th Floor West Bar</v>
          </cell>
          <cell r="AH746" t="str">
            <v>SCHAUMBURG</v>
          </cell>
          <cell r="AI746" t="str">
            <v>COOK</v>
          </cell>
          <cell r="AJ746" t="str">
            <v>IL</v>
          </cell>
          <cell r="AK746" t="str">
            <v>60196</v>
          </cell>
          <cell r="CF746" t="str">
            <v>www.zurichna.com</v>
          </cell>
          <cell r="CN746">
            <v>1551</v>
          </cell>
          <cell r="CO746">
            <v>2993</v>
          </cell>
          <cell r="CS746" t="str">
            <v>12/31/2019</v>
          </cell>
          <cell r="CT746">
            <v>12</v>
          </cell>
          <cell r="CW746">
            <v>41181</v>
          </cell>
          <cell r="DD746" t="str">
            <v>Katherine</v>
          </cell>
          <cell r="DE746" t="str">
            <v>Miller</v>
          </cell>
          <cell r="DF746" t="str">
            <v>Director of Statutory and Regulatory Reporting</v>
          </cell>
          <cell r="DG746" t="str">
            <v>katie.miller@zurichna.com</v>
          </cell>
          <cell r="DH746">
            <v>8476057896</v>
          </cell>
        </row>
        <row r="747">
          <cell r="A747">
            <v>11584</v>
          </cell>
          <cell r="B747" t="str">
            <v>Unum Insurance Company</v>
          </cell>
          <cell r="J747" t="str">
            <v>One Fountain Square</v>
          </cell>
          <cell r="L747" t="str">
            <v>CHATTANOOGA</v>
          </cell>
          <cell r="M747" t="str">
            <v>HAMILTON</v>
          </cell>
          <cell r="N747" t="str">
            <v>TN</v>
          </cell>
          <cell r="O747" t="str">
            <v>37402</v>
          </cell>
          <cell r="P747" t="str">
            <v>1330</v>
          </cell>
          <cell r="Q747">
            <v>4232941882</v>
          </cell>
          <cell r="S747" t="str">
            <v>Michael</v>
          </cell>
          <cell r="T747" t="str">
            <v>Simonds</v>
          </cell>
          <cell r="U747" t="str">
            <v>President and CEO</v>
          </cell>
          <cell r="V747" t="str">
            <v>msimonds@unum.com</v>
          </cell>
          <cell r="W747" t="str">
            <v>Stephen Mitchell</v>
          </cell>
          <cell r="X747" t="str">
            <v>Denise</v>
          </cell>
          <cell r="Y747" t="str">
            <v>Hardee</v>
          </cell>
          <cell r="Z747" t="str">
            <v>Financial Analyst</v>
          </cell>
          <cell r="AA747" t="str">
            <v>Provident Life and Accident Insurance Company</v>
          </cell>
          <cell r="AB747">
            <v>4232944169</v>
          </cell>
          <cell r="AC747">
            <v>44169</v>
          </cell>
          <cell r="AD747">
            <v>4232942415</v>
          </cell>
          <cell r="AE747" t="str">
            <v>Dhardee@unum.com</v>
          </cell>
          <cell r="AF747" t="str">
            <v>One Fountain Square</v>
          </cell>
          <cell r="AG747" t="str">
            <v>6-North</v>
          </cell>
          <cell r="AH747" t="str">
            <v>CHATTANOOGA</v>
          </cell>
          <cell r="AI747" t="str">
            <v>HAMILTON</v>
          </cell>
          <cell r="AJ747" t="str">
            <v>TN</v>
          </cell>
          <cell r="AK747" t="str">
            <v>37402</v>
          </cell>
          <cell r="AM747" t="str">
            <v>Kim</v>
          </cell>
          <cell r="AN747" t="str">
            <v>Gardner</v>
          </cell>
          <cell r="AO747" t="str">
            <v>Direct, Financial Analysis Manager</v>
          </cell>
          <cell r="AP747" t="str">
            <v>Provident Life and Accident Insurance Company</v>
          </cell>
          <cell r="AQ747">
            <v>4232945519</v>
          </cell>
          <cell r="AR747">
            <v>45519</v>
          </cell>
          <cell r="AS747">
            <v>4232942415</v>
          </cell>
          <cell r="AT747" t="str">
            <v/>
          </cell>
          <cell r="AU747" t="str">
            <v>One Fountain Square</v>
          </cell>
          <cell r="AV747" t="str">
            <v>6-North</v>
          </cell>
          <cell r="AW747" t="str">
            <v>CHATTANOOGA</v>
          </cell>
          <cell r="AX747" t="str">
            <v>HAMILTON</v>
          </cell>
          <cell r="AY747" t="str">
            <v>TN</v>
          </cell>
          <cell r="AZ747" t="str">
            <v>37402</v>
          </cell>
          <cell r="CF747" t="str">
            <v>www.unumum.com</v>
          </cell>
          <cell r="CN747">
            <v>1425</v>
          </cell>
          <cell r="CO747">
            <v>2211</v>
          </cell>
          <cell r="CP747">
            <v>2212</v>
          </cell>
          <cell r="CS747" t="str">
            <v>12/31/2019</v>
          </cell>
          <cell r="CT747">
            <v>12</v>
          </cell>
          <cell r="CW747">
            <v>67601</v>
          </cell>
          <cell r="DD747" t="str">
            <v>Kim</v>
          </cell>
          <cell r="DE747" t="str">
            <v>Gardner</v>
          </cell>
          <cell r="DF747" t="str">
            <v>Direct, Financial Analysis Manager</v>
          </cell>
          <cell r="DG747" t="str">
            <v>dgardner@umum.com</v>
          </cell>
          <cell r="DH747">
            <v>4232945519</v>
          </cell>
        </row>
        <row r="748">
          <cell r="A748">
            <v>10279</v>
          </cell>
          <cell r="B748" t="str">
            <v xml:space="preserve">Unum Life Insurance Company of America </v>
          </cell>
          <cell r="J748" t="str">
            <v>One Fountain Square</v>
          </cell>
          <cell r="K748" t="str">
            <v>6 North</v>
          </cell>
          <cell r="L748" t="str">
            <v>CHATTANOOGA</v>
          </cell>
          <cell r="M748" t="str">
            <v>HAMILTON</v>
          </cell>
          <cell r="N748" t="str">
            <v>TN</v>
          </cell>
          <cell r="O748" t="str">
            <v>37402</v>
          </cell>
          <cell r="Q748">
            <v>4232944169</v>
          </cell>
          <cell r="R748">
            <v>4232942415</v>
          </cell>
          <cell r="S748" t="str">
            <v>Michael</v>
          </cell>
          <cell r="T748" t="str">
            <v>Simonds</v>
          </cell>
          <cell r="U748" t="str">
            <v>President and CEO</v>
          </cell>
          <cell r="V748" t="str">
            <v>msimonds@unum.com</v>
          </cell>
          <cell r="W748" t="str">
            <v>Stephen Mitchell</v>
          </cell>
          <cell r="X748" t="str">
            <v>Denise</v>
          </cell>
          <cell r="Y748" t="str">
            <v>Hardee</v>
          </cell>
          <cell r="Z748" t="str">
            <v>Financial Analyst</v>
          </cell>
          <cell r="AA748" t="str">
            <v>Unum Group</v>
          </cell>
          <cell r="AB748">
            <v>4232944169</v>
          </cell>
          <cell r="AC748">
            <v>44169</v>
          </cell>
          <cell r="AD748">
            <v>4232941800</v>
          </cell>
          <cell r="AE748" t="str">
            <v>Dhardee@unum.com</v>
          </cell>
          <cell r="AF748" t="str">
            <v>One Fountain Square</v>
          </cell>
          <cell r="AH748" t="str">
            <v>CHATTANOOGA</v>
          </cell>
          <cell r="AI748" t="str">
            <v>HAMILTON</v>
          </cell>
          <cell r="AJ748" t="str">
            <v>TN</v>
          </cell>
          <cell r="AK748" t="str">
            <v>37402</v>
          </cell>
          <cell r="AM748" t="str">
            <v>Kim</v>
          </cell>
          <cell r="AN748" t="str">
            <v>Perry Gardner</v>
          </cell>
          <cell r="AO748" t="str">
            <v>AVP, ACOE</v>
          </cell>
          <cell r="AP748" t="str">
            <v>Unum Group</v>
          </cell>
          <cell r="AQ748">
            <v>4232945519</v>
          </cell>
          <cell r="AR748">
            <v>45519</v>
          </cell>
          <cell r="AS748">
            <v>4232941800</v>
          </cell>
          <cell r="AT748" t="str">
            <v/>
          </cell>
          <cell r="AU748" t="str">
            <v>One Fountain Square</v>
          </cell>
          <cell r="AW748" t="str">
            <v>CHATTANOOGA</v>
          </cell>
          <cell r="AX748" t="str">
            <v>HAMILTON</v>
          </cell>
          <cell r="AY748" t="str">
            <v>TN</v>
          </cell>
          <cell r="AZ748" t="str">
            <v>37402</v>
          </cell>
          <cell r="CF748" t="str">
            <v>www.unum.com</v>
          </cell>
          <cell r="CN748">
            <v>1024</v>
          </cell>
          <cell r="CO748">
            <v>620</v>
          </cell>
          <cell r="CP748">
            <v>695</v>
          </cell>
          <cell r="CS748" t="str">
            <v>12/31/2019</v>
          </cell>
          <cell r="CT748">
            <v>12</v>
          </cell>
          <cell r="CW748">
            <v>62235</v>
          </cell>
          <cell r="CX748" t="str">
            <v>565</v>
          </cell>
          <cell r="DD748" t="str">
            <v>Kim</v>
          </cell>
          <cell r="DE748" t="str">
            <v>Perry Gardner</v>
          </cell>
          <cell r="DF748" t="str">
            <v>AVP, ACOE</v>
          </cell>
          <cell r="DG748" t="str">
            <v>kgardner@umum.com</v>
          </cell>
          <cell r="DH748">
            <v>4232945519</v>
          </cell>
        </row>
        <row r="749">
          <cell r="A749">
            <v>10280</v>
          </cell>
          <cell r="B749" t="str">
            <v xml:space="preserve">USAA Life Insurance Company </v>
          </cell>
          <cell r="J749" t="str">
            <v>9800 Fredericksburg Road</v>
          </cell>
          <cell r="L749" t="str">
            <v>SAN ANTONIO</v>
          </cell>
          <cell r="M749" t="str">
            <v>BEXAR</v>
          </cell>
          <cell r="N749" t="str">
            <v>TX</v>
          </cell>
          <cell r="O749" t="str">
            <v>78288</v>
          </cell>
          <cell r="P749" t="str">
            <v>4031</v>
          </cell>
          <cell r="Q749">
            <v>2104989908</v>
          </cell>
          <cell r="R749">
            <v>2104982723</v>
          </cell>
          <cell r="S749" t="str">
            <v>Brandon Dane</v>
          </cell>
          <cell r="T749" t="str">
            <v>Carter</v>
          </cell>
          <cell r="U749" t="str">
            <v>President</v>
          </cell>
          <cell r="V749" t="str">
            <v>brandon.carter@usaa.com</v>
          </cell>
          <cell r="W749" t="str">
            <v>Jeff Edward Tucker</v>
          </cell>
          <cell r="X749" t="str">
            <v>Leticia</v>
          </cell>
          <cell r="Y749" t="str">
            <v>Neira</v>
          </cell>
          <cell r="Z749" t="str">
            <v>Financial Reporting Analyst</v>
          </cell>
          <cell r="AA749" t="str">
            <v xml:space="preserve">USAA Life Insurance Company </v>
          </cell>
          <cell r="AB749">
            <v>2104988188</v>
          </cell>
          <cell r="AD749">
            <v>2104982723</v>
          </cell>
          <cell r="AE749" t="str">
            <v>state_reporting@usaa.com</v>
          </cell>
          <cell r="AF749" t="str">
            <v>9800 Fredericksburg Road</v>
          </cell>
          <cell r="AH749" t="str">
            <v>SAN ANTONIO</v>
          </cell>
          <cell r="AI749" t="str">
            <v>BEXAR</v>
          </cell>
          <cell r="AJ749" t="str">
            <v>TX</v>
          </cell>
          <cell r="AK749" t="str">
            <v>78288</v>
          </cell>
          <cell r="AL749" t="str">
            <v>4031</v>
          </cell>
          <cell r="AM749" t="str">
            <v>Yvette</v>
          </cell>
          <cell r="AN749" t="str">
            <v>Alvarado</v>
          </cell>
          <cell r="AO749" t="str">
            <v>Compliance Advisor I</v>
          </cell>
          <cell r="AP749" t="str">
            <v xml:space="preserve">USAA Life Insurance Company </v>
          </cell>
          <cell r="AQ749">
            <v>2107846852</v>
          </cell>
          <cell r="AS749">
            <v>8774306184</v>
          </cell>
          <cell r="AT749" t="str">
            <v>yvette.alvarado@usaa.com</v>
          </cell>
          <cell r="AU749" t="str">
            <v>9800 Fredericksburg Road</v>
          </cell>
          <cell r="AW749" t="str">
            <v>SAN ANTONIO</v>
          </cell>
          <cell r="AX749" t="str">
            <v>BEXAR</v>
          </cell>
          <cell r="AY749" t="str">
            <v>TX</v>
          </cell>
          <cell r="AZ749" t="str">
            <v>78288</v>
          </cell>
          <cell r="BA749" t="str">
            <v>4031</v>
          </cell>
          <cell r="CF749" t="str">
            <v>www.usaa.com</v>
          </cell>
          <cell r="CN749">
            <v>1025</v>
          </cell>
          <cell r="CO749">
            <v>532</v>
          </cell>
          <cell r="CP749">
            <v>1740</v>
          </cell>
          <cell r="CS749" t="str">
            <v>12/31/2019</v>
          </cell>
          <cell r="CT749">
            <v>12</v>
          </cell>
          <cell r="CW749">
            <v>69663</v>
          </cell>
          <cell r="CX749" t="str">
            <v>200</v>
          </cell>
          <cell r="DD749" t="str">
            <v>Michael E.</v>
          </cell>
          <cell r="DE749" t="str">
            <v>Bodisch</v>
          </cell>
          <cell r="DF749" t="str">
            <v>Director, External Reporting</v>
          </cell>
          <cell r="DG749" t="str">
            <v>michael.bodisch@usaa.com</v>
          </cell>
          <cell r="DH749">
            <v>2104256515</v>
          </cell>
        </row>
        <row r="750">
          <cell r="A750">
            <v>10281</v>
          </cell>
          <cell r="B750" t="str">
            <v>USAble Life</v>
          </cell>
          <cell r="J750" t="str">
            <v>PO Box 1650</v>
          </cell>
          <cell r="L750" t="str">
            <v>LITTLE ROCK</v>
          </cell>
          <cell r="N750" t="str">
            <v>AR</v>
          </cell>
          <cell r="O750" t="str">
            <v>72203</v>
          </cell>
          <cell r="P750" t="str">
            <v>1650</v>
          </cell>
          <cell r="Q750">
            <v>5012128868</v>
          </cell>
          <cell r="R750">
            <v>5012358484</v>
          </cell>
          <cell r="S750" t="str">
            <v>James F.</v>
          </cell>
          <cell r="T750" t="str">
            <v>Casey</v>
          </cell>
          <cell r="U750" t="str">
            <v>President and CEO</v>
          </cell>
          <cell r="V750" t="str">
            <v>legal@usabellife.com</v>
          </cell>
          <cell r="W750" t="str">
            <v>John Moran</v>
          </cell>
          <cell r="X750" t="str">
            <v>Jeremy</v>
          </cell>
          <cell r="Y750" t="str">
            <v>Adams</v>
          </cell>
          <cell r="Z750" t="str">
            <v>Sr. Manager, Financial Accounting</v>
          </cell>
          <cell r="AA750" t="str">
            <v>Usable Life</v>
          </cell>
          <cell r="AB750">
            <v>5012128833</v>
          </cell>
          <cell r="AD750">
            <v>5012358405</v>
          </cell>
          <cell r="AE750" t="str">
            <v>jeremy.adams@usablelife.com</v>
          </cell>
          <cell r="AF750" t="str">
            <v>PO Box 1650</v>
          </cell>
          <cell r="AH750" t="str">
            <v>LITTLE ROCK</v>
          </cell>
          <cell r="AJ750" t="str">
            <v>AR</v>
          </cell>
          <cell r="AK750" t="str">
            <v>72203</v>
          </cell>
          <cell r="AL750" t="str">
            <v>1650</v>
          </cell>
          <cell r="AM750" t="str">
            <v>Ashley</v>
          </cell>
          <cell r="AN750" t="str">
            <v>Morrison</v>
          </cell>
          <cell r="AO750" t="str">
            <v>Sr. Financial Analyst</v>
          </cell>
          <cell r="AP750" t="str">
            <v>Usable Life</v>
          </cell>
          <cell r="AQ750">
            <v>5012128905</v>
          </cell>
          <cell r="AS750">
            <v>5012358405</v>
          </cell>
          <cell r="AT750" t="str">
            <v>ashley.morrison@usablelife.com</v>
          </cell>
          <cell r="AU750" t="str">
            <v>PO Box 1650</v>
          </cell>
          <cell r="AW750" t="str">
            <v>LITTLE ROCK</v>
          </cell>
          <cell r="AY750" t="str">
            <v>AR</v>
          </cell>
          <cell r="AZ750" t="str">
            <v>72203</v>
          </cell>
          <cell r="BA750" t="str">
            <v>1650</v>
          </cell>
          <cell r="CF750" t="str">
            <v>www.usablelife.com</v>
          </cell>
          <cell r="CN750">
            <v>489</v>
          </cell>
          <cell r="CO750">
            <v>561</v>
          </cell>
          <cell r="CP750">
            <v>455</v>
          </cell>
          <cell r="CS750" t="str">
            <v>12/31/2019</v>
          </cell>
          <cell r="CT750">
            <v>12</v>
          </cell>
          <cell r="CW750">
            <v>94358</v>
          </cell>
          <cell r="CX750" t="str">
            <v>876</v>
          </cell>
        </row>
        <row r="751">
          <cell r="A751">
            <v>11190</v>
          </cell>
          <cell r="B751" t="str">
            <v>US Financial Life Insurance Company</v>
          </cell>
          <cell r="J751" t="str">
            <v>525 Washington Boulevard</v>
          </cell>
          <cell r="K751" t="str">
            <v>35th Floor</v>
          </cell>
          <cell r="L751" t="str">
            <v>JERSEY CITY</v>
          </cell>
          <cell r="N751" t="str">
            <v>NJ</v>
          </cell>
          <cell r="O751" t="str">
            <v>07310</v>
          </cell>
          <cell r="Q751">
            <v>2017435073</v>
          </cell>
          <cell r="R751">
            <v>2017435006</v>
          </cell>
          <cell r="S751" t="str">
            <v>Nick</v>
          </cell>
          <cell r="T751" t="str">
            <v>Gismondi</v>
          </cell>
          <cell r="U751" t="str">
            <v>Vice President</v>
          </cell>
          <cell r="V751" t="str">
            <v>controllers@axa.us.com</v>
          </cell>
          <cell r="W751" t="str">
            <v>Anders Malmstrom</v>
          </cell>
          <cell r="X751" t="str">
            <v>Nick</v>
          </cell>
          <cell r="Y751" t="str">
            <v>Gismondi</v>
          </cell>
          <cell r="Z751" t="str">
            <v>Vice President</v>
          </cell>
          <cell r="AA751" t="str">
            <v>US Financial Life Insurance Company</v>
          </cell>
          <cell r="AB751">
            <v>2017435073</v>
          </cell>
          <cell r="AD751">
            <v>2017435006</v>
          </cell>
          <cell r="AE751" t="str">
            <v>controllers@axa.us.com</v>
          </cell>
          <cell r="AF751" t="str">
            <v>525 Washington Boulevard</v>
          </cell>
          <cell r="AG751" t="str">
            <v>35th Floor</v>
          </cell>
          <cell r="AH751" t="str">
            <v>JERSEY CITY</v>
          </cell>
          <cell r="AJ751" t="str">
            <v>NJ</v>
          </cell>
          <cell r="AK751" t="str">
            <v>07310</v>
          </cell>
          <cell r="AM751" t="str">
            <v>Paola</v>
          </cell>
          <cell r="AN751" t="str">
            <v>Mirabal</v>
          </cell>
          <cell r="AO751" t="str">
            <v>Lead Manager</v>
          </cell>
          <cell r="AP751" t="str">
            <v>AXA Equitable</v>
          </cell>
          <cell r="AQ751">
            <v>2017435225</v>
          </cell>
          <cell r="AS751">
            <v>2017435006</v>
          </cell>
          <cell r="AT751" t="str">
            <v>paola.pimentel@axa.us.com</v>
          </cell>
          <cell r="AU751" t="str">
            <v>525 Washington Boulevard</v>
          </cell>
          <cell r="AV751" t="str">
            <v>35th Floor</v>
          </cell>
          <cell r="AW751" t="str">
            <v>JERSEY CITY</v>
          </cell>
          <cell r="AY751" t="str">
            <v>NJ</v>
          </cell>
          <cell r="AZ751" t="str">
            <v>07310</v>
          </cell>
          <cell r="CF751" t="str">
            <v>www.axa.com</v>
          </cell>
          <cell r="CN751">
            <v>1060</v>
          </cell>
          <cell r="CO751">
            <v>795</v>
          </cell>
          <cell r="CP751">
            <v>1601</v>
          </cell>
          <cell r="CS751" t="str">
            <v>12/31/2019</v>
          </cell>
          <cell r="CT751">
            <v>12</v>
          </cell>
          <cell r="CW751">
            <v>84530</v>
          </cell>
        </row>
        <row r="752">
          <cell r="A752">
            <v>10261</v>
          </cell>
          <cell r="B752" t="str">
            <v>U.S. Specialty Insurance Company</v>
          </cell>
          <cell r="J752" t="str">
            <v>13403 Northwest Freeway</v>
          </cell>
          <cell r="L752" t="str">
            <v>HOUSTON</v>
          </cell>
          <cell r="M752" t="str">
            <v>HARRIS</v>
          </cell>
          <cell r="N752" t="str">
            <v>TX</v>
          </cell>
          <cell r="O752" t="str">
            <v>77040</v>
          </cell>
          <cell r="Q752">
            <v>7137443738</v>
          </cell>
          <cell r="R752">
            <v>7137443727</v>
          </cell>
          <cell r="S752" t="str">
            <v>Joycelyn</v>
          </cell>
          <cell r="T752" t="str">
            <v>Ray</v>
          </cell>
          <cell r="U752" t="str">
            <v>Vice President of Regulatory Compliance</v>
          </cell>
          <cell r="V752" t="str">
            <v>jray@tmhcc.com</v>
          </cell>
          <cell r="W752" t="str">
            <v>Cave McKeown III</v>
          </cell>
          <cell r="X752" t="str">
            <v>Sandy</v>
          </cell>
          <cell r="Y752" t="str">
            <v>Solis</v>
          </cell>
          <cell r="Z752" t="str">
            <v>Corporate Compliance Analyst</v>
          </cell>
          <cell r="AA752" t="str">
            <v>U.S. Specialty Insurance Company</v>
          </cell>
          <cell r="AB752">
            <v>7137449695</v>
          </cell>
          <cell r="AD752">
            <v>7137443727</v>
          </cell>
          <cell r="AE752" t="str">
            <v>ssolis@tmhcc.com</v>
          </cell>
          <cell r="AF752" t="str">
            <v>13403 Northwest Freeway</v>
          </cell>
          <cell r="AH752" t="str">
            <v>HOUSTON</v>
          </cell>
          <cell r="AI752" t="str">
            <v>HARRIS</v>
          </cell>
          <cell r="AJ752" t="str">
            <v>TX</v>
          </cell>
          <cell r="AK752" t="str">
            <v>77040</v>
          </cell>
          <cell r="AM752" t="str">
            <v>Syed</v>
          </cell>
          <cell r="AN752" t="str">
            <v>Najam</v>
          </cell>
          <cell r="AO752" t="str">
            <v>Corporate Compliance Supervisor</v>
          </cell>
          <cell r="AP752" t="str">
            <v>U.S. Specialty Insurance Company</v>
          </cell>
          <cell r="AQ752">
            <v>7139961113</v>
          </cell>
          <cell r="AS752">
            <v>7137449695</v>
          </cell>
          <cell r="AT752" t="str">
            <v>snajam@tmhcc.com</v>
          </cell>
          <cell r="AU752" t="str">
            <v>13403 Northwest Freeway</v>
          </cell>
          <cell r="AW752" t="str">
            <v>HOUSTON</v>
          </cell>
          <cell r="AX752" t="str">
            <v>HARRIS</v>
          </cell>
          <cell r="AY752" t="str">
            <v>TX</v>
          </cell>
          <cell r="AZ752" t="str">
            <v>77040</v>
          </cell>
          <cell r="CF752" t="str">
            <v>www.tmhcc.com</v>
          </cell>
          <cell r="CN752">
            <v>1010</v>
          </cell>
          <cell r="CO752">
            <v>680</v>
          </cell>
          <cell r="CP752">
            <v>659</v>
          </cell>
          <cell r="CS752" t="str">
            <v>12/31/2019</v>
          </cell>
          <cell r="CT752">
            <v>12</v>
          </cell>
          <cell r="CW752">
            <v>29599</v>
          </cell>
          <cell r="CX752" t="str">
            <v>3098</v>
          </cell>
          <cell r="DD752" t="str">
            <v>Joycelyn</v>
          </cell>
          <cell r="DE752" t="str">
            <v>Ray</v>
          </cell>
          <cell r="DF752" t="str">
            <v>Vice President of Regulatory Compliance</v>
          </cell>
          <cell r="DG752" t="str">
            <v>jray@tmhcc.com</v>
          </cell>
          <cell r="DH752">
            <v>7137443738</v>
          </cell>
        </row>
        <row r="753">
          <cell r="A753">
            <v>11715</v>
          </cell>
          <cell r="B753" t="str">
            <v>Utica Mutual Insurance Company</v>
          </cell>
          <cell r="J753" t="str">
            <v>PO Box 530</v>
          </cell>
          <cell r="L753" t="str">
            <v>UTICA</v>
          </cell>
          <cell r="N753" t="str">
            <v>NY</v>
          </cell>
          <cell r="O753" t="str">
            <v>13503</v>
          </cell>
          <cell r="P753" t="str">
            <v>0530</v>
          </cell>
          <cell r="Q753">
            <v>3157342385</v>
          </cell>
          <cell r="X753" t="str">
            <v>Cody</v>
          </cell>
          <cell r="Y753" t="str">
            <v>Lawson</v>
          </cell>
          <cell r="Z753" t="str">
            <v>Assistant Data Analyst</v>
          </cell>
          <cell r="AA753" t="str">
            <v>Utica Mutual Insurance Company</v>
          </cell>
          <cell r="AB753">
            <v>3157342921</v>
          </cell>
          <cell r="AE753" t="str">
            <v>cody.lawson@uticanational.com</v>
          </cell>
          <cell r="AF753" t="str">
            <v>PO Box 530</v>
          </cell>
          <cell r="AH753" t="str">
            <v>UTICA</v>
          </cell>
          <cell r="AJ753" t="str">
            <v>NY</v>
          </cell>
          <cell r="AK753" t="str">
            <v>13503</v>
          </cell>
          <cell r="AL753" t="str">
            <v>0530</v>
          </cell>
          <cell r="CN753">
            <v>1553</v>
          </cell>
          <cell r="CO753">
            <v>1876</v>
          </cell>
          <cell r="CS753" t="str">
            <v>12/31/2019</v>
          </cell>
          <cell r="CT753">
            <v>12</v>
          </cell>
          <cell r="CW753">
            <v>25976</v>
          </cell>
          <cell r="DD753" t="str">
            <v>Thomas</v>
          </cell>
          <cell r="DE753" t="str">
            <v>Heath</v>
          </cell>
          <cell r="DF753" t="str">
            <v>Statistical Reporting Supervisor</v>
          </cell>
          <cell r="DG753" t="str">
            <v>thomas.heath@uticanational.com</v>
          </cell>
          <cell r="DH753">
            <v>3157342912</v>
          </cell>
        </row>
        <row r="754">
          <cell r="A754">
            <v>10282</v>
          </cell>
          <cell r="B754" t="str">
            <v>Valley Forge Insurance Company</v>
          </cell>
          <cell r="J754" t="str">
            <v>151 North Franklin Street</v>
          </cell>
          <cell r="K754" t="str">
            <v/>
          </cell>
          <cell r="L754" t="str">
            <v>CHICAGO</v>
          </cell>
          <cell r="M754" t="str">
            <v>COOK</v>
          </cell>
          <cell r="N754" t="str">
            <v>IL</v>
          </cell>
          <cell r="O754" t="str">
            <v>60606</v>
          </cell>
          <cell r="Q754">
            <v>3128225000</v>
          </cell>
          <cell r="S754" t="str">
            <v>Dino</v>
          </cell>
          <cell r="T754" t="str">
            <v>Robusto</v>
          </cell>
          <cell r="U754" t="str">
            <v>Chairman &amp; CEO</v>
          </cell>
          <cell r="V754" t="str">
            <v>dinorobusto@cna.com</v>
          </cell>
          <cell r="W754" t="str">
            <v>James Anderson</v>
          </cell>
          <cell r="X754" t="str">
            <v>Noemi</v>
          </cell>
          <cell r="Y754" t="str">
            <v>Reyna</v>
          </cell>
          <cell r="Z754" t="str">
            <v>Vendor Management Analyst</v>
          </cell>
          <cell r="AA754" t="str">
            <v>CNA Insurance</v>
          </cell>
          <cell r="AB754">
            <v>3128222739</v>
          </cell>
          <cell r="AD754">
            <v>3122604640</v>
          </cell>
          <cell r="AE754" t="str">
            <v>ltccompliance@cna.com</v>
          </cell>
          <cell r="AF754" t="str">
            <v>151 North Franklin Street</v>
          </cell>
          <cell r="AG754" t="str">
            <v/>
          </cell>
          <cell r="AH754" t="str">
            <v>CHICAGO</v>
          </cell>
          <cell r="AI754" t="str">
            <v>COOK</v>
          </cell>
          <cell r="AJ754" t="str">
            <v>IL</v>
          </cell>
          <cell r="AK754" t="str">
            <v>60606</v>
          </cell>
          <cell r="CF754" t="str">
            <v>www.cna.com</v>
          </cell>
          <cell r="CN754">
            <v>1026</v>
          </cell>
          <cell r="CO754">
            <v>678</v>
          </cell>
          <cell r="CS754" t="str">
            <v>12/31/2019</v>
          </cell>
          <cell r="CT754">
            <v>12</v>
          </cell>
          <cell r="CW754">
            <v>20508</v>
          </cell>
          <cell r="CX754" t="str">
            <v>218</v>
          </cell>
          <cell r="DD754" t="str">
            <v>Izabela</v>
          </cell>
          <cell r="DE754" t="str">
            <v>Sobkowicz</v>
          </cell>
          <cell r="DF754" t="str">
            <v>LTC Operations Director</v>
          </cell>
          <cell r="DG754" t="str">
            <v>izabela.sobkowicz@cna.com</v>
          </cell>
          <cell r="DH754">
            <v>3128221940</v>
          </cell>
        </row>
        <row r="755">
          <cell r="A755">
            <v>10529</v>
          </cell>
          <cell r="B755" t="str">
            <v>Vantapro Specialty Insurance Company</v>
          </cell>
          <cell r="J755" t="str">
            <v>425 West Capital Avenue</v>
          </cell>
          <cell r="K755" t="str">
            <v>Suite 1800</v>
          </cell>
          <cell r="L755" t="str">
            <v>LITTLE ROCK</v>
          </cell>
          <cell r="N755" t="str">
            <v>AR</v>
          </cell>
          <cell r="O755" t="str">
            <v>72201</v>
          </cell>
          <cell r="P755" t="str">
            <v>3525</v>
          </cell>
          <cell r="Q755">
            <v>8602841300</v>
          </cell>
          <cell r="S755" t="str">
            <v>Scott</v>
          </cell>
          <cell r="T755" t="str">
            <v>Carmilani</v>
          </cell>
          <cell r="U755" t="str">
            <v>Chairman, President &amp; CEO</v>
          </cell>
          <cell r="V755" t="str">
            <v>scott.carmilani@awac.com</v>
          </cell>
          <cell r="W755" t="str">
            <v>Tom Bradley</v>
          </cell>
          <cell r="X755" t="str">
            <v>Lauren</v>
          </cell>
          <cell r="Y755" t="str">
            <v>Lyga McCool</v>
          </cell>
          <cell r="Z755" t="str">
            <v>Senior Statistical Reporting Compliance Analyst</v>
          </cell>
          <cell r="AA755" t="str">
            <v>Allied World Insurance Company</v>
          </cell>
          <cell r="AB755">
            <v>8602841422</v>
          </cell>
          <cell r="AD755">
            <v>8602841423</v>
          </cell>
          <cell r="AE755" t="str">
            <v>lauren.lyga@awac.com</v>
          </cell>
          <cell r="AF755" t="str">
            <v>1690 New Britain Avenue</v>
          </cell>
          <cell r="AG755" t="str">
            <v>Suite 101</v>
          </cell>
          <cell r="AH755" t="str">
            <v>FARMINGTON</v>
          </cell>
          <cell r="AJ755" t="str">
            <v>CT</v>
          </cell>
          <cell r="AK755" t="str">
            <v>06032</v>
          </cell>
          <cell r="CF755" t="str">
            <v>www.awac.com</v>
          </cell>
          <cell r="CN755">
            <v>2887</v>
          </cell>
          <cell r="CO755">
            <v>2951</v>
          </cell>
          <cell r="CS755" t="str">
            <v>12/31/2019</v>
          </cell>
          <cell r="CT755">
            <v>12</v>
          </cell>
          <cell r="CW755">
            <v>44768</v>
          </cell>
        </row>
        <row r="756">
          <cell r="A756">
            <v>11716</v>
          </cell>
          <cell r="B756" t="str">
            <v>Vantis Life Insurance Company</v>
          </cell>
          <cell r="J756" t="str">
            <v>200 Day Hill Road</v>
          </cell>
          <cell r="L756" t="str">
            <v>WINDSOR</v>
          </cell>
          <cell r="N756" t="str">
            <v>CT</v>
          </cell>
          <cell r="O756" t="str">
            <v>06095</v>
          </cell>
          <cell r="Q756">
            <v>8602986004</v>
          </cell>
          <cell r="R756">
            <v>8602985479</v>
          </cell>
          <cell r="S756" t="str">
            <v>Margaret</v>
          </cell>
          <cell r="T756" t="str">
            <v>Mancarella</v>
          </cell>
          <cell r="U756" t="str">
            <v>Compliance Manager</v>
          </cell>
          <cell r="V756" t="str">
            <v>mmancarella@vantislife.com</v>
          </cell>
          <cell r="W756" t="str">
            <v>Gail Lataille</v>
          </cell>
          <cell r="X756" t="str">
            <v>Margaret</v>
          </cell>
          <cell r="Y756" t="str">
            <v>Mancarella</v>
          </cell>
          <cell r="Z756" t="str">
            <v>Compliance Manager</v>
          </cell>
          <cell r="AA756" t="str">
            <v>Vantis Life Insurance Company</v>
          </cell>
          <cell r="AB756">
            <v>8602985448</v>
          </cell>
          <cell r="AE756" t="str">
            <v>mmancarella@vantislife.com</v>
          </cell>
          <cell r="AF756" t="str">
            <v>200 Day Hill Road</v>
          </cell>
          <cell r="AH756" t="str">
            <v>WINDSOR</v>
          </cell>
          <cell r="AJ756" t="str">
            <v>CT</v>
          </cell>
          <cell r="AK756" t="str">
            <v>06095</v>
          </cell>
          <cell r="CF756" t="str">
            <v>www.vantislife.com</v>
          </cell>
          <cell r="CN756">
            <v>1554</v>
          </cell>
          <cell r="CO756">
            <v>740</v>
          </cell>
          <cell r="CS756" t="str">
            <v>12/31/2019</v>
          </cell>
          <cell r="CT756">
            <v>12</v>
          </cell>
          <cell r="CW756">
            <v>68632</v>
          </cell>
          <cell r="DD756" t="str">
            <v>Scott E.</v>
          </cell>
          <cell r="DE756" t="str">
            <v>Smith</v>
          </cell>
          <cell r="DF756" t="str">
            <v>Executive VP &amp; COO</v>
          </cell>
          <cell r="DG756" t="str">
            <v>ssmith@vantislife.com</v>
          </cell>
          <cell r="DH756">
            <v>8602986001</v>
          </cell>
        </row>
        <row r="757">
          <cell r="A757">
            <v>10137</v>
          </cell>
          <cell r="B757" t="str">
            <v>Venerable Insurance and Annuity Company</v>
          </cell>
          <cell r="J757" t="str">
            <v>5780 Powers Ferry Road NW</v>
          </cell>
          <cell r="L757" t="str">
            <v>ATLANTA</v>
          </cell>
          <cell r="M757" t="str">
            <v>FULTON</v>
          </cell>
          <cell r="N757" t="str">
            <v>GA</v>
          </cell>
          <cell r="O757" t="str">
            <v>30327</v>
          </cell>
          <cell r="P757" t="str">
            <v>4390</v>
          </cell>
          <cell r="Q757">
            <v>6104253676</v>
          </cell>
          <cell r="R757">
            <v>6102499507</v>
          </cell>
          <cell r="S757" t="str">
            <v>Patrick D.</v>
          </cell>
          <cell r="T757" t="str">
            <v>Lusk</v>
          </cell>
          <cell r="U757" t="str">
            <v>President and Chief Executive Officer</v>
          </cell>
          <cell r="V757" t="str">
            <v>finance.compliance@venerableannuity.com</v>
          </cell>
          <cell r="W757" t="str">
            <v>David P. Wiland</v>
          </cell>
          <cell r="X757" t="str">
            <v>Gregory</v>
          </cell>
          <cell r="Y757" t="str">
            <v>Smith</v>
          </cell>
          <cell r="Z757" t="str">
            <v>Senior Vice President Controller</v>
          </cell>
          <cell r="AA757" t="str">
            <v>Venerable Insurance and Annuity Company</v>
          </cell>
          <cell r="AB757">
            <v>6104254310</v>
          </cell>
          <cell r="AD757">
            <v>6102499507</v>
          </cell>
          <cell r="AE757" t="str">
            <v>finance.compliance@vernerableannuity.com</v>
          </cell>
          <cell r="AF757" t="str">
            <v>5780 Powers Ferry Road NW</v>
          </cell>
          <cell r="AH757" t="str">
            <v>ATLANTA</v>
          </cell>
          <cell r="AI757" t="str">
            <v>FULTON</v>
          </cell>
          <cell r="AJ757" t="str">
            <v>GA</v>
          </cell>
          <cell r="AK757" t="str">
            <v>30327</v>
          </cell>
          <cell r="AL757" t="str">
            <v>4390</v>
          </cell>
          <cell r="CF757" t="str">
            <v>www.voya.com</v>
          </cell>
          <cell r="CN757">
            <v>914</v>
          </cell>
          <cell r="CO757">
            <v>675</v>
          </cell>
          <cell r="CS757" t="str">
            <v>12/31/2019</v>
          </cell>
          <cell r="CT757">
            <v>12</v>
          </cell>
          <cell r="CW757">
            <v>80942</v>
          </cell>
          <cell r="CX757" t="str">
            <v>4832</v>
          </cell>
          <cell r="DD757" t="str">
            <v>David P.</v>
          </cell>
          <cell r="DE757" t="str">
            <v>Wiland</v>
          </cell>
          <cell r="DF757" t="str">
            <v>EVP, CFO, and Appointed Actuary</v>
          </cell>
          <cell r="DG757" t="str">
            <v>david.wiland@venerableannuity.com</v>
          </cell>
          <cell r="DH757">
            <v>6104253613</v>
          </cell>
        </row>
        <row r="758">
          <cell r="A758">
            <v>11718</v>
          </cell>
          <cell r="B758" t="str">
            <v>Victoria Fire &amp; Casualty Company</v>
          </cell>
          <cell r="J758" t="str">
            <v>One West Nationwide Boulevard</v>
          </cell>
          <cell r="K758" t="str">
            <v>1-04-701</v>
          </cell>
          <cell r="L758" t="str">
            <v>COLUMBUS</v>
          </cell>
          <cell r="M758" t="str">
            <v>FRANKLIN</v>
          </cell>
          <cell r="N758" t="str">
            <v>OH</v>
          </cell>
          <cell r="O758" t="str">
            <v>43215</v>
          </cell>
          <cell r="P758" t="str">
            <v>2220</v>
          </cell>
          <cell r="Q758">
            <v>6142491545</v>
          </cell>
          <cell r="R758">
            <v>8663151430</v>
          </cell>
          <cell r="S758" t="str">
            <v>Mark Allen</v>
          </cell>
          <cell r="T758" t="str">
            <v>Berven</v>
          </cell>
          <cell r="U758" t="str">
            <v>President &amp; COO</v>
          </cell>
          <cell r="V758" t="str">
            <v>finrpt@nationwide.com</v>
          </cell>
          <cell r="W758" t="str">
            <v>Mark Raymond Thresher</v>
          </cell>
          <cell r="X758" t="str">
            <v>Sunserayer</v>
          </cell>
          <cell r="Y758" t="str">
            <v>Edwards</v>
          </cell>
          <cell r="Z758" t="str">
            <v>Specialist, Financial Reporting</v>
          </cell>
          <cell r="AA758" t="str">
            <v>Nationwide Mutual Insurance Company</v>
          </cell>
          <cell r="AB758">
            <v>6142490117</v>
          </cell>
          <cell r="AD758">
            <v>8552132321</v>
          </cell>
          <cell r="AE758" t="str">
            <v>supprpt@nationwide.com</v>
          </cell>
          <cell r="AF758" t="str">
            <v>One West Nationwide Boulevard</v>
          </cell>
          <cell r="AG758" t="str">
            <v>FSSC-RR</v>
          </cell>
          <cell r="AH758" t="str">
            <v>COLUMBUS</v>
          </cell>
          <cell r="AI758" t="str">
            <v>FRANKLIN</v>
          </cell>
          <cell r="AJ758" t="str">
            <v>OH</v>
          </cell>
          <cell r="AK758" t="str">
            <v>43215</v>
          </cell>
          <cell r="AL758" t="str">
            <v>2220</v>
          </cell>
          <cell r="CF758" t="str">
            <v>www.victoriainsurance.com</v>
          </cell>
          <cell r="CN758">
            <v>1555</v>
          </cell>
          <cell r="CO758">
            <v>3112</v>
          </cell>
          <cell r="CS758" t="str">
            <v>12/31/2019</v>
          </cell>
          <cell r="CT758">
            <v>12</v>
          </cell>
          <cell r="CW758">
            <v>42889</v>
          </cell>
          <cell r="CX758" t="str">
            <v>140</v>
          </cell>
          <cell r="DD758" t="str">
            <v>Bill</v>
          </cell>
          <cell r="DE758" t="str">
            <v>Borchers</v>
          </cell>
          <cell r="DF758" t="str">
            <v>Director, Financial Reporting</v>
          </cell>
          <cell r="DG758" t="str">
            <v>borchb1@nationwide.com</v>
          </cell>
          <cell r="DH758">
            <v>6142491506</v>
          </cell>
        </row>
        <row r="759">
          <cell r="A759">
            <v>11719</v>
          </cell>
          <cell r="B759" t="str">
            <v>Vigilant Insurance Company</v>
          </cell>
          <cell r="J759" t="str">
            <v>202A Hall's Mill Road</v>
          </cell>
          <cell r="L759" t="str">
            <v>WHITEHOUSE STATION</v>
          </cell>
          <cell r="N759" t="str">
            <v>NJ</v>
          </cell>
          <cell r="O759" t="str">
            <v>08889</v>
          </cell>
          <cell r="Q759">
            <v>9089032445</v>
          </cell>
          <cell r="R759">
            <v>9085725818</v>
          </cell>
          <cell r="V759" t="str">
            <v>compliancereporting@chubb.com</v>
          </cell>
          <cell r="X759" t="str">
            <v>Pamela</v>
          </cell>
          <cell r="Y759" t="str">
            <v>Salimbene</v>
          </cell>
          <cell r="Z759" t="str">
            <v>Administrative Assistant</v>
          </cell>
          <cell r="AA759" t="str">
            <v>Chubb Insurance</v>
          </cell>
          <cell r="AB759">
            <v>9089032445</v>
          </cell>
          <cell r="AD759">
            <v>9085725818</v>
          </cell>
          <cell r="AE759" t="str">
            <v>psalimbene@chubb.com</v>
          </cell>
          <cell r="AF759" t="str">
            <v>202B Hall's Mill Road</v>
          </cell>
          <cell r="AH759" t="str">
            <v>WHITEHOUSE STATION</v>
          </cell>
          <cell r="AI759" t="str">
            <v>HUNTERDON</v>
          </cell>
          <cell r="AJ759" t="str">
            <v>NJ</v>
          </cell>
          <cell r="AK759" t="str">
            <v>08889</v>
          </cell>
          <cell r="CN759">
            <v>1556</v>
          </cell>
          <cell r="CO759">
            <v>2962</v>
          </cell>
          <cell r="CS759" t="str">
            <v>12/31/2019</v>
          </cell>
          <cell r="CT759">
            <v>12</v>
          </cell>
          <cell r="CW759">
            <v>20397</v>
          </cell>
          <cell r="DD759" t="str">
            <v>Maria</v>
          </cell>
          <cell r="DE759" t="str">
            <v>Esposito</v>
          </cell>
          <cell r="DF759" t="str">
            <v>Sr. Statistical Specialist I</v>
          </cell>
          <cell r="DG759" t="str">
            <v>mesposito@chubb.com</v>
          </cell>
          <cell r="DH759">
            <v>9089032437</v>
          </cell>
        </row>
        <row r="760">
          <cell r="A760">
            <v>11720</v>
          </cell>
          <cell r="B760" t="str">
            <v>Viking Insurance Company of Wisconsin</v>
          </cell>
          <cell r="J760" t="str">
            <v>1800 North Point Drive</v>
          </cell>
          <cell r="L760" t="str">
            <v>STEVENS POINT</v>
          </cell>
          <cell r="M760" t="str">
            <v>PORTAGE</v>
          </cell>
          <cell r="N760" t="str">
            <v>WI</v>
          </cell>
          <cell r="O760" t="str">
            <v>54481</v>
          </cell>
          <cell r="Q760">
            <v>7153466000</v>
          </cell>
          <cell r="S760" t="str">
            <v>Pete</v>
          </cell>
          <cell r="T760" t="str">
            <v>McPartland</v>
          </cell>
          <cell r="U760" t="str">
            <v>CEO</v>
          </cell>
          <cell r="V760" t="str">
            <v>ranee.williams@sentry.com</v>
          </cell>
          <cell r="W760" t="str">
            <v>Todd Schroeder</v>
          </cell>
          <cell r="X760" t="str">
            <v>Ranee</v>
          </cell>
          <cell r="Y760" t="str">
            <v>Williams</v>
          </cell>
          <cell r="Z760" t="str">
            <v>Actuarial Assistant</v>
          </cell>
          <cell r="AA760" t="str">
            <v>Sentry Insurance</v>
          </cell>
          <cell r="AB760">
            <v>7153467923</v>
          </cell>
          <cell r="AE760" t="str">
            <v>ranee.williams@sentry.com</v>
          </cell>
          <cell r="AF760" t="str">
            <v>1800 North Point Drive</v>
          </cell>
          <cell r="AH760" t="str">
            <v>STEVENS POINT</v>
          </cell>
          <cell r="AI760" t="str">
            <v>PORTAGE</v>
          </cell>
          <cell r="AJ760" t="str">
            <v>WI</v>
          </cell>
          <cell r="AK760" t="str">
            <v>54481</v>
          </cell>
          <cell r="CF760" t="str">
            <v>www.sentry.com</v>
          </cell>
          <cell r="CN760">
            <v>1557</v>
          </cell>
          <cell r="CO760">
            <v>756</v>
          </cell>
          <cell r="CS760" t="str">
            <v>12/31/2019</v>
          </cell>
          <cell r="CT760">
            <v>12</v>
          </cell>
          <cell r="CW760">
            <v>13137</v>
          </cell>
          <cell r="DD760" t="str">
            <v>Bruce</v>
          </cell>
          <cell r="DE760" t="str">
            <v>Georgenson</v>
          </cell>
          <cell r="DF760" t="str">
            <v>Director - Reserving and Control - L&amp;H</v>
          </cell>
          <cell r="DG760" t="str">
            <v>bruce.georgenson@sentry.com</v>
          </cell>
          <cell r="DH760">
            <v>7153466605</v>
          </cell>
        </row>
        <row r="761">
          <cell r="A761">
            <v>11721</v>
          </cell>
          <cell r="B761" t="str">
            <v>Virginia Surety Company, Inc.</v>
          </cell>
          <cell r="J761" t="str">
            <v>175 West Jackson Boulevard</v>
          </cell>
          <cell r="K761" t="str">
            <v>8th Floor</v>
          </cell>
          <cell r="L761" t="str">
            <v>CHICAGO</v>
          </cell>
          <cell r="M761" t="str">
            <v>COOK</v>
          </cell>
          <cell r="N761" t="str">
            <v>IL</v>
          </cell>
          <cell r="O761" t="str">
            <v>60604</v>
          </cell>
          <cell r="Q761">
            <v>3123563000</v>
          </cell>
          <cell r="S761" t="str">
            <v>Keith W.</v>
          </cell>
          <cell r="T761" t="str">
            <v>Demmings</v>
          </cell>
          <cell r="U761" t="str">
            <v>CEO</v>
          </cell>
          <cell r="V761" t="str">
            <v>keith.demmings@asurant.com</v>
          </cell>
          <cell r="W761" t="str">
            <v>Rebekah S. Biondo</v>
          </cell>
          <cell r="X761" t="str">
            <v>Karen</v>
          </cell>
          <cell r="Y761" t="str">
            <v>Paugys</v>
          </cell>
          <cell r="Z761" t="str">
            <v>Senior Regulatory Affairs Analyst</v>
          </cell>
          <cell r="AA761" t="str">
            <v>Virginia Surety Company, Inc.</v>
          </cell>
          <cell r="AB761">
            <v>3123562431</v>
          </cell>
          <cell r="AD761">
            <v>3123959843</v>
          </cell>
          <cell r="AE761" t="str">
            <v>regulatory.affairs.department@thewarrantygroup.com</v>
          </cell>
          <cell r="AF761" t="str">
            <v>175 West Jackson Boulevard</v>
          </cell>
          <cell r="AG761" t="str">
            <v>8th Floor</v>
          </cell>
          <cell r="AH761" t="str">
            <v>CHICAGO</v>
          </cell>
          <cell r="AI761" t="str">
            <v>COOK</v>
          </cell>
          <cell r="AJ761" t="str">
            <v>IL</v>
          </cell>
          <cell r="AK761" t="str">
            <v>60604</v>
          </cell>
          <cell r="CF761" t="str">
            <v>www.assurant.com</v>
          </cell>
          <cell r="CN761">
            <v>1558</v>
          </cell>
          <cell r="CO761">
            <v>1702</v>
          </cell>
          <cell r="CS761" t="str">
            <v>12/31/2019</v>
          </cell>
          <cell r="CT761">
            <v>12</v>
          </cell>
          <cell r="CW761">
            <v>40827</v>
          </cell>
          <cell r="CX761" t="str">
            <v>0019</v>
          </cell>
          <cell r="DD761" t="str">
            <v>Marge</v>
          </cell>
          <cell r="DE761" t="str">
            <v>McBride</v>
          </cell>
          <cell r="DF761" t="str">
            <v>Director</v>
          </cell>
          <cell r="DG761" t="str">
            <v>marge.mcbride@thewarrantygroup.com</v>
          </cell>
          <cell r="DH761">
            <v>3123562424</v>
          </cell>
        </row>
        <row r="762">
          <cell r="A762">
            <v>11722</v>
          </cell>
          <cell r="B762" t="str">
            <v>Vision Service Plan Insurance Company</v>
          </cell>
          <cell r="J762" t="str">
            <v>3333 Quality Drive</v>
          </cell>
          <cell r="L762" t="str">
            <v>RANCHO CORDOVA</v>
          </cell>
          <cell r="N762" t="str">
            <v>CA</v>
          </cell>
          <cell r="O762" t="str">
            <v>95670</v>
          </cell>
          <cell r="Q762">
            <v>9168515000</v>
          </cell>
          <cell r="X762" t="str">
            <v>John</v>
          </cell>
          <cell r="Y762" t="str">
            <v>Humphreys</v>
          </cell>
          <cell r="Z762" t="str">
            <v>Paralegal</v>
          </cell>
          <cell r="AA762" t="str">
            <v>Vision Service Plan Insurance Company</v>
          </cell>
          <cell r="AB762">
            <v>9168514338</v>
          </cell>
          <cell r="AD762">
            <v>9168587983</v>
          </cell>
          <cell r="AE762" t="str">
            <v>john.humphreys@vsp.com</v>
          </cell>
          <cell r="AF762" t="str">
            <v>3333 Quality Drive</v>
          </cell>
          <cell r="AH762" t="str">
            <v>RANCHO CORDOVA</v>
          </cell>
          <cell r="AJ762" t="str">
            <v>CA</v>
          </cell>
          <cell r="AK762" t="str">
            <v>95670</v>
          </cell>
          <cell r="CN762">
            <v>1559</v>
          </cell>
          <cell r="CO762">
            <v>2222</v>
          </cell>
          <cell r="CS762" t="str">
            <v>12/31/2019</v>
          </cell>
          <cell r="CT762">
            <v>12</v>
          </cell>
          <cell r="CW762">
            <v>39616</v>
          </cell>
          <cell r="DD762" t="str">
            <v>Stuart</v>
          </cell>
          <cell r="DE762" t="str">
            <v>Thompason</v>
          </cell>
          <cell r="DF762" t="str">
            <v>Vice President and Deputy General Counsel</v>
          </cell>
          <cell r="DG762" t="str">
            <v>stuath@vsp.com</v>
          </cell>
          <cell r="DH762">
            <v>9168514922</v>
          </cell>
        </row>
        <row r="763">
          <cell r="A763">
            <v>10285</v>
          </cell>
          <cell r="B763" t="str">
            <v>Volunteer Firefighters Benefit Association of Minnesota</v>
          </cell>
          <cell r="J763" t="str">
            <v>PO Box 822</v>
          </cell>
          <cell r="L763" t="str">
            <v>DETROIT LAKES</v>
          </cell>
          <cell r="M763" t="str">
            <v>BECKER</v>
          </cell>
          <cell r="N763" t="str">
            <v>MN</v>
          </cell>
          <cell r="O763" t="str">
            <v>56502</v>
          </cell>
          <cell r="Q763">
            <v>2185803101</v>
          </cell>
          <cell r="R763">
            <v>2188475904</v>
          </cell>
          <cell r="S763" t="str">
            <v>Steven</v>
          </cell>
          <cell r="T763" t="str">
            <v>Spaeth</v>
          </cell>
          <cell r="U763" t="str">
            <v>Secretary</v>
          </cell>
          <cell r="V763" t="str">
            <v>smspaeth@arvig.net</v>
          </cell>
          <cell r="X763" t="str">
            <v>Steven M.</v>
          </cell>
          <cell r="Y763" t="str">
            <v>Spaeth</v>
          </cell>
          <cell r="Z763" t="str">
            <v>Secretary</v>
          </cell>
          <cell r="AA763" t="str">
            <v>Volunteer Firefighters Benefit Association of Minnesota</v>
          </cell>
          <cell r="AB763">
            <v>2188503101</v>
          </cell>
          <cell r="AD763">
            <v>2188475904</v>
          </cell>
          <cell r="AE763" t="str">
            <v>smspaeth@arvig.net</v>
          </cell>
          <cell r="AF763" t="str">
            <v>PO Box 822</v>
          </cell>
          <cell r="AH763" t="str">
            <v>DETROIT LAKES</v>
          </cell>
          <cell r="AI763" t="str">
            <v>BECKER</v>
          </cell>
          <cell r="AJ763" t="str">
            <v>MN</v>
          </cell>
          <cell r="AK763" t="str">
            <v>56502</v>
          </cell>
          <cell r="CN763">
            <v>514</v>
          </cell>
          <cell r="CO763">
            <v>537</v>
          </cell>
          <cell r="CS763" t="str">
            <v>12/31/2019</v>
          </cell>
          <cell r="CT763">
            <v>12</v>
          </cell>
          <cell r="CW763">
            <v>12585</v>
          </cell>
          <cell r="CX763" t="str">
            <v>0</v>
          </cell>
        </row>
        <row r="764">
          <cell r="A764">
            <v>10135</v>
          </cell>
          <cell r="B764" t="str">
            <v>Voya Retirement Insurance and Annuity Company</v>
          </cell>
          <cell r="J764" t="str">
            <v>5780 Powers Ferry Road NW</v>
          </cell>
          <cell r="L764" t="str">
            <v>ATLANTA</v>
          </cell>
          <cell r="M764" t="str">
            <v>FULTON</v>
          </cell>
          <cell r="N764" t="str">
            <v>GA</v>
          </cell>
          <cell r="O764" t="str">
            <v>30327</v>
          </cell>
          <cell r="P764" t="str">
            <v>4390</v>
          </cell>
          <cell r="Q764">
            <v>7709805100</v>
          </cell>
          <cell r="R764">
            <v>7709805800</v>
          </cell>
          <cell r="S764" t="str">
            <v>Charles P.</v>
          </cell>
          <cell r="T764" t="str">
            <v>Nelson</v>
          </cell>
          <cell r="U764" t="str">
            <v>President</v>
          </cell>
          <cell r="V764" t="str">
            <v>FSSC_Compliance@voya.com</v>
          </cell>
          <cell r="W764" t="str">
            <v>Francis G. O'Neill</v>
          </cell>
          <cell r="X764" t="str">
            <v>Matthew K.</v>
          </cell>
          <cell r="Y764" t="str">
            <v>Duffy</v>
          </cell>
          <cell r="Z764" t="str">
            <v>Vice President</v>
          </cell>
          <cell r="AA764" t="str">
            <v>Voya</v>
          </cell>
          <cell r="AB764">
            <v>7706183885</v>
          </cell>
          <cell r="AD764">
            <v>7709805800</v>
          </cell>
          <cell r="AE764" t="str">
            <v>FSSC_Compliance@voya.com</v>
          </cell>
          <cell r="AF764" t="str">
            <v>5780 Powers Ferry Road NW</v>
          </cell>
          <cell r="AH764" t="str">
            <v>ATLANTA</v>
          </cell>
          <cell r="AI764" t="str">
            <v>FULTON</v>
          </cell>
          <cell r="AJ764" t="str">
            <v>GA</v>
          </cell>
          <cell r="AK764" t="str">
            <v>30327</v>
          </cell>
          <cell r="AL764" t="str">
            <v>4390</v>
          </cell>
          <cell r="CF764" t="str">
            <v>www.voya.com</v>
          </cell>
          <cell r="CN764">
            <v>913</v>
          </cell>
          <cell r="CO764">
            <v>314</v>
          </cell>
          <cell r="CS764" t="str">
            <v>12/31/2019</v>
          </cell>
          <cell r="CT764">
            <v>12</v>
          </cell>
          <cell r="CW764">
            <v>86509</v>
          </cell>
          <cell r="CX764" t="str">
            <v>4832</v>
          </cell>
          <cell r="DD764" t="str">
            <v>Landon</v>
          </cell>
          <cell r="DE764" t="str">
            <v>Cobb</v>
          </cell>
          <cell r="DF764" t="str">
            <v>SMD, CAO and Controller</v>
          </cell>
          <cell r="DG764" t="str">
            <v>landon.cobb@voya.com</v>
          </cell>
          <cell r="DH764">
            <v>7708507600</v>
          </cell>
        </row>
        <row r="765">
          <cell r="A765">
            <v>11724</v>
          </cell>
          <cell r="B765" t="str">
            <v>Washington International Insurance Company</v>
          </cell>
          <cell r="J765" t="str">
            <v>1200 Main Street</v>
          </cell>
          <cell r="K765" t="str">
            <v>Suite 800</v>
          </cell>
          <cell r="L765" t="str">
            <v>KANSAS CITY</v>
          </cell>
          <cell r="M765" t="str">
            <v/>
          </cell>
          <cell r="N765" t="str">
            <v>MO</v>
          </cell>
          <cell r="O765" t="str">
            <v>64105</v>
          </cell>
          <cell r="Q765">
            <v>8609027172</v>
          </cell>
          <cell r="S765" t="str">
            <v>Andreas</v>
          </cell>
          <cell r="T765" t="str">
            <v>Berger</v>
          </cell>
          <cell r="U765" t="str">
            <v>CEO</v>
          </cell>
          <cell r="V765" t="str">
            <v>andreas_berger@swissre.com</v>
          </cell>
          <cell r="X765" t="str">
            <v>Jayne</v>
          </cell>
          <cell r="Y765" t="str">
            <v>Garon</v>
          </cell>
          <cell r="Z765" t="str">
            <v>Statistical Compliance Analyst</v>
          </cell>
          <cell r="AA765" t="str">
            <v>North American Elite Insurance Company</v>
          </cell>
          <cell r="AB765">
            <v>8609027172</v>
          </cell>
          <cell r="AE765" t="str">
            <v>jayne_garon@swissre.com</v>
          </cell>
          <cell r="AF765" t="str">
            <v>1200 Main Street</v>
          </cell>
          <cell r="AG765" t="str">
            <v>Suite 800</v>
          </cell>
          <cell r="AH765" t="str">
            <v>KANSAS CITY</v>
          </cell>
          <cell r="AJ765" t="str">
            <v>MO</v>
          </cell>
          <cell r="AK765" t="str">
            <v>64105</v>
          </cell>
          <cell r="AL765" t="str">
            <v/>
          </cell>
          <cell r="AM765" t="str">
            <v>Corinne</v>
          </cell>
          <cell r="AN765" t="str">
            <v>Hebda</v>
          </cell>
          <cell r="AO765" t="str">
            <v>Compliance Analyst</v>
          </cell>
          <cell r="AP765" t="str">
            <v>American Retirement Life Insurance Company</v>
          </cell>
          <cell r="AQ765">
            <v>5125311405</v>
          </cell>
          <cell r="AS765">
            <v>5124510357</v>
          </cell>
          <cell r="AT765" t="str">
            <v>corinne.hebda@cigna.com</v>
          </cell>
          <cell r="AU765" t="str">
            <v>11200 Lakeline Boulevard</v>
          </cell>
          <cell r="AV765" t="str">
            <v>Suite 100</v>
          </cell>
          <cell r="AW765" t="str">
            <v>AUSTIN</v>
          </cell>
          <cell r="AX765" t="str">
            <v>WILLIAMSON</v>
          </cell>
          <cell r="AY765" t="str">
            <v>TX</v>
          </cell>
          <cell r="AZ765" t="str">
            <v>78756</v>
          </cell>
          <cell r="CF765" t="str">
            <v>www.swissre.com</v>
          </cell>
          <cell r="CN765">
            <v>1561</v>
          </cell>
          <cell r="CO765">
            <v>1698</v>
          </cell>
          <cell r="CP765">
            <v>1742</v>
          </cell>
          <cell r="CS765" t="str">
            <v>12/31/2019</v>
          </cell>
          <cell r="CT765">
            <v>12</v>
          </cell>
          <cell r="CW765">
            <v>32778</v>
          </cell>
          <cell r="DD765" t="str">
            <v>LeAnne</v>
          </cell>
          <cell r="DE765" t="str">
            <v>Pope</v>
          </cell>
          <cell r="DF765" t="str">
            <v>Statistical Compliance Lead</v>
          </cell>
          <cell r="DG765" t="str">
            <v>leanne_pope@swissre.com</v>
          </cell>
          <cell r="DH765">
            <v>8609027229</v>
          </cell>
        </row>
        <row r="766">
          <cell r="A766">
            <v>10286</v>
          </cell>
          <cell r="B766" t="str">
            <v xml:space="preserve">Washington National Insurance Company </v>
          </cell>
          <cell r="J766" t="str">
            <v>11825 Pennsylvania Street North</v>
          </cell>
          <cell r="L766" t="str">
            <v xml:space="preserve">CARMEL </v>
          </cell>
          <cell r="N766" t="str">
            <v>IN</v>
          </cell>
          <cell r="O766" t="str">
            <v>46032</v>
          </cell>
          <cell r="Q766">
            <v>3178176100</v>
          </cell>
          <cell r="S766" t="str">
            <v>Mike</v>
          </cell>
          <cell r="T766" t="str">
            <v>Heard</v>
          </cell>
          <cell r="U766" t="str">
            <v>President</v>
          </cell>
          <cell r="W766" t="str">
            <v>John Kline</v>
          </cell>
          <cell r="X766" t="str">
            <v>Carol</v>
          </cell>
          <cell r="Y766" t="str">
            <v>Untrauer</v>
          </cell>
          <cell r="Z766" t="str">
            <v>Admin</v>
          </cell>
          <cell r="AA766" t="str">
            <v xml:space="preserve">Washington National Insurance Company </v>
          </cell>
          <cell r="AB766">
            <v>3178173404</v>
          </cell>
          <cell r="AD766">
            <v>3178172042</v>
          </cell>
          <cell r="AE766" t="str">
            <v>healthvaluation@cnoinc.com</v>
          </cell>
          <cell r="AF766" t="str">
            <v>11825 Pennsylvania Street North</v>
          </cell>
          <cell r="AH766" t="str">
            <v xml:space="preserve">CARMEL </v>
          </cell>
          <cell r="AJ766" t="str">
            <v>IN</v>
          </cell>
          <cell r="AK766" t="str">
            <v>46032</v>
          </cell>
          <cell r="CF766" t="str">
            <v>www.washingtonnational.com</v>
          </cell>
          <cell r="CN766">
            <v>1027</v>
          </cell>
          <cell r="CO766">
            <v>1624</v>
          </cell>
          <cell r="CS766" t="str">
            <v>12/31/2019</v>
          </cell>
          <cell r="CT766">
            <v>12</v>
          </cell>
          <cell r="CW766">
            <v>70319</v>
          </cell>
          <cell r="CX766" t="str">
            <v>233</v>
          </cell>
          <cell r="DD766" t="str">
            <v>Jeremy</v>
          </cell>
          <cell r="DE766" t="str">
            <v>Williams</v>
          </cell>
          <cell r="DF766" t="str">
            <v>Vice President</v>
          </cell>
          <cell r="DG766" t="str">
            <v>jeremy.williams@cnoinc.com</v>
          </cell>
          <cell r="DH766">
            <v>3178172042</v>
          </cell>
        </row>
        <row r="767">
          <cell r="A767">
            <v>10542</v>
          </cell>
          <cell r="B767" t="str">
            <v>WellCare Health Insurance Company of Kentucky, Inc.</v>
          </cell>
          <cell r="J767" t="str">
            <v>PO Box 31391</v>
          </cell>
          <cell r="L767" t="str">
            <v>TAMPA</v>
          </cell>
          <cell r="M767" t="str">
            <v>HILLSBOROUGH</v>
          </cell>
          <cell r="N767" t="str">
            <v>FL</v>
          </cell>
          <cell r="O767" t="str">
            <v>33631</v>
          </cell>
          <cell r="P767" t="str">
            <v>3391</v>
          </cell>
          <cell r="Q767">
            <v>8132062725</v>
          </cell>
          <cell r="R767">
            <v>8136752899</v>
          </cell>
          <cell r="S767" t="str">
            <v>William Andrew</v>
          </cell>
          <cell r="T767" t="str">
            <v>Jones</v>
          </cell>
          <cell r="U767" t="str">
            <v>President</v>
          </cell>
          <cell r="V767" t="str">
            <v>michael.wasik@wellcare.com</v>
          </cell>
          <cell r="W767" t="str">
            <v/>
          </cell>
          <cell r="X767" t="str">
            <v>Margo</v>
          </cell>
          <cell r="Y767" t="str">
            <v>Briggs</v>
          </cell>
          <cell r="Z767" t="str">
            <v>Lead Accountant</v>
          </cell>
          <cell r="AA767" t="str">
            <v>WellCare Health Insurance Company of Kentucky, Inc.</v>
          </cell>
          <cell r="AB767">
            <v>8136752899</v>
          </cell>
          <cell r="AD767">
            <v>8136722899</v>
          </cell>
          <cell r="AE767" t="str">
            <v>Margo.Briggs@wellcare.com</v>
          </cell>
          <cell r="AF767" t="str">
            <v>PO Box 31391</v>
          </cell>
          <cell r="AH767" t="str">
            <v>TAMPA</v>
          </cell>
          <cell r="AI767" t="str">
            <v>HILLSBOROUGH</v>
          </cell>
          <cell r="AJ767" t="str">
            <v>FL</v>
          </cell>
          <cell r="AK767" t="str">
            <v>33631</v>
          </cell>
          <cell r="AL767" t="str">
            <v>3391</v>
          </cell>
          <cell r="AM767" t="str">
            <v>Mike</v>
          </cell>
          <cell r="AN767" t="str">
            <v>Wasik</v>
          </cell>
          <cell r="AO767" t="str">
            <v>Director, Statutory Reporting</v>
          </cell>
          <cell r="AP767" t="str">
            <v>WellCare Health Insurance Company of Kentucky, Inc.</v>
          </cell>
          <cell r="AQ767">
            <v>8132062725</v>
          </cell>
          <cell r="AS767">
            <v>8136752899</v>
          </cell>
          <cell r="AT767" t="str">
            <v>michael.wasik@wellcare.com</v>
          </cell>
          <cell r="AU767" t="str">
            <v>PO Box 31391</v>
          </cell>
          <cell r="AW767" t="str">
            <v>TAMPA</v>
          </cell>
          <cell r="AX767" t="str">
            <v>HILLSBOROUGH</v>
          </cell>
          <cell r="AY767" t="str">
            <v>FL</v>
          </cell>
          <cell r="AZ767" t="str">
            <v>33631</v>
          </cell>
          <cell r="BA767" t="str">
            <v>3391</v>
          </cell>
          <cell r="CF767" t="str">
            <v>www.wellcare.com</v>
          </cell>
          <cell r="CN767">
            <v>1033</v>
          </cell>
          <cell r="CO767">
            <v>1738</v>
          </cell>
          <cell r="CP767">
            <v>1739</v>
          </cell>
          <cell r="CS767" t="str">
            <v>12/31/2019</v>
          </cell>
          <cell r="CT767">
            <v>12</v>
          </cell>
          <cell r="CW767">
            <v>64467</v>
          </cell>
          <cell r="CX767" t="str">
            <v>1199</v>
          </cell>
          <cell r="DD767" t="str">
            <v>Michael</v>
          </cell>
          <cell r="DE767" t="str">
            <v>Wasik</v>
          </cell>
          <cell r="DF767" t="str">
            <v>Director Statutory Reporting</v>
          </cell>
          <cell r="DG767" t="str">
            <v>michael.wasik@wellcare.com</v>
          </cell>
          <cell r="DH767">
            <v>8132062725</v>
          </cell>
        </row>
        <row r="768">
          <cell r="A768">
            <v>10002</v>
          </cell>
          <cell r="B768" t="str">
            <v>WellCare Health Insurance of Arizona, Inc.</v>
          </cell>
          <cell r="J768" t="str">
            <v>PO Box 31391</v>
          </cell>
          <cell r="L768" t="str">
            <v>TAMPA</v>
          </cell>
          <cell r="M768" t="str">
            <v>HILLSBOROUGH</v>
          </cell>
          <cell r="N768" t="str">
            <v>FL</v>
          </cell>
          <cell r="O768" t="str">
            <v>33631</v>
          </cell>
          <cell r="P768" t="str">
            <v>3391</v>
          </cell>
          <cell r="Q768">
            <v>8132062725</v>
          </cell>
          <cell r="R768">
            <v>8136752899</v>
          </cell>
          <cell r="S768" t="str">
            <v>Scott</v>
          </cell>
          <cell r="T768" t="str">
            <v>Cummings</v>
          </cell>
          <cell r="U768" t="str">
            <v>President</v>
          </cell>
          <cell r="V768" t="str">
            <v>michael.wasik@wellcare.com</v>
          </cell>
          <cell r="W768" t="str">
            <v/>
          </cell>
          <cell r="X768" t="str">
            <v>Margo</v>
          </cell>
          <cell r="Y768" t="str">
            <v>Briggs</v>
          </cell>
          <cell r="Z768" t="str">
            <v>Lead Accountant</v>
          </cell>
          <cell r="AA768" t="str">
            <v>WellCare Health Insurance of Arizona, Inc.</v>
          </cell>
          <cell r="AB768">
            <v>8132066235</v>
          </cell>
          <cell r="AC768">
            <v>6235</v>
          </cell>
          <cell r="AD768">
            <v>8136722899</v>
          </cell>
          <cell r="AE768" t="str">
            <v>Margo.Briggs@wellcare.com</v>
          </cell>
          <cell r="AF768" t="str">
            <v>PO Box 31391</v>
          </cell>
          <cell r="AH768" t="str">
            <v>TAMPA</v>
          </cell>
          <cell r="AI768" t="str">
            <v>HILLSBOROUGH</v>
          </cell>
          <cell r="AJ768" t="str">
            <v>FL</v>
          </cell>
          <cell r="AK768" t="str">
            <v>33631</v>
          </cell>
          <cell r="AL768" t="str">
            <v>3391</v>
          </cell>
          <cell r="AM768" t="str">
            <v>Mike</v>
          </cell>
          <cell r="AN768" t="str">
            <v>Wasik</v>
          </cell>
          <cell r="AO768" t="str">
            <v>Director, Statutory Reporting</v>
          </cell>
          <cell r="AP768" t="str">
            <v>WellCare Health Insurance of Arizona, Inc.</v>
          </cell>
          <cell r="AQ768">
            <v>8132062725</v>
          </cell>
          <cell r="AR768">
            <v>2725</v>
          </cell>
          <cell r="AS768">
            <v>8136752899</v>
          </cell>
          <cell r="AT768" t="str">
            <v>michael.wasik@wellcare.com</v>
          </cell>
          <cell r="AU768" t="str">
            <v>PO Box 31391</v>
          </cell>
          <cell r="AW768" t="str">
            <v>TAMPA</v>
          </cell>
          <cell r="AX768" t="str">
            <v>HILLSBOROUGH</v>
          </cell>
          <cell r="AY768" t="str">
            <v>FL</v>
          </cell>
          <cell r="AZ768" t="str">
            <v>33631</v>
          </cell>
          <cell r="BA768" t="str">
            <v>3391</v>
          </cell>
          <cell r="CF768" t="str">
            <v>www.wellcare.com</v>
          </cell>
          <cell r="CN768">
            <v>820</v>
          </cell>
          <cell r="CO768">
            <v>781</v>
          </cell>
          <cell r="CP768">
            <v>533</v>
          </cell>
          <cell r="CS768" t="str">
            <v>12/31/2019</v>
          </cell>
          <cell r="CT768">
            <v>12</v>
          </cell>
          <cell r="CW768">
            <v>83445</v>
          </cell>
          <cell r="CX768" t="str">
            <v>1199</v>
          </cell>
          <cell r="DD768" t="str">
            <v>Mike</v>
          </cell>
          <cell r="DE768" t="str">
            <v>Wasik</v>
          </cell>
          <cell r="DF768" t="str">
            <v>Director, Statutory Reporting</v>
          </cell>
          <cell r="DG768" t="str">
            <v>michael.wasik@wellcare.com</v>
          </cell>
          <cell r="DH768">
            <v>8132062725</v>
          </cell>
        </row>
        <row r="769">
          <cell r="A769">
            <v>11231</v>
          </cell>
          <cell r="B769" t="str">
            <v>Wellfleet Insurance Company</v>
          </cell>
          <cell r="C769" t="str">
            <v/>
          </cell>
          <cell r="D769" t="str">
            <v/>
          </cell>
          <cell r="E769" t="str">
            <v/>
          </cell>
          <cell r="G769" t="str">
            <v/>
          </cell>
          <cell r="H769" t="str">
            <v/>
          </cell>
          <cell r="I769" t="str">
            <v/>
          </cell>
          <cell r="J769" t="str">
            <v>5814 Reed Road</v>
          </cell>
          <cell r="K769" t="str">
            <v/>
          </cell>
          <cell r="L769" t="str">
            <v>FORT WAYNE</v>
          </cell>
          <cell r="M769" t="str">
            <v>ALLEN</v>
          </cell>
          <cell r="N769" t="str">
            <v>IN</v>
          </cell>
          <cell r="O769" t="str">
            <v>46835</v>
          </cell>
          <cell r="P769" t="str">
            <v>3568</v>
          </cell>
          <cell r="Q769">
            <v>6094529404</v>
          </cell>
          <cell r="S769" t="str">
            <v>Tim</v>
          </cell>
          <cell r="T769" t="str">
            <v>Kenesey</v>
          </cell>
          <cell r="U769" t="str">
            <v>CEO</v>
          </cell>
          <cell r="V769" t="str">
            <v>blaise.reisser@princetoninsurance.com</v>
          </cell>
          <cell r="W769" t="str">
            <v/>
          </cell>
          <cell r="X769" t="str">
            <v>Blaise</v>
          </cell>
          <cell r="Y769" t="str">
            <v>Reisser</v>
          </cell>
          <cell r="Z769" t="str">
            <v>Financial Analyst</v>
          </cell>
          <cell r="AA769" t="str">
            <v>Wellfleet Insurance Company</v>
          </cell>
          <cell r="AB769">
            <v>6094529404</v>
          </cell>
          <cell r="AE769" t="str">
            <v>blaise.reisser@princetoninsurance.com</v>
          </cell>
          <cell r="AF769" t="str">
            <v>5814 Reed Road</v>
          </cell>
          <cell r="AG769" t="str">
            <v/>
          </cell>
          <cell r="AH769" t="str">
            <v>FORT WAYNE</v>
          </cell>
          <cell r="AI769" t="str">
            <v>ALLEN</v>
          </cell>
          <cell r="AJ769" t="str">
            <v>IN</v>
          </cell>
          <cell r="AK769" t="str">
            <v>46835</v>
          </cell>
          <cell r="AL769" t="str">
            <v>3568</v>
          </cell>
          <cell r="CF769" t="str">
            <v/>
          </cell>
          <cell r="CN769">
            <v>2373</v>
          </cell>
          <cell r="CO769">
            <v>2504</v>
          </cell>
          <cell r="CS769" t="str">
            <v>12/31/2019</v>
          </cell>
          <cell r="CT769">
            <v>5</v>
          </cell>
          <cell r="CW769">
            <v>32280</v>
          </cell>
          <cell r="CX769" t="str">
            <v/>
          </cell>
          <cell r="CZ769" t="str">
            <v/>
          </cell>
          <cell r="DA769" t="str">
            <v/>
          </cell>
          <cell r="DB769" t="str">
            <v/>
          </cell>
          <cell r="DC769" t="str">
            <v/>
          </cell>
          <cell r="DD769" t="str">
            <v>Stephen M.</v>
          </cell>
          <cell r="DE769" t="str">
            <v>Pennie</v>
          </cell>
          <cell r="DF769" t="str">
            <v>Assistant Treasurer</v>
          </cell>
          <cell r="DG769" t="str">
            <v>steve.pennie@princetoninsurance.com</v>
          </cell>
          <cell r="DH769">
            <v>6094529404</v>
          </cell>
        </row>
        <row r="770">
          <cell r="A770">
            <v>11292</v>
          </cell>
          <cell r="B770" t="str">
            <v>Wellfleet New York Insurance Company</v>
          </cell>
          <cell r="J770" t="str">
            <v>746 Alexander Road</v>
          </cell>
          <cell r="L770" t="str">
            <v>PRINCETON</v>
          </cell>
          <cell r="M770" t="str">
            <v>MERCER</v>
          </cell>
          <cell r="N770" t="str">
            <v>NJ</v>
          </cell>
          <cell r="O770" t="str">
            <v>08540</v>
          </cell>
          <cell r="Q770">
            <v>6099515847</v>
          </cell>
          <cell r="R770">
            <v>6094529568</v>
          </cell>
          <cell r="S770" t="str">
            <v>Stephen M</v>
          </cell>
          <cell r="T770" t="str">
            <v>Pennie</v>
          </cell>
          <cell r="U770" t="str">
            <v>Assistant Treasurer</v>
          </cell>
          <cell r="V770" t="str">
            <v>steve.pennie@princetoninsurance.com</v>
          </cell>
          <cell r="W770" t="str">
            <v>Andrew Michael DiGiorgio</v>
          </cell>
          <cell r="X770" t="str">
            <v>Maureen</v>
          </cell>
          <cell r="Y770" t="str">
            <v>Rickman</v>
          </cell>
          <cell r="Z770" t="str">
            <v>Accountant</v>
          </cell>
          <cell r="AA770" t="str">
            <v>Princeton Insurance Company</v>
          </cell>
          <cell r="AB770">
            <v>6094529404</v>
          </cell>
          <cell r="AC770">
            <v>135327</v>
          </cell>
          <cell r="AD770">
            <v>6094529568</v>
          </cell>
          <cell r="AE770" t="str">
            <v>maureen.rickman@princetoninsurance.com</v>
          </cell>
          <cell r="AF770" t="str">
            <v>746 Alexander Road</v>
          </cell>
          <cell r="AH770" t="str">
            <v>PRINCETON</v>
          </cell>
          <cell r="AI770" t="str">
            <v>MERCER</v>
          </cell>
          <cell r="AJ770" t="str">
            <v>NJ</v>
          </cell>
          <cell r="AK770" t="str">
            <v>08540</v>
          </cell>
          <cell r="CN770">
            <v>1144</v>
          </cell>
          <cell r="CO770">
            <v>1939</v>
          </cell>
          <cell r="CS770" t="str">
            <v>12/31/2019</v>
          </cell>
          <cell r="CT770">
            <v>12</v>
          </cell>
          <cell r="CW770">
            <v>20931</v>
          </cell>
          <cell r="DD770" t="str">
            <v>Christopher</v>
          </cell>
          <cell r="DE770" t="str">
            <v>Mazzoli</v>
          </cell>
          <cell r="DF770" t="str">
            <v>Accounting Supervisor</v>
          </cell>
          <cell r="DG770" t="str">
            <v>chris.mazzoli@princetoninsurance.com</v>
          </cell>
          <cell r="DH770">
            <v>6094529404</v>
          </cell>
        </row>
        <row r="771">
          <cell r="A771">
            <v>11726</v>
          </cell>
          <cell r="B771" t="str">
            <v>Wesco Insurance Company</v>
          </cell>
          <cell r="J771" t="str">
            <v>800 Superior Avenue</v>
          </cell>
          <cell r="K771" t="str">
            <v>21st Floor</v>
          </cell>
          <cell r="L771" t="str">
            <v>CLEVELAND</v>
          </cell>
          <cell r="M771" t="str">
            <v>CUYAHOGA</v>
          </cell>
          <cell r="N771" t="str">
            <v>OH</v>
          </cell>
          <cell r="O771" t="str">
            <v>44144</v>
          </cell>
          <cell r="Q771">
            <v>2166435854</v>
          </cell>
          <cell r="R771">
            <v>8004879654</v>
          </cell>
          <cell r="S771" t="str">
            <v>Barry D.</v>
          </cell>
          <cell r="T771" t="str">
            <v>Zyskind</v>
          </cell>
          <cell r="U771" t="str">
            <v>Chief Executive Officer</v>
          </cell>
          <cell r="V771" t="str">
            <v>datacalls@amtrustgroup.com</v>
          </cell>
          <cell r="W771" t="str">
            <v>Kerry Heitz</v>
          </cell>
          <cell r="X771" t="str">
            <v>Stephanie</v>
          </cell>
          <cell r="Y771" t="str">
            <v>Hadsall</v>
          </cell>
          <cell r="Z771" t="str">
            <v>Business Analyst</v>
          </cell>
          <cell r="AA771" t="str">
            <v>AmTrust North America</v>
          </cell>
          <cell r="AB771">
            <v>2143608606</v>
          </cell>
          <cell r="AD771">
            <v>8004878654</v>
          </cell>
          <cell r="AE771" t="str">
            <v>datacalls@amtrustgroup.com</v>
          </cell>
          <cell r="AF771" t="str">
            <v>4455 LBJ Freeway</v>
          </cell>
          <cell r="AG771" t="str">
            <v>Suite 700</v>
          </cell>
          <cell r="AH771" t="str">
            <v>DALLAS</v>
          </cell>
          <cell r="AI771" t="str">
            <v>DALLAS</v>
          </cell>
          <cell r="AJ771" t="str">
            <v>TX</v>
          </cell>
          <cell r="AK771" t="str">
            <v>75244</v>
          </cell>
          <cell r="CF771" t="str">
            <v>www.amtrustgroup.com</v>
          </cell>
          <cell r="CN771">
            <v>1563</v>
          </cell>
          <cell r="CO771">
            <v>1629</v>
          </cell>
          <cell r="CS771" t="str">
            <v>12/31/2019</v>
          </cell>
          <cell r="CT771">
            <v>12</v>
          </cell>
          <cell r="CW771">
            <v>25011</v>
          </cell>
          <cell r="DD771" t="str">
            <v>Denise</v>
          </cell>
          <cell r="DE771" t="str">
            <v>Kitts</v>
          </cell>
          <cell r="DF771" t="str">
            <v>Compliance Manager</v>
          </cell>
          <cell r="DG771" t="str">
            <v>datacalls@amtrustgroup.com</v>
          </cell>
          <cell r="DH771">
            <v>9727886812</v>
          </cell>
        </row>
        <row r="772">
          <cell r="A772">
            <v>10619</v>
          </cell>
          <cell r="B772" t="str">
            <v>Westchester Fire Insurance Company</v>
          </cell>
          <cell r="J772" t="str">
            <v>436 Walnut Street</v>
          </cell>
          <cell r="K772" t="str">
            <v>PO Box 1000</v>
          </cell>
          <cell r="L772" t="str">
            <v>PHILADELPHIA</v>
          </cell>
          <cell r="N772" t="str">
            <v>PA</v>
          </cell>
          <cell r="O772" t="str">
            <v>19106</v>
          </cell>
          <cell r="Q772">
            <v>2156401150</v>
          </cell>
          <cell r="S772" t="str">
            <v>John</v>
          </cell>
          <cell r="T772" t="str">
            <v>Lupica</v>
          </cell>
          <cell r="U772" t="str">
            <v>President &amp; CEO</v>
          </cell>
          <cell r="V772" t="str">
            <v>john.lupica@chubb.com</v>
          </cell>
          <cell r="X772" t="str">
            <v>Sharon D.</v>
          </cell>
          <cell r="Y772" t="str">
            <v>Lewis</v>
          </cell>
          <cell r="Z772" t="str">
            <v>Sr. Financial Analyst</v>
          </cell>
          <cell r="AA772" t="str">
            <v>Chubb Insurance Company</v>
          </cell>
          <cell r="AB772">
            <v>3024766396</v>
          </cell>
          <cell r="AD772">
            <v>3024767263</v>
          </cell>
          <cell r="AE772" t="str">
            <v>sharon.lewis@chubb.com</v>
          </cell>
          <cell r="AF772" t="str">
            <v>One Beaver Valley Road</v>
          </cell>
          <cell r="AG772" t="str">
            <v>One West</v>
          </cell>
          <cell r="AH772" t="str">
            <v>WILMINGTON</v>
          </cell>
          <cell r="AJ772" t="str">
            <v>DE</v>
          </cell>
          <cell r="AK772" t="str">
            <v>19803</v>
          </cell>
          <cell r="AM772" t="str">
            <v>Rose A.</v>
          </cell>
          <cell r="AN772" t="str">
            <v>Dalton</v>
          </cell>
          <cell r="AO772" t="str">
            <v>Manager</v>
          </cell>
          <cell r="AP772" t="str">
            <v>ACE USA</v>
          </cell>
          <cell r="AQ772">
            <v>3024766682</v>
          </cell>
          <cell r="AS772">
            <v>3024767263</v>
          </cell>
          <cell r="AT772" t="str">
            <v>rose.dalton@chubb.com</v>
          </cell>
          <cell r="AU772" t="str">
            <v>One Beaver Valley Road</v>
          </cell>
          <cell r="AV772" t="str">
            <v>One West</v>
          </cell>
          <cell r="AW772" t="str">
            <v>WILMINGTON</v>
          </cell>
          <cell r="AY772" t="str">
            <v>DE</v>
          </cell>
          <cell r="AZ772" t="str">
            <v>19803</v>
          </cell>
          <cell r="CN772">
            <v>1049</v>
          </cell>
          <cell r="CO772">
            <v>712</v>
          </cell>
          <cell r="CP772">
            <v>574</v>
          </cell>
          <cell r="CS772" t="str">
            <v>12/31/2019</v>
          </cell>
          <cell r="CT772">
            <v>12</v>
          </cell>
          <cell r="CW772">
            <v>10030</v>
          </cell>
          <cell r="CX772" t="str">
            <v>626</v>
          </cell>
        </row>
        <row r="773">
          <cell r="A773">
            <v>11727</v>
          </cell>
          <cell r="B773" t="str">
            <v>West Coast Life Insurance Company</v>
          </cell>
          <cell r="J773" t="str">
            <v>PO Box 2606</v>
          </cell>
          <cell r="L773" t="str">
            <v>BIRMINGHAM</v>
          </cell>
          <cell r="N773" t="str">
            <v>AL</v>
          </cell>
          <cell r="O773" t="str">
            <v>35202</v>
          </cell>
          <cell r="Q773">
            <v>2052681000</v>
          </cell>
          <cell r="S773" t="str">
            <v>Richard J.</v>
          </cell>
          <cell r="T773" t="str">
            <v>Bielen</v>
          </cell>
          <cell r="U773" t="str">
            <v>President</v>
          </cell>
          <cell r="W773" t="str">
            <v>Steven G. Walker</v>
          </cell>
          <cell r="X773" t="str">
            <v>Susan</v>
          </cell>
          <cell r="Y773" t="str">
            <v>Putman</v>
          </cell>
          <cell r="Z773" t="str">
            <v>Financial Analyst</v>
          </cell>
          <cell r="AA773" t="str">
            <v>Protective Life Insurance Company</v>
          </cell>
          <cell r="AB773">
            <v>2052683203</v>
          </cell>
          <cell r="AD773">
            <v>2052686012</v>
          </cell>
          <cell r="AE773" t="str">
            <v>susan.putman@protective.com</v>
          </cell>
          <cell r="AF773" t="str">
            <v>PO Box 2606</v>
          </cell>
          <cell r="AH773" t="str">
            <v>BIRMINGHAM</v>
          </cell>
          <cell r="AJ773" t="str">
            <v>AL</v>
          </cell>
          <cell r="AK773" t="str">
            <v>35202</v>
          </cell>
          <cell r="CF773" t="str">
            <v>www.protective.com</v>
          </cell>
          <cell r="CN773">
            <v>1564</v>
          </cell>
          <cell r="CO773">
            <v>720</v>
          </cell>
          <cell r="CS773" t="str">
            <v>12/31/2019</v>
          </cell>
          <cell r="CT773">
            <v>12</v>
          </cell>
          <cell r="CW773">
            <v>70335</v>
          </cell>
          <cell r="DD773" t="str">
            <v>Kevin</v>
          </cell>
          <cell r="DE773" t="str">
            <v>Powell</v>
          </cell>
          <cell r="DF773" t="str">
            <v>VP</v>
          </cell>
          <cell r="DG773" t="str">
            <v>regcom@protective.com</v>
          </cell>
          <cell r="DH773">
            <v>2052681000</v>
          </cell>
        </row>
        <row r="774">
          <cell r="A774">
            <v>10510</v>
          </cell>
          <cell r="B774" t="str">
            <v>Western Fraternal Life Association</v>
          </cell>
          <cell r="C774" t="str">
            <v>CEDAR RAPIDS</v>
          </cell>
          <cell r="D774" t="str">
            <v>1900 First Avenue NE</v>
          </cell>
          <cell r="E774" t="str">
            <v/>
          </cell>
          <cell r="G774" t="str">
            <v>IA</v>
          </cell>
          <cell r="H774" t="str">
            <v>52402</v>
          </cell>
          <cell r="I774" t="str">
            <v>5372</v>
          </cell>
          <cell r="J774" t="str">
            <v>1900 First Avenue NE</v>
          </cell>
          <cell r="K774" t="str">
            <v/>
          </cell>
          <cell r="L774" t="str">
            <v>CEDAR RAPIDS</v>
          </cell>
          <cell r="M774" t="str">
            <v/>
          </cell>
          <cell r="N774" t="str">
            <v>IA</v>
          </cell>
          <cell r="O774" t="str">
            <v>52402</v>
          </cell>
          <cell r="P774" t="str">
            <v>5372</v>
          </cell>
          <cell r="Q774">
            <v>3193632653</v>
          </cell>
          <cell r="S774" t="str">
            <v/>
          </cell>
          <cell r="T774" t="str">
            <v/>
          </cell>
          <cell r="U774" t="str">
            <v/>
          </cell>
          <cell r="V774" t="str">
            <v/>
          </cell>
          <cell r="W774" t="str">
            <v/>
          </cell>
          <cell r="CF774" t="str">
            <v/>
          </cell>
          <cell r="CN774">
            <v>2620</v>
          </cell>
          <cell r="CW774">
            <v>58017</v>
          </cell>
          <cell r="CX774" t="str">
            <v/>
          </cell>
          <cell r="CZ774" t="str">
            <v/>
          </cell>
          <cell r="DA774" t="str">
            <v/>
          </cell>
          <cell r="DB774" t="str">
            <v/>
          </cell>
          <cell r="DC774" t="str">
            <v/>
          </cell>
        </row>
        <row r="775">
          <cell r="A775">
            <v>11728</v>
          </cell>
          <cell r="B775" t="str">
            <v>Western National Assurance Company</v>
          </cell>
          <cell r="J775" t="str">
            <v>5350 West 78th Street</v>
          </cell>
          <cell r="L775" t="str">
            <v>EDINA</v>
          </cell>
          <cell r="M775" t="str">
            <v>HENNEPIN</v>
          </cell>
          <cell r="N775" t="str">
            <v>MN</v>
          </cell>
          <cell r="O775" t="str">
            <v>55439</v>
          </cell>
          <cell r="Q775">
            <v>9529215660</v>
          </cell>
          <cell r="S775" t="str">
            <v>Stuart</v>
          </cell>
          <cell r="T775" t="str">
            <v>Henderson</v>
          </cell>
          <cell r="U775" t="str">
            <v>Chief Executive Officer</v>
          </cell>
          <cell r="X775" t="str">
            <v>Jeff</v>
          </cell>
          <cell r="Y775" t="str">
            <v>Erlandson</v>
          </cell>
          <cell r="Z775" t="str">
            <v>Senior Accountant</v>
          </cell>
          <cell r="AA775" t="str">
            <v>Western National Companies</v>
          </cell>
          <cell r="AE775" t="str">
            <v>jeff.erlandson@wnins.com</v>
          </cell>
          <cell r="AF775" t="str">
            <v>5350 West 78th Street</v>
          </cell>
          <cell r="AH775" t="str">
            <v>EDINA</v>
          </cell>
          <cell r="AI775" t="str">
            <v>HENNEPIN</v>
          </cell>
          <cell r="AJ775" t="str">
            <v>MN</v>
          </cell>
          <cell r="AK775" t="str">
            <v>55439</v>
          </cell>
          <cell r="CN775">
            <v>1565</v>
          </cell>
          <cell r="CO775">
            <v>1697</v>
          </cell>
          <cell r="CS775" t="str">
            <v>12/31/2019</v>
          </cell>
          <cell r="CT775">
            <v>12</v>
          </cell>
          <cell r="CW775">
            <v>24465</v>
          </cell>
          <cell r="DD775" t="str">
            <v>Dan</v>
          </cell>
          <cell r="DE775" t="str">
            <v>Ehrich</v>
          </cell>
          <cell r="DF775" t="str">
            <v>Controller</v>
          </cell>
          <cell r="DG775" t="str">
            <v>dan.ehrich@snins.com</v>
          </cell>
        </row>
        <row r="776">
          <cell r="A776">
            <v>11729</v>
          </cell>
          <cell r="B776" t="str">
            <v>Western National Mutual Insurance Company</v>
          </cell>
          <cell r="J776" t="str">
            <v>5350 West 78th Street</v>
          </cell>
          <cell r="L776" t="str">
            <v>EDINA</v>
          </cell>
          <cell r="M776" t="str">
            <v>HENNEPIN</v>
          </cell>
          <cell r="N776" t="str">
            <v>MN</v>
          </cell>
          <cell r="O776" t="str">
            <v>55439</v>
          </cell>
          <cell r="Q776">
            <v>9529215660</v>
          </cell>
          <cell r="S776" t="str">
            <v>Stuart</v>
          </cell>
          <cell r="T776" t="str">
            <v>Henderson</v>
          </cell>
          <cell r="U776" t="str">
            <v>Chief Executive Officer</v>
          </cell>
          <cell r="X776" t="str">
            <v>Jeff</v>
          </cell>
          <cell r="Y776" t="str">
            <v>Erlandson</v>
          </cell>
          <cell r="Z776" t="str">
            <v>Senior Accountant</v>
          </cell>
          <cell r="AA776" t="str">
            <v>Western National Companies</v>
          </cell>
          <cell r="AE776" t="str">
            <v>jeff.erlandson@wnins.com</v>
          </cell>
          <cell r="AF776" t="str">
            <v>5350 West 78th Street</v>
          </cell>
          <cell r="AH776" t="str">
            <v>EDINA</v>
          </cell>
          <cell r="AI776" t="str">
            <v>HENNEPIN</v>
          </cell>
          <cell r="AJ776" t="str">
            <v>MN</v>
          </cell>
          <cell r="AK776" t="str">
            <v>55439</v>
          </cell>
          <cell r="CN776">
            <v>1566</v>
          </cell>
          <cell r="CO776">
            <v>1697</v>
          </cell>
          <cell r="CS776" t="str">
            <v>12/31/2019</v>
          </cell>
          <cell r="CT776">
            <v>12</v>
          </cell>
          <cell r="CW776">
            <v>15377</v>
          </cell>
          <cell r="DD776" t="str">
            <v>Dan</v>
          </cell>
          <cell r="DE776" t="str">
            <v>Ehrich</v>
          </cell>
          <cell r="DF776" t="str">
            <v>Controller</v>
          </cell>
          <cell r="DG776" t="str">
            <v>dan.ehrich@snins.com</v>
          </cell>
        </row>
        <row r="777">
          <cell r="A777">
            <v>11730</v>
          </cell>
          <cell r="B777" t="str">
            <v>Western Southern Life Assurance Company</v>
          </cell>
          <cell r="J777" t="str">
            <v>400 Broadway</v>
          </cell>
          <cell r="L777" t="str">
            <v>CINCINNATI</v>
          </cell>
          <cell r="M777" t="str">
            <v>HAMILTON</v>
          </cell>
          <cell r="N777" t="str">
            <v>OH</v>
          </cell>
          <cell r="O777" t="str">
            <v>45202</v>
          </cell>
          <cell r="Q777">
            <v>5136291800</v>
          </cell>
          <cell r="S777" t="str">
            <v>John F.</v>
          </cell>
          <cell r="T777" t="str">
            <v>Barrett</v>
          </cell>
          <cell r="U777" t="str">
            <v>Chairman of the Board, President &amp; CEO</v>
          </cell>
          <cell r="V777" t="str">
            <v>john.barrett@wslife.com</v>
          </cell>
          <cell r="W777" t="str">
            <v>Bradley J. Hunkler</v>
          </cell>
          <cell r="X777" t="str">
            <v>Susan</v>
          </cell>
          <cell r="Y777" t="str">
            <v>Gunthorpe</v>
          </cell>
          <cell r="Z777" t="str">
            <v>Insurance Compliance Specialist</v>
          </cell>
          <cell r="AA777" t="str">
            <v>Integrity Life Insurance Company</v>
          </cell>
          <cell r="AB777">
            <v>5136291486</v>
          </cell>
          <cell r="AD777">
            <v>5133574161</v>
          </cell>
          <cell r="AE777" t="str">
            <v>susan.gunthorpe@wslife.com</v>
          </cell>
          <cell r="AF777" t="str">
            <v>400 Broadway</v>
          </cell>
          <cell r="AH777" t="str">
            <v>CINCINNATI</v>
          </cell>
          <cell r="AI777" t="str">
            <v>HAMILTON</v>
          </cell>
          <cell r="AJ777" t="str">
            <v>OH</v>
          </cell>
          <cell r="AK777" t="str">
            <v>45202</v>
          </cell>
          <cell r="CF777" t="str">
            <v>www.westernsouthernlife.com</v>
          </cell>
          <cell r="CN777">
            <v>1567</v>
          </cell>
          <cell r="CO777">
            <v>1864</v>
          </cell>
          <cell r="CS777" t="str">
            <v>12/31/2019</v>
          </cell>
          <cell r="CT777">
            <v>12</v>
          </cell>
          <cell r="CW777">
            <v>92622</v>
          </cell>
          <cell r="CX777" t="str">
            <v>0836</v>
          </cell>
          <cell r="DD777" t="str">
            <v>Shelly</v>
          </cell>
          <cell r="DE777" t="str">
            <v>Rice</v>
          </cell>
          <cell r="DF777" t="str">
            <v>AVP, Insurance Compliance</v>
          </cell>
          <cell r="DG777" t="str">
            <v>shelly.rice@wslife.com</v>
          </cell>
          <cell r="DH777">
            <v>5136291403</v>
          </cell>
        </row>
        <row r="778">
          <cell r="A778">
            <v>11731</v>
          </cell>
          <cell r="B778" t="str">
            <v>Westfield Insurance Company</v>
          </cell>
          <cell r="J778" t="str">
            <v>PO Box 5001</v>
          </cell>
          <cell r="L778" t="str">
            <v>WESTFIELD CENTER</v>
          </cell>
          <cell r="M778" t="str">
            <v>MEDINA</v>
          </cell>
          <cell r="N778" t="str">
            <v>OH</v>
          </cell>
          <cell r="O778" t="str">
            <v>44251</v>
          </cell>
          <cell r="P778" t="str">
            <v>5001</v>
          </cell>
          <cell r="Q778">
            <v>3308870101</v>
          </cell>
          <cell r="R778">
            <v>3308874088</v>
          </cell>
          <cell r="S778" t="str">
            <v>John T.H.</v>
          </cell>
          <cell r="T778" t="str">
            <v>Batchelder</v>
          </cell>
          <cell r="U778" t="str">
            <v>Deputy General Counsel</v>
          </cell>
          <cell r="V778" t="str">
            <v>johnbatchelder@westfieldgrp.com</v>
          </cell>
          <cell r="W778" t="str">
            <v>Joe Kohmann</v>
          </cell>
          <cell r="X778" t="str">
            <v>John T. H.</v>
          </cell>
          <cell r="Y778" t="str">
            <v>Batchelder</v>
          </cell>
          <cell r="Z778" t="str">
            <v>Deputy General Counsel</v>
          </cell>
          <cell r="AA778" t="str">
            <v>Westfield Insurance Company</v>
          </cell>
          <cell r="AB778">
            <v>3308870980</v>
          </cell>
          <cell r="AD778">
            <v>3308874088</v>
          </cell>
          <cell r="AE778" t="str">
            <v>johnbatchelder@westfieldgroup.com</v>
          </cell>
          <cell r="AF778" t="str">
            <v>PO Box 5001</v>
          </cell>
          <cell r="AH778" t="str">
            <v>WESTFIELD CENTER</v>
          </cell>
          <cell r="AI778" t="str">
            <v>MEDINA</v>
          </cell>
          <cell r="AJ778" t="str">
            <v>OH</v>
          </cell>
          <cell r="AK778" t="str">
            <v>44251</v>
          </cell>
          <cell r="AL778" t="str">
            <v>5001</v>
          </cell>
          <cell r="AM778" t="str">
            <v>Frank</v>
          </cell>
          <cell r="AN778" t="str">
            <v>Sandor</v>
          </cell>
          <cell r="AO778" t="str">
            <v>Corporate Counsel</v>
          </cell>
          <cell r="AP778" t="str">
            <v>Westfield Insurance Company</v>
          </cell>
          <cell r="AQ778">
            <v>3308870387</v>
          </cell>
          <cell r="AS778">
            <v>3308874499</v>
          </cell>
          <cell r="AT778" t="str">
            <v>franksandor@westfieldgrp.com</v>
          </cell>
          <cell r="AU778" t="str">
            <v>PO Box 5001</v>
          </cell>
          <cell r="AW778" t="str">
            <v>WESTFIELD CENTER</v>
          </cell>
          <cell r="AX778" t="str">
            <v>MEDINA</v>
          </cell>
          <cell r="AY778" t="str">
            <v>OH</v>
          </cell>
          <cell r="AZ778" t="str">
            <v>44251</v>
          </cell>
          <cell r="BA778" t="str">
            <v>5001</v>
          </cell>
          <cell r="CF778" t="str">
            <v>www.westfieldinsurance.com</v>
          </cell>
          <cell r="CN778">
            <v>1568</v>
          </cell>
          <cell r="CO778">
            <v>1608</v>
          </cell>
          <cell r="CP778">
            <v>1296</v>
          </cell>
          <cell r="CS778" t="str">
            <v>12/31/2019</v>
          </cell>
          <cell r="CT778">
            <v>12</v>
          </cell>
          <cell r="CW778">
            <v>24112</v>
          </cell>
          <cell r="CX778" t="str">
            <v>0228</v>
          </cell>
          <cell r="DD778" t="str">
            <v>Frank A.</v>
          </cell>
          <cell r="DE778" t="str">
            <v>Carrino</v>
          </cell>
          <cell r="DF778" t="str">
            <v>Secretary and General Counsel</v>
          </cell>
          <cell r="DG778" t="str">
            <v>frankcarrino@westfieldgrp.com</v>
          </cell>
          <cell r="DH778">
            <v>3308878269</v>
          </cell>
        </row>
        <row r="779">
          <cell r="A779">
            <v>11732</v>
          </cell>
          <cell r="B779" t="str">
            <v>Westport Insurance Corporation</v>
          </cell>
          <cell r="J779" t="str">
            <v>1200 Main Street</v>
          </cell>
          <cell r="K779" t="str">
            <v>Suite 800</v>
          </cell>
          <cell r="L779" t="str">
            <v>KANSAS CITY</v>
          </cell>
          <cell r="N779" t="str">
            <v>MO</v>
          </cell>
          <cell r="O779" t="str">
            <v>64105</v>
          </cell>
          <cell r="Q779">
            <v>8609027172</v>
          </cell>
          <cell r="R779">
            <v>9136765221</v>
          </cell>
          <cell r="S779" t="str">
            <v>Andreas</v>
          </cell>
          <cell r="T779" t="str">
            <v>Berger</v>
          </cell>
          <cell r="U779" t="str">
            <v>CEO</v>
          </cell>
          <cell r="V779" t="str">
            <v>andreas_berger@swissre.com</v>
          </cell>
          <cell r="W779" t="str">
            <v/>
          </cell>
          <cell r="X779" t="str">
            <v>Jayne</v>
          </cell>
          <cell r="Y779" t="str">
            <v>Garon</v>
          </cell>
          <cell r="Z779" t="str">
            <v>Statistical Compliance Analyst</v>
          </cell>
          <cell r="AA779" t="str">
            <v>Swiss Re</v>
          </cell>
          <cell r="AB779">
            <v>8609027172</v>
          </cell>
          <cell r="AD779">
            <v>9136765221</v>
          </cell>
          <cell r="AE779" t="str">
            <v>jayne_garon@swissre.com</v>
          </cell>
          <cell r="AF779" t="str">
            <v>1200 Main Street</v>
          </cell>
          <cell r="AG779" t="str">
            <v>Suite 800</v>
          </cell>
          <cell r="AH779" t="str">
            <v>KANSAS CITY</v>
          </cell>
          <cell r="AJ779" t="str">
            <v>MO</v>
          </cell>
          <cell r="AK779" t="str">
            <v>64105</v>
          </cell>
          <cell r="AL779" t="str">
            <v/>
          </cell>
          <cell r="CF779" t="str">
            <v>www.swissre.com</v>
          </cell>
          <cell r="CN779">
            <v>1569</v>
          </cell>
          <cell r="CO779">
            <v>98</v>
          </cell>
          <cell r="CS779" t="str">
            <v>12/31/2019</v>
          </cell>
          <cell r="CT779">
            <v>12</v>
          </cell>
          <cell r="CW779">
            <v>39845</v>
          </cell>
          <cell r="DD779" t="str">
            <v>LeAnne</v>
          </cell>
          <cell r="DE779" t="str">
            <v>Pope</v>
          </cell>
          <cell r="DF779" t="str">
            <v>Statistical Compliance Lead</v>
          </cell>
          <cell r="DG779" t="str">
            <v>leanne_pope@swissre.com</v>
          </cell>
          <cell r="DH779">
            <v>8609027229</v>
          </cell>
        </row>
        <row r="780">
          <cell r="A780">
            <v>10069</v>
          </cell>
          <cell r="B780" t="str">
            <v>Wilcac Life Insurance Company</v>
          </cell>
          <cell r="J780" t="str">
            <v>20 Glover Avenue</v>
          </cell>
          <cell r="K780" t="str">
            <v>Fourth Floor</v>
          </cell>
          <cell r="L780" t="str">
            <v>WILTON</v>
          </cell>
          <cell r="N780" t="str">
            <v>CT</v>
          </cell>
          <cell r="O780" t="str">
            <v>06850</v>
          </cell>
          <cell r="Q780">
            <v>2037624410</v>
          </cell>
          <cell r="R780">
            <v>2037624411</v>
          </cell>
          <cell r="S780" t="str">
            <v>Michael</v>
          </cell>
          <cell r="T780" t="str">
            <v>Fleitz</v>
          </cell>
          <cell r="U780" t="str">
            <v>Chief Executive Officer</v>
          </cell>
          <cell r="V780" t="str">
            <v>statereporting@wiltonre.com</v>
          </cell>
          <cell r="W780" t="str">
            <v>Steven Lash</v>
          </cell>
          <cell r="X780" t="str">
            <v>Evan</v>
          </cell>
          <cell r="Y780" t="str">
            <v>Gewitz</v>
          </cell>
          <cell r="Z780" t="str">
            <v>Sr STAT Accountant</v>
          </cell>
          <cell r="AA780" t="str">
            <v>Wilcac Life Insurance Company</v>
          </cell>
          <cell r="AB780">
            <v>2037624648</v>
          </cell>
          <cell r="AD780">
            <v>2037624649</v>
          </cell>
          <cell r="AE780" t="str">
            <v>statereporting@wiltonre.com</v>
          </cell>
          <cell r="AF780" t="str">
            <v>20 Glover Avenue</v>
          </cell>
          <cell r="AG780" t="str">
            <v>Fourth Floor</v>
          </cell>
          <cell r="AH780" t="str">
            <v>WILTON</v>
          </cell>
          <cell r="AJ780" t="str">
            <v>CT</v>
          </cell>
          <cell r="AK780" t="str">
            <v>06850</v>
          </cell>
          <cell r="CF780" t="str">
            <v>www.witonre.com</v>
          </cell>
          <cell r="CN780">
            <v>869</v>
          </cell>
          <cell r="CO780">
            <v>1734</v>
          </cell>
          <cell r="CS780" t="str">
            <v>12/31/2019</v>
          </cell>
          <cell r="CT780">
            <v>12</v>
          </cell>
          <cell r="CW780">
            <v>62413</v>
          </cell>
          <cell r="CX780" t="str">
            <v>218</v>
          </cell>
          <cell r="DD780" t="str">
            <v>Robert</v>
          </cell>
          <cell r="DE780" t="str">
            <v>Fahr</v>
          </cell>
          <cell r="DF780" t="str">
            <v>VP Controller</v>
          </cell>
          <cell r="DG780" t="str">
            <v>statereporting@wiltonre.com</v>
          </cell>
          <cell r="DH780">
            <v>2037624454</v>
          </cell>
        </row>
        <row r="781">
          <cell r="A781">
            <v>10064</v>
          </cell>
          <cell r="B781" t="str">
            <v>Wilco Life Insurance Company</v>
          </cell>
          <cell r="J781" t="str">
            <v>20 Glover Avenue</v>
          </cell>
          <cell r="K781" t="str">
            <v>Fourth Floor</v>
          </cell>
          <cell r="L781" t="str">
            <v>NORWALK</v>
          </cell>
          <cell r="M781" t="str">
            <v>FAIRFIELD</v>
          </cell>
          <cell r="N781" t="str">
            <v>CT</v>
          </cell>
          <cell r="O781" t="str">
            <v>06850</v>
          </cell>
          <cell r="Q781">
            <v>2037624410</v>
          </cell>
          <cell r="R781">
            <v>2037624411</v>
          </cell>
          <cell r="S781" t="str">
            <v>Michael</v>
          </cell>
          <cell r="T781" t="str">
            <v>Fleitz</v>
          </cell>
          <cell r="U781" t="str">
            <v>Chief Executive Officer</v>
          </cell>
          <cell r="V781" t="str">
            <v>statereporting@wiltonre.com</v>
          </cell>
          <cell r="W781" t="str">
            <v>Steven Lash</v>
          </cell>
          <cell r="X781" t="str">
            <v>Evan</v>
          </cell>
          <cell r="Y781" t="str">
            <v>Gewitz</v>
          </cell>
          <cell r="Z781" t="str">
            <v>Senior STAT Accountant</v>
          </cell>
          <cell r="AA781" t="str">
            <v>Wilco LIfe Insurance Company</v>
          </cell>
          <cell r="AB781">
            <v>2037624648</v>
          </cell>
          <cell r="AD781">
            <v>2037624649</v>
          </cell>
          <cell r="AE781" t="str">
            <v>statereporting@wiltonre.com</v>
          </cell>
          <cell r="AF781" t="str">
            <v>20 Glover Avenue</v>
          </cell>
          <cell r="AG781" t="str">
            <v>Fourth Floor</v>
          </cell>
          <cell r="AH781" t="str">
            <v>NORWALK</v>
          </cell>
          <cell r="AI781" t="str">
            <v>FAIRFIELD</v>
          </cell>
          <cell r="AJ781" t="str">
            <v>CT</v>
          </cell>
          <cell r="AK781" t="str">
            <v>06850</v>
          </cell>
          <cell r="CF781" t="str">
            <v>www.wiltonre.com</v>
          </cell>
          <cell r="CN781">
            <v>866</v>
          </cell>
          <cell r="CO781">
            <v>654</v>
          </cell>
          <cell r="CS781" t="str">
            <v>12/31/2019</v>
          </cell>
          <cell r="CT781">
            <v>12</v>
          </cell>
          <cell r="CW781">
            <v>65900</v>
          </cell>
          <cell r="CX781" t="str">
            <v>4213</v>
          </cell>
          <cell r="DD781" t="str">
            <v>Robert</v>
          </cell>
          <cell r="DE781" t="str">
            <v>Fahr</v>
          </cell>
          <cell r="DF781" t="str">
            <v>VP Controller</v>
          </cell>
          <cell r="DG781" t="str">
            <v>statereporting@wiltonre.com</v>
          </cell>
          <cell r="DH781">
            <v>2037624454</v>
          </cell>
        </row>
        <row r="782">
          <cell r="A782">
            <v>11535</v>
          </cell>
          <cell r="B782" t="str">
            <v>Wilmington Insurance Company</v>
          </cell>
          <cell r="J782" t="str">
            <v>250 South Executive Drive</v>
          </cell>
          <cell r="K782" t="str">
            <v>Suite 300</v>
          </cell>
          <cell r="L782" t="str">
            <v>BROOKFIELD</v>
          </cell>
          <cell r="M782" t="str">
            <v>WAUKESHA</v>
          </cell>
          <cell r="N782" t="str">
            <v>WI</v>
          </cell>
          <cell r="O782" t="str">
            <v>53005</v>
          </cell>
          <cell r="Q782">
            <v>8006273660</v>
          </cell>
          <cell r="S782" t="str">
            <v>Bruce</v>
          </cell>
          <cell r="T782" t="str">
            <v>Miller</v>
          </cell>
          <cell r="U782" t="str">
            <v>President and CEO</v>
          </cell>
          <cell r="V782" t="str">
            <v>bmiller@nisbenefits.com</v>
          </cell>
          <cell r="W782" t="str">
            <v>David Norton</v>
          </cell>
          <cell r="X782" t="str">
            <v>Scott</v>
          </cell>
          <cell r="Y782" t="str">
            <v>Briscoe</v>
          </cell>
          <cell r="Z782" t="str">
            <v>Executive VP &amp; Secretary</v>
          </cell>
          <cell r="AA782" t="str">
            <v>Wilmington Insurance Company</v>
          </cell>
          <cell r="AB782">
            <v>2627801209</v>
          </cell>
          <cell r="AE782" t="str">
            <v>sbriscoe@nicw.com</v>
          </cell>
          <cell r="AF782" t="str">
            <v>250 South Executive Drive</v>
          </cell>
          <cell r="AG782" t="str">
            <v>Suite 300</v>
          </cell>
          <cell r="AH782" t="str">
            <v>BROOKFIELD</v>
          </cell>
          <cell r="AI782" t="str">
            <v>WAUKESHA</v>
          </cell>
          <cell r="AJ782" t="str">
            <v>WI</v>
          </cell>
          <cell r="AK782" t="str">
            <v>53005</v>
          </cell>
          <cell r="CF782" t="str">
            <v>www.nisbenefits.com</v>
          </cell>
          <cell r="CN782">
            <v>1379</v>
          </cell>
          <cell r="CO782">
            <v>1786</v>
          </cell>
          <cell r="CS782" t="str">
            <v>12/31/2019</v>
          </cell>
          <cell r="CT782">
            <v>12</v>
          </cell>
          <cell r="CW782">
            <v>30155</v>
          </cell>
          <cell r="DD782" t="str">
            <v>Bruce</v>
          </cell>
          <cell r="DE782" t="str">
            <v>Miller</v>
          </cell>
          <cell r="DF782" t="str">
            <v>President</v>
          </cell>
          <cell r="DG782" t="str">
            <v>bmiller@nisbenefits.com</v>
          </cell>
          <cell r="DH782">
            <v>2627801205</v>
          </cell>
        </row>
        <row r="783">
          <cell r="A783">
            <v>11733</v>
          </cell>
          <cell r="B783" t="str">
            <v>Wilshire Insurance Company</v>
          </cell>
          <cell r="J783" t="str">
            <v>PO Box 10800</v>
          </cell>
          <cell r="K783" t="str">
            <v>702 Oberlin Road</v>
          </cell>
          <cell r="L783" t="str">
            <v>RALEIGH</v>
          </cell>
          <cell r="M783" t="str">
            <v>WAKE</v>
          </cell>
          <cell r="N783" t="str">
            <v>NC</v>
          </cell>
          <cell r="O783" t="str">
            <v>27605</v>
          </cell>
          <cell r="P783" t="str">
            <v>0800</v>
          </cell>
          <cell r="Q783">
            <v>9198331600</v>
          </cell>
          <cell r="R783">
            <v>9198318160</v>
          </cell>
          <cell r="S783" t="str">
            <v>David G.</v>
          </cell>
          <cell r="T783" t="str">
            <v>Pirrung</v>
          </cell>
          <cell r="U783" t="str">
            <v>President</v>
          </cell>
          <cell r="V783" t="str">
            <v>david.pirrung@iatinsurance.com</v>
          </cell>
          <cell r="W783" t="str">
            <v>John M. Mruk</v>
          </cell>
          <cell r="X783" t="str">
            <v>Janet M.</v>
          </cell>
          <cell r="Y783" t="str">
            <v>Britt</v>
          </cell>
          <cell r="Z783" t="str">
            <v>Sr. Tax &amp; Bureau Analyst</v>
          </cell>
          <cell r="AA783" t="str">
            <v>Occidental Fire &amp; Casualty Company of North Carolina</v>
          </cell>
          <cell r="AB783">
            <v>9198384535</v>
          </cell>
          <cell r="AD783">
            <v>9198318160</v>
          </cell>
          <cell r="AE783" t="str">
            <v>jbritt@iatinsurance.com</v>
          </cell>
          <cell r="AF783" t="str">
            <v>PO Box 10800</v>
          </cell>
          <cell r="AG783" t="str">
            <v>702 Oberlin Road</v>
          </cell>
          <cell r="AH783" t="str">
            <v>RALEIGH</v>
          </cell>
          <cell r="AI783" t="str">
            <v>WAKE</v>
          </cell>
          <cell r="AJ783" t="str">
            <v>NC</v>
          </cell>
          <cell r="AK783" t="str">
            <v>27605</v>
          </cell>
          <cell r="AL783" t="str">
            <v>0800</v>
          </cell>
          <cell r="CN783">
            <v>1570</v>
          </cell>
          <cell r="CO783">
            <v>1695</v>
          </cell>
          <cell r="CS783" t="str">
            <v>12/31/2019</v>
          </cell>
          <cell r="CT783">
            <v>12</v>
          </cell>
          <cell r="CW783">
            <v>13234</v>
          </cell>
          <cell r="CX783" t="str">
            <v>0225</v>
          </cell>
          <cell r="DD783" t="str">
            <v>Scott D.</v>
          </cell>
          <cell r="DE783" t="str">
            <v>Bowen</v>
          </cell>
          <cell r="DF783" t="str">
            <v>AVP</v>
          </cell>
          <cell r="DG783" t="str">
            <v>scott.bowen@iatinsurance.com</v>
          </cell>
          <cell r="DH783">
            <v>9195731653</v>
          </cell>
        </row>
        <row r="784">
          <cell r="A784">
            <v>10616</v>
          </cell>
          <cell r="B784" t="str">
            <v>Wilton Reassurance Company</v>
          </cell>
          <cell r="J784" t="str">
            <v>20 Glover Avenue</v>
          </cell>
          <cell r="K784" t="str">
            <v>4th Floor</v>
          </cell>
          <cell r="L784" t="str">
            <v>NORWALK</v>
          </cell>
          <cell r="N784" t="str">
            <v>CT</v>
          </cell>
          <cell r="O784" t="str">
            <v>06850</v>
          </cell>
          <cell r="Q784">
            <v>2037624410</v>
          </cell>
          <cell r="R784">
            <v>2037624411</v>
          </cell>
          <cell r="S784" t="str">
            <v>Michael</v>
          </cell>
          <cell r="T784" t="str">
            <v>Fleitz</v>
          </cell>
          <cell r="U784" t="str">
            <v>Chief Executive Officer</v>
          </cell>
          <cell r="V784" t="str">
            <v>statereporting@wiltonre.com</v>
          </cell>
          <cell r="W784" t="str">
            <v>Steven Lash</v>
          </cell>
          <cell r="X784" t="str">
            <v>Mike</v>
          </cell>
          <cell r="Y784" t="str">
            <v>Jones</v>
          </cell>
          <cell r="Z784" t="str">
            <v>VP Assistant Controller</v>
          </cell>
          <cell r="AA784" t="str">
            <v>Wilton Reassurance Company</v>
          </cell>
          <cell r="AB784">
            <v>2037624668</v>
          </cell>
          <cell r="AD784">
            <v>2037624669</v>
          </cell>
          <cell r="AE784" t="str">
            <v>statereporting@wiltonre.com</v>
          </cell>
          <cell r="AF784" t="str">
            <v>20 Glover Avenue</v>
          </cell>
          <cell r="AG784" t="str">
            <v>4th Floor</v>
          </cell>
          <cell r="AH784" t="str">
            <v>NORWALK</v>
          </cell>
          <cell r="AJ784" t="str">
            <v>CT</v>
          </cell>
          <cell r="AK784" t="str">
            <v>06850</v>
          </cell>
          <cell r="CN784">
            <v>1047</v>
          </cell>
          <cell r="CO784">
            <v>1685</v>
          </cell>
          <cell r="CS784" t="str">
            <v>12/31/2019</v>
          </cell>
          <cell r="CT784">
            <v>12</v>
          </cell>
          <cell r="CW784">
            <v>66133</v>
          </cell>
          <cell r="CX784" t="str">
            <v>4213</v>
          </cell>
          <cell r="DD784" t="str">
            <v>Robert</v>
          </cell>
          <cell r="DE784" t="str">
            <v>Fahr</v>
          </cell>
          <cell r="DF784" t="str">
            <v>VP Assistant Controller</v>
          </cell>
          <cell r="DG784" t="str">
            <v>statereporting@wiltonre.com</v>
          </cell>
          <cell r="DH784">
            <v>2037624454</v>
          </cell>
        </row>
        <row r="785">
          <cell r="A785">
            <v>10020</v>
          </cell>
          <cell r="B785" t="str">
            <v>Wilton Reassurance Life Company of New York</v>
          </cell>
          <cell r="J785" t="str">
            <v>20 Glover Avenue</v>
          </cell>
          <cell r="K785" t="str">
            <v>4th Floor</v>
          </cell>
          <cell r="L785" t="str">
            <v>NORWALK</v>
          </cell>
          <cell r="N785" t="str">
            <v>CT</v>
          </cell>
          <cell r="O785" t="str">
            <v>06850</v>
          </cell>
          <cell r="Q785">
            <v>2037624410</v>
          </cell>
          <cell r="R785">
            <v>2037624411</v>
          </cell>
          <cell r="S785" t="str">
            <v>Michael</v>
          </cell>
          <cell r="T785" t="str">
            <v>Fleitz</v>
          </cell>
          <cell r="U785" t="str">
            <v>Cheif Executive Officer</v>
          </cell>
          <cell r="V785" t="str">
            <v>statereporting@wiltonre.com</v>
          </cell>
          <cell r="W785" t="str">
            <v>Steven Lash</v>
          </cell>
          <cell r="X785" t="str">
            <v>Shahid</v>
          </cell>
          <cell r="Y785" t="str">
            <v>Bashar</v>
          </cell>
          <cell r="Z785" t="str">
            <v>AVP - Finance</v>
          </cell>
          <cell r="AA785" t="str">
            <v>Wilton Reassurance Life Company of New York</v>
          </cell>
          <cell r="AB785">
            <v>2037624666</v>
          </cell>
          <cell r="AD785">
            <v>2037624667</v>
          </cell>
          <cell r="AE785" t="str">
            <v>statereporting@wiltonre.com</v>
          </cell>
          <cell r="AF785" t="str">
            <v>20 Glover Avenue</v>
          </cell>
          <cell r="AG785" t="str">
            <v>4th Floor</v>
          </cell>
          <cell r="AH785" t="str">
            <v>NORWALK</v>
          </cell>
          <cell r="AJ785" t="str">
            <v>CT</v>
          </cell>
          <cell r="AK785" t="str">
            <v>06850</v>
          </cell>
          <cell r="CF785" t="str">
            <v>www.wiltonre.com</v>
          </cell>
          <cell r="CN785">
            <v>835</v>
          </cell>
          <cell r="CO785">
            <v>590</v>
          </cell>
          <cell r="CS785" t="str">
            <v>12/31/2019</v>
          </cell>
          <cell r="CT785">
            <v>12</v>
          </cell>
          <cell r="CW785">
            <v>60704</v>
          </cell>
          <cell r="CX785" t="str">
            <v>4213</v>
          </cell>
          <cell r="DD785" t="str">
            <v>Robert</v>
          </cell>
          <cell r="DE785" t="str">
            <v>Fahr</v>
          </cell>
          <cell r="DF785" t="str">
            <v>VP Controller</v>
          </cell>
          <cell r="DG785" t="str">
            <v>statereporting@wiltonre.com</v>
          </cell>
          <cell r="DH785">
            <v>2037624454</v>
          </cell>
        </row>
        <row r="786">
          <cell r="A786">
            <v>10486</v>
          </cell>
          <cell r="B786" t="str">
            <v>Woman'S Life Insurance Society</v>
          </cell>
          <cell r="C786" t="str">
            <v>PORT HURON</v>
          </cell>
          <cell r="D786" t="str">
            <v>PO Box 5020</v>
          </cell>
          <cell r="E786" t="str">
            <v/>
          </cell>
          <cell r="G786" t="str">
            <v>MI</v>
          </cell>
          <cell r="H786" t="str">
            <v>48061</v>
          </cell>
          <cell r="I786" t="str">
            <v>5020</v>
          </cell>
          <cell r="J786" t="str">
            <v>PO Box 5020</v>
          </cell>
          <cell r="K786" t="str">
            <v/>
          </cell>
          <cell r="L786" t="str">
            <v>PORT HURON</v>
          </cell>
          <cell r="M786" t="str">
            <v/>
          </cell>
          <cell r="N786" t="str">
            <v>MI</v>
          </cell>
          <cell r="O786" t="str">
            <v>48061</v>
          </cell>
          <cell r="P786" t="str">
            <v>5020</v>
          </cell>
          <cell r="Q786">
            <v>8109855191</v>
          </cell>
          <cell r="S786" t="str">
            <v/>
          </cell>
          <cell r="T786" t="str">
            <v/>
          </cell>
          <cell r="U786" t="str">
            <v/>
          </cell>
          <cell r="V786" t="str">
            <v/>
          </cell>
          <cell r="W786" t="str">
            <v/>
          </cell>
          <cell r="CF786" t="str">
            <v/>
          </cell>
          <cell r="CN786">
            <v>2596</v>
          </cell>
          <cell r="CW786">
            <v>56170</v>
          </cell>
          <cell r="CX786" t="str">
            <v/>
          </cell>
          <cell r="CZ786" t="str">
            <v/>
          </cell>
          <cell r="DA786" t="str">
            <v/>
          </cell>
          <cell r="DB786" t="str">
            <v/>
          </cell>
          <cell r="DC786" t="str">
            <v/>
          </cell>
        </row>
        <row r="787">
          <cell r="A787">
            <v>10499</v>
          </cell>
          <cell r="B787" t="str">
            <v>Woodmen of The World Life Insurance Society</v>
          </cell>
          <cell r="C787" t="str">
            <v>OMAHA</v>
          </cell>
          <cell r="D787" t="str">
            <v>1700 Farnam Street</v>
          </cell>
          <cell r="E787" t="str">
            <v/>
          </cell>
          <cell r="G787" t="str">
            <v>NE</v>
          </cell>
          <cell r="H787" t="str">
            <v>68102</v>
          </cell>
          <cell r="I787" t="str">
            <v/>
          </cell>
          <cell r="J787" t="str">
            <v>1700 Farnam Street</v>
          </cell>
          <cell r="K787" t="str">
            <v/>
          </cell>
          <cell r="L787" t="str">
            <v>OMAHA</v>
          </cell>
          <cell r="M787" t="str">
            <v/>
          </cell>
          <cell r="N787" t="str">
            <v>NE</v>
          </cell>
          <cell r="O787" t="str">
            <v>68102</v>
          </cell>
          <cell r="P787" t="str">
            <v/>
          </cell>
          <cell r="Q787">
            <v>4023421890</v>
          </cell>
          <cell r="S787" t="str">
            <v/>
          </cell>
          <cell r="T787" t="str">
            <v/>
          </cell>
          <cell r="U787" t="str">
            <v/>
          </cell>
          <cell r="V787" t="str">
            <v/>
          </cell>
          <cell r="W787" t="str">
            <v/>
          </cell>
          <cell r="CF787" t="str">
            <v/>
          </cell>
          <cell r="CN787">
            <v>2609</v>
          </cell>
          <cell r="CW787">
            <v>57320</v>
          </cell>
          <cell r="CX787" t="str">
            <v/>
          </cell>
          <cell r="CZ787" t="str">
            <v/>
          </cell>
          <cell r="DA787" t="str">
            <v/>
          </cell>
          <cell r="DB787" t="str">
            <v/>
          </cell>
          <cell r="DC787" t="str">
            <v/>
          </cell>
        </row>
        <row r="788">
          <cell r="A788">
            <v>10492</v>
          </cell>
          <cell r="B788" t="str">
            <v>W.S.A. Fraternal Life</v>
          </cell>
          <cell r="C788" t="str">
            <v>WESTMINSTER</v>
          </cell>
          <cell r="D788" t="str">
            <v>PO Box 351920</v>
          </cell>
          <cell r="E788" t="str">
            <v/>
          </cell>
          <cell r="G788" t="str">
            <v>CO</v>
          </cell>
          <cell r="H788" t="str">
            <v>80035</v>
          </cell>
          <cell r="I788" t="str">
            <v>1920</v>
          </cell>
          <cell r="J788" t="str">
            <v>PO Box 351920</v>
          </cell>
          <cell r="K788" t="str">
            <v/>
          </cell>
          <cell r="L788" t="str">
            <v>WESTMINSTER</v>
          </cell>
          <cell r="M788" t="str">
            <v/>
          </cell>
          <cell r="N788" t="str">
            <v>CO</v>
          </cell>
          <cell r="O788" t="str">
            <v>80035</v>
          </cell>
          <cell r="P788" t="str">
            <v>1920</v>
          </cell>
          <cell r="Q788">
            <v>3034511494</v>
          </cell>
          <cell r="S788" t="str">
            <v/>
          </cell>
          <cell r="T788" t="str">
            <v/>
          </cell>
          <cell r="U788" t="str">
            <v/>
          </cell>
          <cell r="V788" t="str">
            <v/>
          </cell>
          <cell r="W788" t="str">
            <v/>
          </cell>
          <cell r="CF788" t="str">
            <v/>
          </cell>
          <cell r="CN788">
            <v>2602</v>
          </cell>
          <cell r="CW788">
            <v>56480</v>
          </cell>
          <cell r="CX788" t="str">
            <v/>
          </cell>
          <cell r="CZ788" t="str">
            <v/>
          </cell>
          <cell r="DA788" t="str">
            <v/>
          </cell>
          <cell r="DB788" t="str">
            <v/>
          </cell>
          <cell r="DC788" t="str">
            <v/>
          </cell>
        </row>
        <row r="789">
          <cell r="A789">
            <v>10052</v>
          </cell>
          <cell r="B789" t="str">
            <v>XL Insurance Company of New York, Inc.</v>
          </cell>
          <cell r="J789" t="str">
            <v>505 Eagleview Boulevard</v>
          </cell>
          <cell r="K789" t="str">
            <v>Suite 100</v>
          </cell>
          <cell r="L789" t="str">
            <v>EXTON</v>
          </cell>
          <cell r="M789" t="str">
            <v>CHESTER</v>
          </cell>
          <cell r="N789" t="str">
            <v>PA</v>
          </cell>
          <cell r="O789" t="str">
            <v>19341</v>
          </cell>
          <cell r="Q789">
            <v>6109682746</v>
          </cell>
          <cell r="R789">
            <v>6108847134</v>
          </cell>
          <cell r="S789" t="str">
            <v>Cara A.</v>
          </cell>
          <cell r="T789" t="str">
            <v>Wolfer</v>
          </cell>
          <cell r="U789" t="str">
            <v>Assistant Vice-President</v>
          </cell>
          <cell r="V789" t="str">
            <v>cara.wolfer@axaxl.com</v>
          </cell>
          <cell r="W789" t="str">
            <v>Pete Porrino</v>
          </cell>
          <cell r="X789" t="str">
            <v>Michele</v>
          </cell>
          <cell r="Y789" t="str">
            <v>Bunting</v>
          </cell>
          <cell r="Z789" t="str">
            <v>Regulatory Reporting Analyst</v>
          </cell>
          <cell r="AA789" t="str">
            <v>XL America, Inc.</v>
          </cell>
          <cell r="AB789">
            <v>6109682573</v>
          </cell>
          <cell r="AC789">
            <v>2573</v>
          </cell>
          <cell r="AD789">
            <v>610847134</v>
          </cell>
          <cell r="AE789" t="str">
            <v>michele.bunting@axaxl.com</v>
          </cell>
          <cell r="AF789" t="str">
            <v>505 Eagleview Boulevard</v>
          </cell>
          <cell r="AG789" t="str">
            <v>Suite 100</v>
          </cell>
          <cell r="AH789" t="str">
            <v>EXTON</v>
          </cell>
          <cell r="AI789" t="str">
            <v>CHESTER</v>
          </cell>
          <cell r="AJ789" t="str">
            <v>PA</v>
          </cell>
          <cell r="AK789" t="str">
            <v>19341</v>
          </cell>
          <cell r="CF789" t="str">
            <v>www.axaxl.com</v>
          </cell>
          <cell r="CN789">
            <v>864</v>
          </cell>
          <cell r="CO789">
            <v>271</v>
          </cell>
          <cell r="CS789" t="str">
            <v>12/31/2019</v>
          </cell>
          <cell r="CT789">
            <v>12</v>
          </cell>
          <cell r="CW789">
            <v>40193</v>
          </cell>
          <cell r="DD789" t="str">
            <v>Cara</v>
          </cell>
          <cell r="DE789" t="str">
            <v>Wolfer</v>
          </cell>
          <cell r="DF789" t="str">
            <v>Assistant Vice-President</v>
          </cell>
          <cell r="DG789" t="str">
            <v>cara.wolfer@axaxl.com</v>
          </cell>
          <cell r="DH789">
            <v>6109682746</v>
          </cell>
        </row>
        <row r="790">
          <cell r="A790">
            <v>10396</v>
          </cell>
          <cell r="B790" t="str">
            <v>XL Reinsurance America Inc.</v>
          </cell>
          <cell r="J790" t="str">
            <v>505 Eagleview Boulevard</v>
          </cell>
          <cell r="K790" t="str">
            <v>Suite 100</v>
          </cell>
          <cell r="L790" t="str">
            <v>EXTON</v>
          </cell>
          <cell r="M790" t="str">
            <v>CHESTER</v>
          </cell>
          <cell r="N790" t="str">
            <v>PA</v>
          </cell>
          <cell r="O790" t="str">
            <v>19341</v>
          </cell>
          <cell r="Q790">
            <v>6109682746</v>
          </cell>
          <cell r="R790">
            <v>6108847134</v>
          </cell>
          <cell r="S790" t="str">
            <v>Cara A.</v>
          </cell>
          <cell r="T790" t="str">
            <v>Wolfer</v>
          </cell>
          <cell r="U790" t="str">
            <v>Assistant Vice-President</v>
          </cell>
          <cell r="V790" t="str">
            <v>cara.wolfer@axaxl.com</v>
          </cell>
          <cell r="W790" t="str">
            <v>Pete Porrino</v>
          </cell>
          <cell r="X790" t="str">
            <v>Michele</v>
          </cell>
          <cell r="Y790" t="str">
            <v>Bunting</v>
          </cell>
          <cell r="Z790" t="str">
            <v>Regulatory Reporting Analyst</v>
          </cell>
          <cell r="AA790" t="str">
            <v>XL America, Inc.</v>
          </cell>
          <cell r="AB790">
            <v>6109682573</v>
          </cell>
          <cell r="AC790">
            <v>2573</v>
          </cell>
          <cell r="AD790">
            <v>6108847134</v>
          </cell>
          <cell r="AE790" t="str">
            <v>michele.bunting@axaxl.com</v>
          </cell>
          <cell r="AF790" t="str">
            <v>505 Eagleview Boulevard</v>
          </cell>
          <cell r="AG790" t="str">
            <v>Suite 100</v>
          </cell>
          <cell r="AH790" t="str">
            <v>EXTON</v>
          </cell>
          <cell r="AI790" t="str">
            <v>CHESTER</v>
          </cell>
          <cell r="AJ790" t="str">
            <v>PA</v>
          </cell>
          <cell r="AK790" t="str">
            <v>19341</v>
          </cell>
          <cell r="CF790" t="str">
            <v>www.axaxl.com</v>
          </cell>
          <cell r="CN790">
            <v>3167</v>
          </cell>
          <cell r="CO790">
            <v>328</v>
          </cell>
          <cell r="CS790" t="str">
            <v>12/31/2019</v>
          </cell>
          <cell r="CT790">
            <v>12</v>
          </cell>
          <cell r="CW790">
            <v>20583</v>
          </cell>
          <cell r="DD790" t="str">
            <v>Cara</v>
          </cell>
          <cell r="DE790" t="str">
            <v>Wolfer</v>
          </cell>
          <cell r="DF790" t="str">
            <v>Assistant Vice-President</v>
          </cell>
          <cell r="DG790" t="str">
            <v>cara.wolfer@axaxl.com</v>
          </cell>
          <cell r="DH790">
            <v>6109682746</v>
          </cell>
        </row>
        <row r="791">
          <cell r="A791">
            <v>11735</v>
          </cell>
          <cell r="B791" t="str">
            <v>Yosemite Insurance Company</v>
          </cell>
          <cell r="J791" t="str">
            <v>PO Box 159</v>
          </cell>
          <cell r="L791" t="str">
            <v>EVANSVILLE</v>
          </cell>
          <cell r="M791" t="str">
            <v>VANDERBURGH</v>
          </cell>
          <cell r="N791" t="str">
            <v>IN</v>
          </cell>
          <cell r="O791" t="str">
            <v>47701</v>
          </cell>
          <cell r="P791" t="str">
            <v>0159</v>
          </cell>
          <cell r="Q791">
            <v>8124685390</v>
          </cell>
          <cell r="X791" t="str">
            <v>Ramona</v>
          </cell>
          <cell r="Y791" t="str">
            <v>Stark</v>
          </cell>
          <cell r="Z791" t="str">
            <v>Actuarial Assistant</v>
          </cell>
          <cell r="AA791" t="str">
            <v>Yosemite Insurance Company</v>
          </cell>
          <cell r="AB791">
            <v>8173487593</v>
          </cell>
          <cell r="AD791">
            <v>8173487570</v>
          </cell>
          <cell r="AE791" t="str">
            <v>starkr@omf.com</v>
          </cell>
          <cell r="AF791" t="str">
            <v>601 NW Second Street</v>
          </cell>
          <cell r="AH791" t="str">
            <v>EVANSVILLE</v>
          </cell>
          <cell r="AI791" t="str">
            <v>VANDERBURGH</v>
          </cell>
          <cell r="AJ791" t="str">
            <v>IN</v>
          </cell>
          <cell r="AK791" t="str">
            <v>47708</v>
          </cell>
          <cell r="CN791">
            <v>1572</v>
          </cell>
          <cell r="CO791">
            <v>1822</v>
          </cell>
          <cell r="CS791" t="str">
            <v>12/31/2019</v>
          </cell>
          <cell r="CT791">
            <v>12</v>
          </cell>
          <cell r="CW791">
            <v>26220</v>
          </cell>
          <cell r="DD791" t="str">
            <v>Sally</v>
          </cell>
          <cell r="DE791" t="str">
            <v>Smith</v>
          </cell>
          <cell r="DF791" t="str">
            <v>Actuary</v>
          </cell>
          <cell r="DG791" t="str">
            <v>sally.j.smith@onemainfinancial.com</v>
          </cell>
          <cell r="DH791">
            <v>8173485391</v>
          </cell>
        </row>
        <row r="792">
          <cell r="A792">
            <v>11736</v>
          </cell>
          <cell r="B792" t="str">
            <v>Zurich American Insurance Company</v>
          </cell>
          <cell r="J792" t="str">
            <v>1299 Zurich Way</v>
          </cell>
          <cell r="K792" t="str">
            <v>5th Floor West Bar</v>
          </cell>
          <cell r="L792" t="str">
            <v>SCHAUMBURG</v>
          </cell>
          <cell r="M792" t="str">
            <v>COOK</v>
          </cell>
          <cell r="N792" t="str">
            <v>IL</v>
          </cell>
          <cell r="O792" t="str">
            <v>60196</v>
          </cell>
          <cell r="Q792">
            <v>8476053267</v>
          </cell>
          <cell r="R792">
            <v>8474135315</v>
          </cell>
          <cell r="S792" t="str">
            <v>Katherine</v>
          </cell>
          <cell r="T792" t="str">
            <v>Miller</v>
          </cell>
          <cell r="U792" t="str">
            <v>Director of Statutory External Reporting</v>
          </cell>
          <cell r="V792" t="str">
            <v>katie.miller@zurichna.com</v>
          </cell>
          <cell r="W792" t="str">
            <v>Dalynn Hoch</v>
          </cell>
          <cell r="X792" t="str">
            <v>Lucille</v>
          </cell>
          <cell r="Y792" t="str">
            <v>Choma</v>
          </cell>
          <cell r="Z792" t="str">
            <v>Financial Analyst III</v>
          </cell>
          <cell r="AA792" t="str">
            <v>Zurich Group</v>
          </cell>
          <cell r="AB792">
            <v>8476056699</v>
          </cell>
          <cell r="AD792">
            <v>8474135315</v>
          </cell>
          <cell r="AE792" t="str">
            <v>usz_supp.filings@zurichna.com</v>
          </cell>
          <cell r="AF792" t="str">
            <v>1299 Zurich Way</v>
          </cell>
          <cell r="AG792" t="str">
            <v>5th Floor West Bar</v>
          </cell>
          <cell r="AH792" t="str">
            <v>SCHAUMBURG</v>
          </cell>
          <cell r="AI792" t="str">
            <v>COOK</v>
          </cell>
          <cell r="AJ792" t="str">
            <v>IL</v>
          </cell>
          <cell r="AK792" t="str">
            <v>60196</v>
          </cell>
          <cell r="CF792" t="str">
            <v>www.zurichna.com</v>
          </cell>
          <cell r="CN792">
            <v>1573</v>
          </cell>
          <cell r="CO792">
            <v>2993</v>
          </cell>
          <cell r="CS792" t="str">
            <v>12/31/2019</v>
          </cell>
          <cell r="CT792">
            <v>12</v>
          </cell>
          <cell r="CW792">
            <v>16535</v>
          </cell>
          <cell r="DD792" t="str">
            <v>Katherine</v>
          </cell>
          <cell r="DE792" t="str">
            <v>Miller</v>
          </cell>
          <cell r="DF792" t="str">
            <v>Director of Statutory and Regulatory Reporting</v>
          </cell>
          <cell r="DG792" t="str">
            <v>katie.miller@zurichna.com</v>
          </cell>
          <cell r="DH792">
            <v>8476057896</v>
          </cell>
        </row>
        <row r="793">
          <cell r="A793">
            <v>11737</v>
          </cell>
          <cell r="B793" t="str">
            <v>Zurich American Insurance Company of Illinois</v>
          </cell>
          <cell r="J793" t="str">
            <v>1299 Zurich Way</v>
          </cell>
          <cell r="K793" t="str">
            <v>5th Floor West Bar</v>
          </cell>
          <cell r="L793" t="str">
            <v>SCHAUMBURG</v>
          </cell>
          <cell r="M793" t="str">
            <v>COOK</v>
          </cell>
          <cell r="N793" t="str">
            <v>IL</v>
          </cell>
          <cell r="O793" t="str">
            <v>60196</v>
          </cell>
          <cell r="Q793">
            <v>8476053267</v>
          </cell>
          <cell r="R793">
            <v>847415315</v>
          </cell>
          <cell r="S793" t="str">
            <v>Katherine</v>
          </cell>
          <cell r="T793" t="str">
            <v>Miller</v>
          </cell>
          <cell r="U793" t="str">
            <v>Director of External Reporting</v>
          </cell>
          <cell r="V793" t="str">
            <v>katie.miller@zurichna.com</v>
          </cell>
          <cell r="W793" t="str">
            <v>Dalynn Hoch</v>
          </cell>
          <cell r="X793" t="str">
            <v>Lucille</v>
          </cell>
          <cell r="Y793" t="str">
            <v>Choma</v>
          </cell>
          <cell r="Z793" t="str">
            <v>Financial Analyst III</v>
          </cell>
          <cell r="AA793" t="str">
            <v>Zurich Group</v>
          </cell>
          <cell r="AB793">
            <v>8476056699</v>
          </cell>
          <cell r="AD793">
            <v>8474135315</v>
          </cell>
          <cell r="AE793" t="str">
            <v>usz_supp.filings@zurichna.com</v>
          </cell>
          <cell r="AF793" t="str">
            <v>1299 Zurich Way</v>
          </cell>
          <cell r="AG793" t="str">
            <v>5th Floor West Bar</v>
          </cell>
          <cell r="AH793" t="str">
            <v>SCHAUMBURG</v>
          </cell>
          <cell r="AI793" t="str">
            <v>COOK</v>
          </cell>
          <cell r="AJ793" t="str">
            <v>IL</v>
          </cell>
          <cell r="AK793" t="str">
            <v>60196</v>
          </cell>
          <cell r="CF793" t="str">
            <v>www.zurichna.com</v>
          </cell>
          <cell r="CN793">
            <v>1574</v>
          </cell>
          <cell r="CO793">
            <v>2993</v>
          </cell>
          <cell r="CS793" t="str">
            <v>12/31/2019</v>
          </cell>
          <cell r="CT793">
            <v>12</v>
          </cell>
          <cell r="CW793">
            <v>27855</v>
          </cell>
          <cell r="DD793" t="str">
            <v>Katherine</v>
          </cell>
          <cell r="DE793" t="str">
            <v>Miller</v>
          </cell>
          <cell r="DF793" t="str">
            <v>Director of Statutory and Regulatory Reporting</v>
          </cell>
          <cell r="DG793" t="str">
            <v>katie.miller@zurichna.com</v>
          </cell>
          <cell r="DH793">
            <v>8476057896</v>
          </cell>
        </row>
        <row r="794">
          <cell r="A794">
            <v>11468</v>
          </cell>
          <cell r="B794" t="str">
            <v>Zurich American Life Insurance Company</v>
          </cell>
          <cell r="J794" t="str">
            <v>1299 Zurich Way</v>
          </cell>
          <cell r="K794" t="str">
            <v>5th Floor West Bar</v>
          </cell>
          <cell r="L794" t="str">
            <v>SCHAUMBURG</v>
          </cell>
          <cell r="M794" t="str">
            <v>COOK</v>
          </cell>
          <cell r="N794" t="str">
            <v>IL</v>
          </cell>
          <cell r="O794" t="str">
            <v>60196</v>
          </cell>
          <cell r="P794" t="str">
            <v>1056</v>
          </cell>
          <cell r="Q794">
            <v>8476053267</v>
          </cell>
          <cell r="R794">
            <v>8474135315</v>
          </cell>
          <cell r="S794" t="str">
            <v>Katherine</v>
          </cell>
          <cell r="T794" t="str">
            <v>Miller</v>
          </cell>
          <cell r="U794" t="str">
            <v>Director of External Reporting</v>
          </cell>
          <cell r="V794" t="str">
            <v>katie.miller@zurichna.com</v>
          </cell>
          <cell r="W794" t="str">
            <v>Dalynn Hoch</v>
          </cell>
          <cell r="X794" t="str">
            <v>Lucille</v>
          </cell>
          <cell r="Y794" t="str">
            <v>Choma</v>
          </cell>
          <cell r="Z794" t="str">
            <v>Financial Analyst III</v>
          </cell>
          <cell r="AA794" t="str">
            <v>Zurich Group</v>
          </cell>
          <cell r="AB794">
            <v>8476056699</v>
          </cell>
          <cell r="AD794">
            <v>8474135315</v>
          </cell>
          <cell r="AE794" t="str">
            <v>usz_supp.filings@zurichna.com</v>
          </cell>
          <cell r="AF794" t="str">
            <v>1299 Zurich Way</v>
          </cell>
          <cell r="AG794" t="str">
            <v>5th Floor West Bar</v>
          </cell>
          <cell r="AH794" t="str">
            <v>SCHAUMBURG</v>
          </cell>
          <cell r="AI794" t="str">
            <v>COOK</v>
          </cell>
          <cell r="AJ794" t="str">
            <v>IL</v>
          </cell>
          <cell r="AK794" t="str">
            <v>60196</v>
          </cell>
          <cell r="CF794" t="str">
            <v>www.zurichna.com</v>
          </cell>
          <cell r="CN794">
            <v>1313</v>
          </cell>
          <cell r="CO794">
            <v>2993</v>
          </cell>
          <cell r="CS794" t="str">
            <v>12/31/2019</v>
          </cell>
          <cell r="CT794">
            <v>12</v>
          </cell>
          <cell r="CW794">
            <v>90557</v>
          </cell>
          <cell r="DD794" t="str">
            <v>Katherine</v>
          </cell>
          <cell r="DE794" t="str">
            <v>Miller</v>
          </cell>
          <cell r="DF794" t="str">
            <v>Director of Statutory and Regulatory Reporting</v>
          </cell>
          <cell r="DG794" t="str">
            <v>katie.miller@zurichna.com</v>
          </cell>
          <cell r="DH794">
            <v>8476057896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D24"/>
  <sheetViews>
    <sheetView zoomScale="75" zoomScaleNormal="75" zoomScaleSheetLayoutView="75" workbookViewId="0">
      <selection activeCell="B14" sqref="B14"/>
    </sheetView>
  </sheetViews>
  <sheetFormatPr defaultColWidth="9.1796875" defaultRowHeight="15.5" x14ac:dyDescent="0.35"/>
  <cols>
    <col min="1" max="1" width="9.1796875" style="16"/>
    <col min="2" max="2" width="95.6328125" style="16" customWidth="1"/>
    <col min="3" max="3" width="24.6328125" style="16" customWidth="1"/>
    <col min="4" max="4" width="65.6328125" style="16" customWidth="1"/>
    <col min="5" max="16384" width="9.1796875" style="16"/>
  </cols>
  <sheetData>
    <row r="2" spans="1:4" x14ac:dyDescent="0.35">
      <c r="A2" s="46" t="s">
        <v>158</v>
      </c>
    </row>
    <row r="3" spans="1:4" ht="16" thickBot="1" x14ac:dyDescent="0.4"/>
    <row r="4" spans="1:4" ht="30" customHeight="1" x14ac:dyDescent="0.35">
      <c r="A4" s="213" t="s">
        <v>64</v>
      </c>
      <c r="B4" s="217" t="s">
        <v>66</v>
      </c>
      <c r="C4" s="4" t="s">
        <v>48</v>
      </c>
      <c r="D4" s="5" t="s">
        <v>70</v>
      </c>
    </row>
    <row r="5" spans="1:4" ht="30" customHeight="1" x14ac:dyDescent="0.35">
      <c r="A5" s="214">
        <v>1</v>
      </c>
      <c r="B5" s="218" t="s">
        <v>105</v>
      </c>
      <c r="C5" s="6" t="s">
        <v>71</v>
      </c>
      <c r="D5" s="7" t="s">
        <v>72</v>
      </c>
    </row>
    <row r="6" spans="1:4" ht="30" customHeight="1" x14ac:dyDescent="0.35">
      <c r="A6" s="214">
        <v>2</v>
      </c>
      <c r="B6" s="218" t="s">
        <v>106</v>
      </c>
      <c r="C6" s="6" t="s">
        <v>71</v>
      </c>
      <c r="D6" s="7" t="s">
        <v>250</v>
      </c>
    </row>
    <row r="7" spans="1:4" ht="30" customHeight="1" x14ac:dyDescent="0.35">
      <c r="A7" s="214">
        <v>3</v>
      </c>
      <c r="B7" s="218" t="s">
        <v>185</v>
      </c>
      <c r="C7" s="6" t="s">
        <v>71</v>
      </c>
      <c r="D7" s="7" t="s">
        <v>250</v>
      </c>
    </row>
    <row r="8" spans="1:4" ht="30" customHeight="1" x14ac:dyDescent="0.35">
      <c r="A8" s="214">
        <v>4</v>
      </c>
      <c r="B8" s="218" t="s">
        <v>107</v>
      </c>
      <c r="C8" s="6" t="s">
        <v>99</v>
      </c>
      <c r="D8" s="7" t="s">
        <v>250</v>
      </c>
    </row>
    <row r="9" spans="1:4" ht="30" customHeight="1" x14ac:dyDescent="0.35">
      <c r="A9" s="214">
        <f>A8+1</f>
        <v>5</v>
      </c>
      <c r="B9" s="219" t="s">
        <v>192</v>
      </c>
      <c r="C9" s="6" t="s">
        <v>99</v>
      </c>
      <c r="D9" s="7" t="s">
        <v>250</v>
      </c>
    </row>
    <row r="10" spans="1:4" ht="30" customHeight="1" x14ac:dyDescent="0.35">
      <c r="A10" s="214">
        <f>A9+1</f>
        <v>6</v>
      </c>
      <c r="B10" s="218" t="s">
        <v>103</v>
      </c>
      <c r="C10" s="6" t="s">
        <v>180</v>
      </c>
      <c r="D10" s="7" t="s">
        <v>251</v>
      </c>
    </row>
    <row r="11" spans="1:4" ht="30" customHeight="1" x14ac:dyDescent="0.35">
      <c r="A11" s="214">
        <f>A10+1</f>
        <v>7</v>
      </c>
      <c r="B11" s="218" t="s">
        <v>104</v>
      </c>
      <c r="C11" s="6" t="s">
        <v>180</v>
      </c>
      <c r="D11" s="7" t="s">
        <v>251</v>
      </c>
    </row>
    <row r="12" spans="1:4" ht="30" customHeight="1" x14ac:dyDescent="0.35">
      <c r="A12" s="214">
        <f>A11+1</f>
        <v>8</v>
      </c>
      <c r="B12" s="218" t="s">
        <v>108</v>
      </c>
      <c r="C12" s="6" t="s">
        <v>180</v>
      </c>
      <c r="D12" s="7" t="s">
        <v>251</v>
      </c>
    </row>
    <row r="13" spans="1:4" ht="30" customHeight="1" x14ac:dyDescent="0.35">
      <c r="A13" s="214">
        <f>A12+1</f>
        <v>9</v>
      </c>
      <c r="B13" s="218" t="s">
        <v>109</v>
      </c>
      <c r="C13" s="6" t="s">
        <v>180</v>
      </c>
      <c r="D13" s="7" t="s">
        <v>251</v>
      </c>
    </row>
    <row r="14" spans="1:4" ht="30" customHeight="1" x14ac:dyDescent="0.35">
      <c r="A14" s="214">
        <f t="shared" ref="A14:A20" si="0">A13+1</f>
        <v>10</v>
      </c>
      <c r="B14" s="218" t="s">
        <v>181</v>
      </c>
      <c r="C14" s="6" t="s">
        <v>182</v>
      </c>
      <c r="D14" s="7" t="s">
        <v>251</v>
      </c>
    </row>
    <row r="15" spans="1:4" ht="30" customHeight="1" x14ac:dyDescent="0.35">
      <c r="A15" s="214">
        <f t="shared" si="0"/>
        <v>11</v>
      </c>
      <c r="B15" s="218" t="s">
        <v>184</v>
      </c>
      <c r="C15" s="6" t="s">
        <v>67</v>
      </c>
      <c r="D15" s="7" t="s">
        <v>252</v>
      </c>
    </row>
    <row r="16" spans="1:4" ht="30" customHeight="1" x14ac:dyDescent="0.35">
      <c r="A16" s="214">
        <f t="shared" si="0"/>
        <v>12</v>
      </c>
      <c r="B16" s="218" t="s">
        <v>208</v>
      </c>
      <c r="C16" s="6" t="s">
        <v>68</v>
      </c>
      <c r="D16" s="7" t="s">
        <v>253</v>
      </c>
    </row>
    <row r="17" spans="1:4" ht="30" customHeight="1" x14ac:dyDescent="0.35">
      <c r="A17" s="214">
        <f t="shared" si="0"/>
        <v>13</v>
      </c>
      <c r="B17" s="218" t="s">
        <v>183</v>
      </c>
      <c r="C17" s="47" t="s">
        <v>199</v>
      </c>
      <c r="D17" s="7" t="s">
        <v>254</v>
      </c>
    </row>
    <row r="18" spans="1:4" ht="30" customHeight="1" x14ac:dyDescent="0.35">
      <c r="A18" s="215">
        <f t="shared" si="0"/>
        <v>14</v>
      </c>
      <c r="B18" s="220" t="s">
        <v>197</v>
      </c>
      <c r="C18" s="47" t="s">
        <v>198</v>
      </c>
      <c r="D18" s="7" t="s">
        <v>254</v>
      </c>
    </row>
    <row r="19" spans="1:4" ht="30" customHeight="1" x14ac:dyDescent="0.35">
      <c r="A19" s="215">
        <f t="shared" si="0"/>
        <v>15</v>
      </c>
      <c r="B19" s="218" t="s">
        <v>133</v>
      </c>
      <c r="C19" s="47" t="s">
        <v>69</v>
      </c>
      <c r="D19" s="7" t="s">
        <v>255</v>
      </c>
    </row>
    <row r="20" spans="1:4" ht="30" customHeight="1" thickBot="1" x14ac:dyDescent="0.4">
      <c r="A20" s="216">
        <f t="shared" si="0"/>
        <v>16</v>
      </c>
      <c r="B20" s="221" t="s">
        <v>225</v>
      </c>
      <c r="C20" s="212" t="s">
        <v>226</v>
      </c>
      <c r="D20" s="8" t="s">
        <v>227</v>
      </c>
    </row>
    <row r="22" spans="1:4" x14ac:dyDescent="0.35">
      <c r="B22" s="48" t="s">
        <v>102</v>
      </c>
    </row>
    <row r="24" spans="1:4" x14ac:dyDescent="0.35">
      <c r="C24" s="3"/>
      <c r="D24" s="9"/>
    </row>
  </sheetData>
  <sheetProtection algorithmName="SHA-512" hashValue="hiH1KOowRFGguC0u+yRtnJF9e/f1gFYgAZIzylMTodn8nx2utSiGVeTfVr9kumkvUSdVSaYa0Ie6GuQhxsejQw==" saltValue="07v99tfI0m2VUSCRfm87dQ==" spinCount="100000" sheet="1" objects="1" scenarios="1"/>
  <hyperlinks>
    <hyperlink ref="A5" location="General_Info!A1" display="General_Info!A1" xr:uid="{00000000-0004-0000-0000-000000000000}"/>
    <hyperlink ref="A6" location="General_Info!A1" display="General_Info!A1" xr:uid="{00000000-0004-0000-0000-000001000000}"/>
    <hyperlink ref="A7" location="General_Info!A1" display="General_Info!A1" xr:uid="{00000000-0004-0000-0000-000002000000}"/>
    <hyperlink ref="A8" location="'(1) Premium'!A1" display="'(1) Premium'!A1" xr:uid="{00000000-0004-0000-0000-000003000000}"/>
    <hyperlink ref="A10" location="'(2a) Cost Sharing'!A1" display="'(2a) Cost Sharing'!A1" xr:uid="{00000000-0004-0000-0000-000004000000}"/>
    <hyperlink ref="A11" location="'(2a) Cost Sharing'!A1" display="'(2a) Cost Sharing'!A1" xr:uid="{00000000-0004-0000-0000-000005000000}"/>
    <hyperlink ref="A12" location="'(2a) Cost Sharing'!A1" display="'(2a) Cost Sharing'!A1" xr:uid="{00000000-0004-0000-0000-000006000000}"/>
    <hyperlink ref="A13" location="'(2a) Cost Sharing'!A1" display="'(2a) Cost Sharing'!A1" xr:uid="{00000000-0004-0000-0000-000007000000}"/>
    <hyperlink ref="B22" location="General_Info!A1" display="Start of the form" xr:uid="{00000000-0004-0000-0000-000008000000}"/>
    <hyperlink ref="A14" location="'(2b) Cost Sharing'!A1" display="'(2b) Cost Sharing'!A1" xr:uid="{00000000-0004-0000-0000-000009000000}"/>
    <hyperlink ref="A15" location="'(3) Benefit'!A1" display="'(3) Benefit'!A1" xr:uid="{00000000-0004-0000-0000-00000A000000}"/>
    <hyperlink ref="A16" location="'(4) Benefit Design '!A1" display="'(4) Benefit Design '!A1" xr:uid="{00000000-0004-0000-0000-00000B000000}"/>
    <hyperlink ref="A17" location="'(5a) Enrollment'!A1" display="'(5a) Enrollment'!A1" xr:uid="{00000000-0004-0000-0000-00000C000000}"/>
    <hyperlink ref="A19" location="'(6) Trend'!A1" display="'(6) Trend'!A1" xr:uid="{00000000-0004-0000-0000-00000D000000}"/>
    <hyperlink ref="A9" location="'(1) Premium'!A1" display="'(1) Premium'!A1" xr:uid="{00000000-0004-0000-0000-00000E000000}"/>
    <hyperlink ref="A18" location="'(5b) Enrollment'!A1" display="'(5b) Enrollment'!A1" xr:uid="{00000000-0004-0000-0000-00000F000000}"/>
    <hyperlink ref="A20" location="'(7) CA Aggregate Form'!A1" display="'(7) CA Aggregate Form'!A1" xr:uid="{00000000-0004-0000-0000-000010000000}"/>
  </hyperlinks>
  <pageMargins left="0.25" right="0.25" top="0.75" bottom="0.75" header="0.3" footer="0.3"/>
  <pageSetup scale="69" orientation="landscape" r:id="rId1"/>
  <headerFooter>
    <oddFooter>&amp;L&amp;"Arial,Regular"&amp;12&amp;A
Version Date: June 6, 2024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F991-A9DC-42E2-B350-093F334D9C63}">
  <sheetPr>
    <tabColor theme="9" tint="0.39997558519241921"/>
  </sheetPr>
  <dimension ref="B1:DD17"/>
  <sheetViews>
    <sheetView zoomScale="75" zoomScaleNormal="75" workbookViewId="0">
      <selection activeCell="J28" sqref="J28"/>
    </sheetView>
  </sheetViews>
  <sheetFormatPr defaultColWidth="9.1796875" defaultRowHeight="15.5" x14ac:dyDescent="0.35"/>
  <cols>
    <col min="1" max="1" width="1.6328125" style="17" customWidth="1"/>
    <col min="2" max="2" width="24.6328125" style="16" customWidth="1"/>
    <col min="3" max="20" width="15.6328125" style="16" customWidth="1"/>
    <col min="21" max="108" width="9.1796875" style="311"/>
    <col min="109" max="16384" width="9.1796875" style="17"/>
  </cols>
  <sheetData>
    <row r="1" spans="2:108" s="128" customFormat="1" ht="20" x14ac:dyDescent="0.35">
      <c r="B1" s="127"/>
      <c r="C1" s="113"/>
      <c r="D1" s="113"/>
      <c r="E1" s="113"/>
      <c r="F1" s="113"/>
      <c r="G1" s="113"/>
      <c r="H1" s="113"/>
      <c r="I1" s="113"/>
      <c r="J1" s="129"/>
      <c r="K1" s="114" t="str">
        <f>CONCATENATE("The Report Summarizes Rate Activity for the 12 month ending Reporting Year ",General_Info!$C$10)</f>
        <v>The Report Summarizes Rate Activity for the 12 month ending Reporting Year 2024</v>
      </c>
      <c r="L1" s="113"/>
      <c r="M1" s="113"/>
      <c r="N1" s="113"/>
      <c r="O1" s="113"/>
      <c r="P1" s="113"/>
      <c r="Q1" s="113"/>
      <c r="R1" s="113"/>
      <c r="S1" s="113"/>
      <c r="T1" s="113"/>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row>
    <row r="2" spans="2:108" s="16" customFormat="1" x14ac:dyDescent="0.35">
      <c r="B2" s="312" t="s">
        <v>213</v>
      </c>
      <c r="E2" s="313"/>
      <c r="F2" s="313"/>
      <c r="G2" s="313"/>
      <c r="H2" s="313"/>
      <c r="I2" s="313"/>
      <c r="J2" s="313"/>
      <c r="K2" s="313"/>
      <c r="L2" s="313"/>
    </row>
    <row r="3" spans="2:108" s="16" customFormat="1" x14ac:dyDescent="0.35">
      <c r="B3" s="312"/>
      <c r="E3" s="313"/>
      <c r="F3" s="313"/>
      <c r="G3" s="313"/>
      <c r="H3" s="313"/>
      <c r="I3" s="313"/>
      <c r="J3" s="313"/>
      <c r="K3" s="313"/>
      <c r="L3" s="313"/>
    </row>
    <row r="4" spans="2:108" s="16" customFormat="1" ht="16" thickBot="1" x14ac:dyDescent="0.4"/>
    <row r="5" spans="2:108" s="132" customFormat="1" ht="31" x14ac:dyDescent="0.35">
      <c r="B5" s="131" t="s">
        <v>42</v>
      </c>
      <c r="C5" s="187"/>
      <c r="D5" s="188"/>
      <c r="E5" s="188"/>
      <c r="F5" s="188"/>
      <c r="G5" s="188" t="s">
        <v>195</v>
      </c>
      <c r="H5" s="188"/>
      <c r="I5" s="188"/>
      <c r="J5" s="188"/>
      <c r="K5" s="189"/>
      <c r="L5" s="187"/>
      <c r="M5" s="188"/>
      <c r="N5" s="188"/>
      <c r="O5" s="188"/>
      <c r="P5" s="188" t="s">
        <v>196</v>
      </c>
      <c r="Q5" s="188"/>
      <c r="R5" s="188"/>
      <c r="S5" s="188"/>
      <c r="T5" s="190"/>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row>
    <row r="6" spans="2:108" s="132" customFormat="1" ht="77.5" x14ac:dyDescent="0.35">
      <c r="B6" s="133" t="s">
        <v>179</v>
      </c>
      <c r="C6" s="134" t="s">
        <v>77</v>
      </c>
      <c r="D6" s="134" t="s">
        <v>78</v>
      </c>
      <c r="E6" s="134" t="s">
        <v>79</v>
      </c>
      <c r="F6" s="134" t="s">
        <v>178</v>
      </c>
      <c r="G6" s="134" t="s">
        <v>80</v>
      </c>
      <c r="H6" s="134" t="s">
        <v>193</v>
      </c>
      <c r="I6" s="134" t="s">
        <v>37</v>
      </c>
      <c r="J6" s="134" t="s">
        <v>261</v>
      </c>
      <c r="K6" s="134" t="s">
        <v>177</v>
      </c>
      <c r="L6" s="134" t="s">
        <v>77</v>
      </c>
      <c r="M6" s="134" t="s">
        <v>78</v>
      </c>
      <c r="N6" s="134" t="s">
        <v>79</v>
      </c>
      <c r="O6" s="134" t="s">
        <v>178</v>
      </c>
      <c r="P6" s="134" t="s">
        <v>80</v>
      </c>
      <c r="Q6" s="134" t="s">
        <v>193</v>
      </c>
      <c r="R6" s="134" t="s">
        <v>37</v>
      </c>
      <c r="S6" s="134" t="s">
        <v>261</v>
      </c>
      <c r="T6" s="135" t="s">
        <v>177</v>
      </c>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row>
    <row r="7" spans="2:108" s="132" customFormat="1" x14ac:dyDescent="0.35">
      <c r="B7" s="133" t="s">
        <v>49</v>
      </c>
      <c r="C7" s="136"/>
      <c r="D7" s="137"/>
      <c r="E7" s="137"/>
      <c r="F7" s="137" t="s">
        <v>165</v>
      </c>
      <c r="G7" s="137"/>
      <c r="H7" s="137"/>
      <c r="I7" s="137"/>
      <c r="J7" s="134"/>
      <c r="K7" s="134"/>
      <c r="L7" s="136"/>
      <c r="M7" s="137"/>
      <c r="N7" s="137"/>
      <c r="O7" s="137" t="s">
        <v>165</v>
      </c>
      <c r="P7" s="137"/>
      <c r="Q7" s="137"/>
      <c r="R7" s="137"/>
      <c r="S7" s="308"/>
      <c r="T7" s="309"/>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row>
    <row r="8" spans="2:108" s="132" customFormat="1" x14ac:dyDescent="0.35">
      <c r="B8" s="141" t="s">
        <v>0</v>
      </c>
      <c r="C8" s="317">
        <f>'(5a) Enrollment'!C8</f>
        <v>0</v>
      </c>
      <c r="D8" s="317">
        <f>'(5a) Enrollment'!D8</f>
        <v>0</v>
      </c>
      <c r="E8" s="317">
        <f>'(5a) Enrollment'!E8</f>
        <v>0</v>
      </c>
      <c r="F8" s="317">
        <f>'(5a) Enrollment'!F8</f>
        <v>0</v>
      </c>
      <c r="G8" s="317">
        <f>'(5a) Enrollment'!G8</f>
        <v>0</v>
      </c>
      <c r="H8" s="317">
        <f>'(5a) Enrollment'!H8</f>
        <v>0</v>
      </c>
      <c r="I8" s="317">
        <f t="shared" ref="I8:I13" si="0">SUM(C8:H8)</f>
        <v>0</v>
      </c>
      <c r="J8" s="310"/>
      <c r="K8" s="155">
        <f t="shared" ref="K8:K13" si="1">IF(I8=0,0,I8/$I$14)</f>
        <v>0</v>
      </c>
      <c r="L8" s="317">
        <f>'(5a) Enrollment'!L8</f>
        <v>0</v>
      </c>
      <c r="M8" s="317">
        <f>'(5a) Enrollment'!M8</f>
        <v>0</v>
      </c>
      <c r="N8" s="317">
        <f>'(5a) Enrollment'!N8</f>
        <v>0</v>
      </c>
      <c r="O8" s="317">
        <f>'(5a) Enrollment'!O8</f>
        <v>0</v>
      </c>
      <c r="P8" s="317">
        <f>'(5a) Enrollment'!P8</f>
        <v>0</v>
      </c>
      <c r="Q8" s="317">
        <f>'(5a) Enrollment'!Q8</f>
        <v>0</v>
      </c>
      <c r="R8" s="317">
        <f t="shared" ref="R8:R13" si="2">SUM(L8:Q8)</f>
        <v>0</v>
      </c>
      <c r="S8" s="310"/>
      <c r="T8" s="322">
        <f>IF(R8=0,0,R8/$R$14)</f>
        <v>0</v>
      </c>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row>
    <row r="9" spans="2:108" s="132" customFormat="1" x14ac:dyDescent="0.35">
      <c r="B9" s="141" t="s">
        <v>1</v>
      </c>
      <c r="C9" s="317">
        <f>'(5a) Enrollment'!C9</f>
        <v>0</v>
      </c>
      <c r="D9" s="317">
        <f>'(5a) Enrollment'!D9</f>
        <v>0</v>
      </c>
      <c r="E9" s="317">
        <f>'(5a) Enrollment'!E9</f>
        <v>0</v>
      </c>
      <c r="F9" s="317">
        <f>'(5a) Enrollment'!F9</f>
        <v>0</v>
      </c>
      <c r="G9" s="317">
        <f>'(5a) Enrollment'!G9</f>
        <v>0</v>
      </c>
      <c r="H9" s="317">
        <f>'(5a) Enrollment'!H9</f>
        <v>0</v>
      </c>
      <c r="I9" s="317">
        <f t="shared" si="0"/>
        <v>0</v>
      </c>
      <c r="J9" s="310"/>
      <c r="K9" s="155">
        <f t="shared" si="1"/>
        <v>0</v>
      </c>
      <c r="L9" s="317">
        <f>'(5a) Enrollment'!L9</f>
        <v>0</v>
      </c>
      <c r="M9" s="317">
        <f>'(5a) Enrollment'!M9</f>
        <v>0</v>
      </c>
      <c r="N9" s="317">
        <f>'(5a) Enrollment'!N9</f>
        <v>0</v>
      </c>
      <c r="O9" s="317">
        <f>'(5a) Enrollment'!O9</f>
        <v>0</v>
      </c>
      <c r="P9" s="317">
        <f>'(5a) Enrollment'!P9</f>
        <v>0</v>
      </c>
      <c r="Q9" s="317">
        <f>'(5a) Enrollment'!Q9</f>
        <v>0</v>
      </c>
      <c r="R9" s="317">
        <f t="shared" si="2"/>
        <v>0</v>
      </c>
      <c r="S9" s="310"/>
      <c r="T9" s="322">
        <f>IF(R9=0, 0,R9/$R$14)</f>
        <v>0</v>
      </c>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164"/>
      <c r="DB9" s="164"/>
      <c r="DC9" s="164"/>
      <c r="DD9" s="164"/>
    </row>
    <row r="10" spans="2:108" s="132" customFormat="1" x14ac:dyDescent="0.35">
      <c r="B10" s="141" t="s">
        <v>4</v>
      </c>
      <c r="C10" s="317">
        <f>'(5a) Enrollment'!C10</f>
        <v>0</v>
      </c>
      <c r="D10" s="317">
        <f>'(5a) Enrollment'!D10</f>
        <v>0</v>
      </c>
      <c r="E10" s="317">
        <f>'(5a) Enrollment'!E10</f>
        <v>0</v>
      </c>
      <c r="F10" s="317">
        <f>'(5a) Enrollment'!F10</f>
        <v>0</v>
      </c>
      <c r="G10" s="317">
        <f>'(5a) Enrollment'!G10</f>
        <v>0</v>
      </c>
      <c r="H10" s="317">
        <f>'(5a) Enrollment'!H10</f>
        <v>0</v>
      </c>
      <c r="I10" s="317">
        <f t="shared" si="0"/>
        <v>0</v>
      </c>
      <c r="J10" s="310"/>
      <c r="K10" s="155">
        <f t="shared" si="1"/>
        <v>0</v>
      </c>
      <c r="L10" s="317">
        <f>'(5a) Enrollment'!L10</f>
        <v>0</v>
      </c>
      <c r="M10" s="317">
        <f>'(5a) Enrollment'!M10</f>
        <v>0</v>
      </c>
      <c r="N10" s="317">
        <f>'(5a) Enrollment'!N10</f>
        <v>0</v>
      </c>
      <c r="O10" s="317">
        <f>'(5a) Enrollment'!O10</f>
        <v>0</v>
      </c>
      <c r="P10" s="317">
        <f>'(5a) Enrollment'!P10</f>
        <v>0</v>
      </c>
      <c r="Q10" s="317">
        <f>'(5a) Enrollment'!Q10</f>
        <v>0</v>
      </c>
      <c r="R10" s="317">
        <f t="shared" si="2"/>
        <v>0</v>
      </c>
      <c r="S10" s="310"/>
      <c r="T10" s="322">
        <f>IF(R10=0, 0,R10/$R$14)</f>
        <v>0</v>
      </c>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row>
    <row r="11" spans="2:108" s="132" customFormat="1" x14ac:dyDescent="0.35">
      <c r="B11" s="141" t="s">
        <v>2</v>
      </c>
      <c r="C11" s="317">
        <f>'(5a) Enrollment'!C11</f>
        <v>0</v>
      </c>
      <c r="D11" s="317">
        <f>'(5a) Enrollment'!D11</f>
        <v>0</v>
      </c>
      <c r="E11" s="317">
        <f>'(5a) Enrollment'!E11</f>
        <v>0</v>
      </c>
      <c r="F11" s="317">
        <f>'(5a) Enrollment'!F11</f>
        <v>0</v>
      </c>
      <c r="G11" s="317">
        <f>'(5a) Enrollment'!G11</f>
        <v>0</v>
      </c>
      <c r="H11" s="317">
        <f>'(5a) Enrollment'!H11</f>
        <v>0</v>
      </c>
      <c r="I11" s="317">
        <f t="shared" si="0"/>
        <v>0</v>
      </c>
      <c r="J11" s="310"/>
      <c r="K11" s="155">
        <f t="shared" si="1"/>
        <v>0</v>
      </c>
      <c r="L11" s="317">
        <f>'(5a) Enrollment'!L11</f>
        <v>0</v>
      </c>
      <c r="M11" s="317">
        <f>'(5a) Enrollment'!M11</f>
        <v>0</v>
      </c>
      <c r="N11" s="317">
        <f>'(5a) Enrollment'!N11</f>
        <v>0</v>
      </c>
      <c r="O11" s="317">
        <f>'(5a) Enrollment'!O11</f>
        <v>0</v>
      </c>
      <c r="P11" s="317">
        <f>'(5a) Enrollment'!P11</f>
        <v>0</v>
      </c>
      <c r="Q11" s="317">
        <f>'(5a) Enrollment'!Q11</f>
        <v>0</v>
      </c>
      <c r="R11" s="317">
        <f t="shared" si="2"/>
        <v>0</v>
      </c>
      <c r="S11" s="310"/>
      <c r="T11" s="322">
        <f>IF(R11=0,0,R11/$R$14)</f>
        <v>0</v>
      </c>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row>
    <row r="12" spans="2:108" s="132" customFormat="1" x14ac:dyDescent="0.35">
      <c r="B12" s="141" t="s">
        <v>3</v>
      </c>
      <c r="C12" s="317">
        <f>'(5a) Enrollment'!C12</f>
        <v>0</v>
      </c>
      <c r="D12" s="317">
        <f>'(5a) Enrollment'!D12</f>
        <v>0</v>
      </c>
      <c r="E12" s="317">
        <f>'(5a) Enrollment'!E12</f>
        <v>0</v>
      </c>
      <c r="F12" s="317">
        <f>'(5a) Enrollment'!F12</f>
        <v>0</v>
      </c>
      <c r="G12" s="317">
        <f>'(5a) Enrollment'!G12</f>
        <v>0</v>
      </c>
      <c r="H12" s="317">
        <f>'(5a) Enrollment'!H12</f>
        <v>0</v>
      </c>
      <c r="I12" s="317">
        <f t="shared" si="0"/>
        <v>0</v>
      </c>
      <c r="J12" s="310"/>
      <c r="K12" s="155">
        <f t="shared" si="1"/>
        <v>0</v>
      </c>
      <c r="L12" s="317">
        <f>'(5a) Enrollment'!L12</f>
        <v>0</v>
      </c>
      <c r="M12" s="317">
        <f>'(5a) Enrollment'!M12</f>
        <v>0</v>
      </c>
      <c r="N12" s="317">
        <f>'(5a) Enrollment'!N12</f>
        <v>0</v>
      </c>
      <c r="O12" s="317">
        <f>'(5a) Enrollment'!O12</f>
        <v>0</v>
      </c>
      <c r="P12" s="317">
        <f>'(5a) Enrollment'!P12</f>
        <v>0</v>
      </c>
      <c r="Q12" s="317">
        <f>'(5a) Enrollment'!Q12</f>
        <v>0</v>
      </c>
      <c r="R12" s="317">
        <f t="shared" si="2"/>
        <v>0</v>
      </c>
      <c r="S12" s="310"/>
      <c r="T12" s="322">
        <f>IF(R12=0,0,R12/$R$14)</f>
        <v>0</v>
      </c>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row>
    <row r="13" spans="2:108" s="132" customFormat="1" x14ac:dyDescent="0.35">
      <c r="B13" s="142" t="s">
        <v>118</v>
      </c>
      <c r="C13" s="317">
        <f>'(5a) Enrollment'!C13</f>
        <v>0</v>
      </c>
      <c r="D13" s="317">
        <f>'(5a) Enrollment'!D13</f>
        <v>0</v>
      </c>
      <c r="E13" s="317">
        <f>'(5a) Enrollment'!E13</f>
        <v>0</v>
      </c>
      <c r="F13" s="317">
        <f>'(5a) Enrollment'!F13</f>
        <v>0</v>
      </c>
      <c r="G13" s="317">
        <f>'(5a) Enrollment'!G13</f>
        <v>0</v>
      </c>
      <c r="H13" s="317">
        <f>'(5a) Enrollment'!H13</f>
        <v>0</v>
      </c>
      <c r="I13" s="317">
        <f t="shared" si="0"/>
        <v>0</v>
      </c>
      <c r="J13" s="310"/>
      <c r="K13" s="155">
        <f t="shared" si="1"/>
        <v>0</v>
      </c>
      <c r="L13" s="317">
        <f>'(5a) Enrollment'!L13</f>
        <v>0</v>
      </c>
      <c r="M13" s="317">
        <f>'(5a) Enrollment'!M13</f>
        <v>0</v>
      </c>
      <c r="N13" s="317">
        <f>'(5a) Enrollment'!N13</f>
        <v>0</v>
      </c>
      <c r="O13" s="317">
        <f>'(5a) Enrollment'!O13</f>
        <v>0</v>
      </c>
      <c r="P13" s="317">
        <f>'(5a) Enrollment'!P13</f>
        <v>0</v>
      </c>
      <c r="Q13" s="317">
        <f>'(5a) Enrollment'!Q13</f>
        <v>0</v>
      </c>
      <c r="R13" s="317">
        <f t="shared" si="2"/>
        <v>0</v>
      </c>
      <c r="S13" s="310"/>
      <c r="T13" s="322">
        <f>IF(R13=0,,R13/$R$14)</f>
        <v>0</v>
      </c>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row>
    <row r="14" spans="2:108" s="132" customFormat="1" ht="16" thickBot="1" x14ac:dyDescent="0.4">
      <c r="B14" s="143" t="s">
        <v>14</v>
      </c>
      <c r="C14" s="318">
        <f t="shared" ref="C14:I14" si="3">SUM(C8:C13)</f>
        <v>0</v>
      </c>
      <c r="D14" s="318">
        <f t="shared" si="3"/>
        <v>0</v>
      </c>
      <c r="E14" s="318">
        <f t="shared" si="3"/>
        <v>0</v>
      </c>
      <c r="F14" s="318">
        <f t="shared" si="3"/>
        <v>0</v>
      </c>
      <c r="G14" s="318">
        <f t="shared" si="3"/>
        <v>0</v>
      </c>
      <c r="H14" s="318">
        <f t="shared" si="3"/>
        <v>0</v>
      </c>
      <c r="I14" s="318">
        <f t="shared" si="3"/>
        <v>0</v>
      </c>
      <c r="J14" s="319" t="e">
        <f>SUMPRODUCT(J8:J13,I8:I13)/SUM(I8:I13)</f>
        <v>#DIV/0!</v>
      </c>
      <c r="K14" s="320">
        <f>IF(I14=0,0,SUM(K8:K13))</f>
        <v>0</v>
      </c>
      <c r="L14" s="318">
        <f t="shared" ref="L14:R14" si="4">SUM(L8:L13)</f>
        <v>0</v>
      </c>
      <c r="M14" s="318">
        <f t="shared" si="4"/>
        <v>0</v>
      </c>
      <c r="N14" s="318">
        <f t="shared" si="4"/>
        <v>0</v>
      </c>
      <c r="O14" s="318">
        <f t="shared" si="4"/>
        <v>0</v>
      </c>
      <c r="P14" s="318">
        <f t="shared" si="4"/>
        <v>0</v>
      </c>
      <c r="Q14" s="318">
        <f t="shared" si="4"/>
        <v>0</v>
      </c>
      <c r="R14" s="318">
        <f t="shared" si="4"/>
        <v>0</v>
      </c>
      <c r="S14" s="321" t="e">
        <f>SUMPRODUCT(S8:S13,R8:R13)/SUM(R8:R13)</f>
        <v>#DIV/0!</v>
      </c>
      <c r="T14" s="147">
        <f>IF(R14=0,0,SUM(T8:T13))</f>
        <v>0</v>
      </c>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row>
    <row r="15" spans="2:108" s="132" customFormat="1" x14ac:dyDescent="0.35">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row>
    <row r="17" spans="10:19" x14ac:dyDescent="0.35">
      <c r="J17" s="307"/>
      <c r="S17" s="307"/>
    </row>
  </sheetData>
  <sheetProtection algorithmName="SHA-512" hashValue="ZF2o95dxB3venKw5d1yvD+yBDQpSOrAOB8VmNCD53FaIy3t+2BF+GiPDBOW+R7iqR6LhhN55v9RZidcWV5N4+A==" saltValue="lRGI6w7RFPeduCNJDHMeCw==" spinCount="100000" sheet="1" objects="1" scenarios="1"/>
  <hyperlinks>
    <hyperlink ref="B2" location="Explanation!A1" display="Please document any explanation in the explanation tab" xr:uid="{004BC0B2-F039-448E-9F7C-B895D350BA4C}"/>
  </hyperlinks>
  <pageMargins left="0.7" right="0.7" top="0.75" bottom="0.75" header="0.3" footer="0.3"/>
  <pageSetup orientation="portrait" horizontalDpi="1200" verticalDpi="1200" r:id="rId1"/>
  <headerFooter>
    <oddFooter>&amp;L&amp;"Arial,Regular"&amp;12&amp;A
Version Date: June 6, 2024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tint="0.39997558519241921"/>
    <pageSetUpPr fitToPage="1"/>
  </sheetPr>
  <dimension ref="B1:AO32"/>
  <sheetViews>
    <sheetView showGridLines="0" topLeftCell="A15" zoomScale="75" zoomScaleNormal="75" workbookViewId="0">
      <selection activeCell="H30" sqref="H30"/>
    </sheetView>
  </sheetViews>
  <sheetFormatPr defaultColWidth="9.1796875" defaultRowHeight="15.5" x14ac:dyDescent="0.35"/>
  <cols>
    <col min="1" max="1" width="1.6328125" style="16" customWidth="1"/>
    <col min="2" max="2" width="30.54296875" style="16" customWidth="1"/>
    <col min="3" max="7" width="24.6328125" style="16" customWidth="1"/>
    <col min="8" max="30" width="9.1796875" style="16"/>
    <col min="31" max="31" width="9.1796875" style="16" customWidth="1"/>
    <col min="32" max="41" width="9.1796875" style="16" hidden="1" customWidth="1"/>
    <col min="42" max="16384" width="9.1796875" style="16"/>
  </cols>
  <sheetData>
    <row r="1" spans="2:33" ht="50.15" customHeight="1" x14ac:dyDescent="0.35">
      <c r="B1" s="116"/>
      <c r="C1" s="113"/>
      <c r="D1" s="114" t="str">
        <f>CONCATENATE("The Report Summarizes Rate Activity for the 12 month ending Reporting Year ",General_Info!$C$10)</f>
        <v>The Report Summarizes Rate Activity for the 12 month ending Reporting Year 2024</v>
      </c>
      <c r="E1" s="113"/>
      <c r="F1" s="113"/>
      <c r="G1" s="113"/>
    </row>
    <row r="2" spans="2:33" x14ac:dyDescent="0.35">
      <c r="B2" s="30" t="s">
        <v>213</v>
      </c>
      <c r="D2" s="29"/>
      <c r="E2" s="29"/>
      <c r="F2" s="29"/>
      <c r="G2" s="29"/>
      <c r="AG2" s="16" t="s">
        <v>162</v>
      </c>
    </row>
    <row r="3" spans="2:33" s="92" customFormat="1" ht="24" customHeight="1" thickBot="1" x14ac:dyDescent="0.4">
      <c r="C3" s="16"/>
      <c r="AG3" s="92" t="s">
        <v>163</v>
      </c>
    </row>
    <row r="4" spans="2:33" ht="48" customHeight="1" x14ac:dyDescent="0.35">
      <c r="B4" s="19" t="s">
        <v>18</v>
      </c>
      <c r="C4" s="191"/>
      <c r="D4" s="192"/>
      <c r="E4" s="192" t="s">
        <v>124</v>
      </c>
      <c r="F4" s="192"/>
      <c r="G4" s="194"/>
      <c r="AG4" s="16" t="s">
        <v>164</v>
      </c>
    </row>
    <row r="5" spans="2:33" ht="95.15" customHeight="1" x14ac:dyDescent="0.35">
      <c r="B5" s="67" t="s">
        <v>167</v>
      </c>
      <c r="C5" s="295" t="s">
        <v>163</v>
      </c>
      <c r="D5" s="296"/>
      <c r="E5" s="296"/>
      <c r="F5" s="296"/>
      <c r="G5" s="297"/>
    </row>
    <row r="6" spans="2:33" ht="48" customHeight="1" x14ac:dyDescent="0.35">
      <c r="B6" s="42" t="s">
        <v>17</v>
      </c>
      <c r="C6" s="78" t="str">
        <f>CONCATENATE(General_Info!$C$10-1 &amp;" Aggregate Dollars (PMPM)")</f>
        <v>2023 Aggregate Dollars (PMPM)</v>
      </c>
      <c r="D6" s="78" t="s">
        <v>15</v>
      </c>
      <c r="E6" s="78" t="s">
        <v>115</v>
      </c>
      <c r="F6" s="78" t="s">
        <v>16</v>
      </c>
      <c r="G6" s="79" t="s">
        <v>101</v>
      </c>
    </row>
    <row r="7" spans="2:33" ht="36" customHeight="1" x14ac:dyDescent="0.35">
      <c r="B7" s="38" t="s">
        <v>5</v>
      </c>
      <c r="C7" s="258"/>
      <c r="D7" s="245"/>
      <c r="E7" s="245"/>
      <c r="F7" s="245"/>
      <c r="G7" s="32">
        <f>(1+D7)*(1+E7)*(1+F7)-1</f>
        <v>0</v>
      </c>
    </row>
    <row r="8" spans="2:33" ht="36" customHeight="1" x14ac:dyDescent="0.35">
      <c r="B8" s="38" t="s">
        <v>6</v>
      </c>
      <c r="C8" s="258"/>
      <c r="D8" s="245"/>
      <c r="E8" s="245"/>
      <c r="F8" s="245"/>
      <c r="G8" s="32">
        <f t="shared" ref="G8:G16" si="0">(1+D8)*(1+E8)*(1+F8)-1</f>
        <v>0</v>
      </c>
    </row>
    <row r="9" spans="2:33" ht="36" customHeight="1" x14ac:dyDescent="0.35">
      <c r="B9" s="38" t="s">
        <v>85</v>
      </c>
      <c r="C9" s="258"/>
      <c r="D9" s="245"/>
      <c r="E9" s="245"/>
      <c r="F9" s="245"/>
      <c r="G9" s="32">
        <f t="shared" si="0"/>
        <v>0</v>
      </c>
    </row>
    <row r="10" spans="2:33" ht="36" customHeight="1" x14ac:dyDescent="0.35">
      <c r="B10" s="38" t="s">
        <v>7</v>
      </c>
      <c r="C10" s="258"/>
      <c r="D10" s="245"/>
      <c r="E10" s="245"/>
      <c r="F10" s="245"/>
      <c r="G10" s="32">
        <f t="shared" si="0"/>
        <v>0</v>
      </c>
    </row>
    <row r="11" spans="2:33" ht="36" customHeight="1" x14ac:dyDescent="0.35">
      <c r="B11" s="38" t="s">
        <v>8</v>
      </c>
      <c r="C11" s="258"/>
      <c r="D11" s="245"/>
      <c r="E11" s="245"/>
      <c r="F11" s="245"/>
      <c r="G11" s="32">
        <f t="shared" si="0"/>
        <v>0</v>
      </c>
    </row>
    <row r="12" spans="2:33" ht="36" customHeight="1" x14ac:dyDescent="0.35">
      <c r="B12" s="38" t="s">
        <v>9</v>
      </c>
      <c r="C12" s="258"/>
      <c r="D12" s="245"/>
      <c r="E12" s="245"/>
      <c r="F12" s="245"/>
      <c r="G12" s="32">
        <f t="shared" si="0"/>
        <v>0</v>
      </c>
    </row>
    <row r="13" spans="2:33" ht="36" customHeight="1" x14ac:dyDescent="0.35">
      <c r="B13" s="38" t="s">
        <v>10</v>
      </c>
      <c r="C13" s="258"/>
      <c r="D13" s="245"/>
      <c r="E13" s="245"/>
      <c r="F13" s="245"/>
      <c r="G13" s="32">
        <f t="shared" si="0"/>
        <v>0</v>
      </c>
    </row>
    <row r="14" spans="2:33" ht="36" customHeight="1" x14ac:dyDescent="0.35">
      <c r="B14" s="38" t="s">
        <v>11</v>
      </c>
      <c r="C14" s="258"/>
      <c r="D14" s="245"/>
      <c r="E14" s="245"/>
      <c r="F14" s="245"/>
      <c r="G14" s="32">
        <f t="shared" si="0"/>
        <v>0</v>
      </c>
    </row>
    <row r="15" spans="2:33" ht="36" customHeight="1" x14ac:dyDescent="0.35">
      <c r="B15" s="38" t="s">
        <v>12</v>
      </c>
      <c r="C15" s="258"/>
      <c r="D15" s="245"/>
      <c r="E15" s="245"/>
      <c r="F15" s="245"/>
      <c r="G15" s="32">
        <f t="shared" si="0"/>
        <v>0</v>
      </c>
    </row>
    <row r="16" spans="2:33" ht="36" customHeight="1" x14ac:dyDescent="0.35">
      <c r="B16" s="38" t="s">
        <v>13</v>
      </c>
      <c r="C16" s="258"/>
      <c r="D16" s="245"/>
      <c r="E16" s="245"/>
      <c r="F16" s="245"/>
      <c r="G16" s="32">
        <f t="shared" si="0"/>
        <v>0</v>
      </c>
    </row>
    <row r="17" spans="2:7" ht="36" customHeight="1" thickBot="1" x14ac:dyDescent="0.4">
      <c r="B17" s="43" t="s">
        <v>14</v>
      </c>
      <c r="C17" s="77">
        <f>SUM(C7:C16)</f>
        <v>0</v>
      </c>
      <c r="D17" s="83" t="e">
        <f>SUMPRODUCT(D7:D16,C7:C16)/SUM(C7:C16)</f>
        <v>#DIV/0!</v>
      </c>
      <c r="E17" s="83" t="e">
        <f>(1+G17)/((1+D17)*(1+F17))-1</f>
        <v>#DIV/0!</v>
      </c>
      <c r="F17" s="83" t="e">
        <f>SUMPRODUCT(F7:F16,C7:C16)/SUM(C7:C16)</f>
        <v>#DIV/0!</v>
      </c>
      <c r="G17" s="292" t="e">
        <f>SUMPRODUCT(G7:G16,C7:C16)/SUM(C7:C16)</f>
        <v>#DIV/0!</v>
      </c>
    </row>
    <row r="18" spans="2:7" s="92" customFormat="1" ht="8.15" customHeight="1" thickBot="1" x14ac:dyDescent="0.4"/>
    <row r="19" spans="2:7" ht="48.75" customHeight="1" x14ac:dyDescent="0.35">
      <c r="B19" s="19" t="s">
        <v>41</v>
      </c>
      <c r="C19" s="191"/>
      <c r="D19" s="192"/>
      <c r="E19" s="192" t="s">
        <v>124</v>
      </c>
      <c r="F19" s="192"/>
      <c r="G19" s="194"/>
    </row>
    <row r="20" spans="2:7" ht="87.75" customHeight="1" x14ac:dyDescent="0.35">
      <c r="B20" s="67" t="s">
        <v>168</v>
      </c>
      <c r="C20" s="295" t="s">
        <v>163</v>
      </c>
      <c r="D20" s="296"/>
      <c r="E20" s="296"/>
      <c r="F20" s="296"/>
      <c r="G20" s="297"/>
    </row>
    <row r="21" spans="2:7" ht="75" customHeight="1" x14ac:dyDescent="0.35">
      <c r="B21" s="42" t="s">
        <v>17</v>
      </c>
      <c r="C21" s="78" t="str">
        <f>CONCATENATE(General_Info!$C$10 &amp;" Aggregate Dollars (PMPM)")</f>
        <v>2024 Aggregate Dollars (PMPM)</v>
      </c>
      <c r="D21" s="78" t="s">
        <v>15</v>
      </c>
      <c r="E21" s="78" t="s">
        <v>115</v>
      </c>
      <c r="F21" s="78" t="s">
        <v>16</v>
      </c>
      <c r="G21" s="79" t="s">
        <v>101</v>
      </c>
    </row>
    <row r="22" spans="2:7" ht="36" customHeight="1" x14ac:dyDescent="0.35">
      <c r="B22" s="38" t="s">
        <v>5</v>
      </c>
      <c r="C22" s="258"/>
      <c r="D22" s="245"/>
      <c r="E22" s="245"/>
      <c r="F22" s="245"/>
      <c r="G22" s="32">
        <f>(1+D22)*(1+E22)*(1+F22)-1</f>
        <v>0</v>
      </c>
    </row>
    <row r="23" spans="2:7" ht="36" customHeight="1" x14ac:dyDescent="0.35">
      <c r="B23" s="38" t="s">
        <v>6</v>
      </c>
      <c r="C23" s="258"/>
      <c r="D23" s="245"/>
      <c r="E23" s="245"/>
      <c r="F23" s="245"/>
      <c r="G23" s="32">
        <f t="shared" ref="G23:G31" si="1">(1+D23)*(1+E23)*(1+F23)-1</f>
        <v>0</v>
      </c>
    </row>
    <row r="24" spans="2:7" ht="36" customHeight="1" x14ac:dyDescent="0.35">
      <c r="B24" s="38" t="s">
        <v>85</v>
      </c>
      <c r="C24" s="258"/>
      <c r="D24" s="245"/>
      <c r="E24" s="245"/>
      <c r="F24" s="245"/>
      <c r="G24" s="32">
        <f t="shared" si="1"/>
        <v>0</v>
      </c>
    </row>
    <row r="25" spans="2:7" ht="36" customHeight="1" x14ac:dyDescent="0.35">
      <c r="B25" s="38" t="s">
        <v>7</v>
      </c>
      <c r="C25" s="258"/>
      <c r="D25" s="245"/>
      <c r="E25" s="245"/>
      <c r="F25" s="245"/>
      <c r="G25" s="32">
        <f t="shared" si="1"/>
        <v>0</v>
      </c>
    </row>
    <row r="26" spans="2:7" ht="36" customHeight="1" x14ac:dyDescent="0.35">
      <c r="B26" s="38" t="s">
        <v>8</v>
      </c>
      <c r="C26" s="258"/>
      <c r="D26" s="245"/>
      <c r="E26" s="245"/>
      <c r="F26" s="245"/>
      <c r="G26" s="32">
        <f t="shared" si="1"/>
        <v>0</v>
      </c>
    </row>
    <row r="27" spans="2:7" ht="36" customHeight="1" x14ac:dyDescent="0.35">
      <c r="B27" s="38" t="s">
        <v>9</v>
      </c>
      <c r="C27" s="258"/>
      <c r="D27" s="245"/>
      <c r="E27" s="245"/>
      <c r="F27" s="245"/>
      <c r="G27" s="32">
        <f t="shared" si="1"/>
        <v>0</v>
      </c>
    </row>
    <row r="28" spans="2:7" ht="36" customHeight="1" x14ac:dyDescent="0.35">
      <c r="B28" s="38" t="s">
        <v>10</v>
      </c>
      <c r="C28" s="258"/>
      <c r="D28" s="245"/>
      <c r="E28" s="245"/>
      <c r="F28" s="245"/>
      <c r="G28" s="32">
        <f t="shared" si="1"/>
        <v>0</v>
      </c>
    </row>
    <row r="29" spans="2:7" ht="36" customHeight="1" x14ac:dyDescent="0.35">
      <c r="B29" s="38" t="s">
        <v>11</v>
      </c>
      <c r="C29" s="258"/>
      <c r="D29" s="245"/>
      <c r="E29" s="245"/>
      <c r="F29" s="245"/>
      <c r="G29" s="32">
        <f t="shared" si="1"/>
        <v>0</v>
      </c>
    </row>
    <row r="30" spans="2:7" ht="36" customHeight="1" x14ac:dyDescent="0.35">
      <c r="B30" s="38" t="s">
        <v>12</v>
      </c>
      <c r="C30" s="258"/>
      <c r="D30" s="245"/>
      <c r="E30" s="245"/>
      <c r="F30" s="245"/>
      <c r="G30" s="32">
        <f t="shared" si="1"/>
        <v>0</v>
      </c>
    </row>
    <row r="31" spans="2:7" ht="36" customHeight="1" x14ac:dyDescent="0.35">
      <c r="B31" s="38" t="s">
        <v>13</v>
      </c>
      <c r="C31" s="258"/>
      <c r="D31" s="245"/>
      <c r="E31" s="245"/>
      <c r="F31" s="245"/>
      <c r="G31" s="32">
        <f t="shared" si="1"/>
        <v>0</v>
      </c>
    </row>
    <row r="32" spans="2:7" ht="36" customHeight="1" thickBot="1" x14ac:dyDescent="0.4">
      <c r="B32" s="43" t="s">
        <v>14</v>
      </c>
      <c r="C32" s="77">
        <f>SUM(C22:C31)</f>
        <v>0</v>
      </c>
      <c r="D32" s="83" t="e">
        <f>SUMPRODUCT(D22:D31,C22:C31)/SUM(C22:C31)</f>
        <v>#DIV/0!</v>
      </c>
      <c r="E32" s="83" t="e">
        <f>(1+G32)/((1+D32)*(1+F32))-1</f>
        <v>#DIV/0!</v>
      </c>
      <c r="F32" s="83" t="e">
        <f>SUMPRODUCT(F22:F31,C22:C31)/SUM(C22:C31)</f>
        <v>#DIV/0!</v>
      </c>
      <c r="G32" s="292" t="e">
        <f>SUMPRODUCT(G22:G31,C22:C31)/SUM(C22:C31)</f>
        <v>#DIV/0!</v>
      </c>
    </row>
  </sheetData>
  <sheetProtection algorithmName="SHA-512" hashValue="uXmau2c5KvDCNsiRwWYVZUKyZBRVdIQN31iBN4a1sWlLMZG+F2XaJvM3FCZ2Ew0kh6gkZ04DlJMwORQ35WPHxQ==" saltValue="siy51q77Bijyp075cj+O7w==" spinCount="100000" sheet="1" objects="1" scenarios="1"/>
  <dataValidations count="1">
    <dataValidation type="list" operator="lessThanOrEqual" allowBlank="1" showInputMessage="1" showErrorMessage="1" errorTitle="Too Many Characters" error="The maximum number of characters that can be entered is 105." sqref="C5 C20" xr:uid="{00000000-0002-0000-0900-000000000000}">
      <formula1>$AG$3:$AG$4</formula1>
    </dataValidation>
  </dataValidations>
  <hyperlinks>
    <hyperlink ref="B2" location="Explanation!A1" display="Please document any explanation in the explanation tab" xr:uid="{00000000-0004-0000-0900-000000000000}"/>
  </hyperlinks>
  <pageMargins left="0.25" right="0.25" top="0.75" bottom="0.75" header="0.3" footer="0.3"/>
  <pageSetup scale="38" orientation="landscape" r:id="rId1"/>
  <headerFooter>
    <oddFooter>&amp;L&amp;"Arial,Regular"&amp;12&amp;A
Version Date: June 6, 2024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9" tint="0.39997558519241921"/>
    <pageSetUpPr fitToPage="1"/>
  </sheetPr>
  <dimension ref="A2:G61"/>
  <sheetViews>
    <sheetView zoomScale="70" zoomScaleNormal="70" zoomScaleSheetLayoutView="75" workbookViewId="0">
      <selection activeCell="C15" sqref="C15"/>
    </sheetView>
  </sheetViews>
  <sheetFormatPr defaultColWidth="11.453125" defaultRowHeight="15.5" x14ac:dyDescent="0.35"/>
  <cols>
    <col min="1" max="1" width="8.1796875" style="49" customWidth="1"/>
    <col min="2" max="2" width="76" style="49" customWidth="1"/>
    <col min="3" max="3" width="24.6328125" style="49" customWidth="1"/>
    <col min="4" max="4" width="14.1796875" style="49" customWidth="1"/>
    <col min="5" max="5" width="16" style="49" customWidth="1"/>
    <col min="6" max="6" width="15.1796875" style="49" customWidth="1"/>
    <col min="7" max="7" width="15.54296875" style="49" customWidth="1"/>
    <col min="8" max="16384" width="11.453125" style="49"/>
  </cols>
  <sheetData>
    <row r="2" spans="1:7" x14ac:dyDescent="0.35">
      <c r="A2" s="211" t="s">
        <v>224</v>
      </c>
      <c r="B2" s="50"/>
    </row>
    <row r="3" spans="1:7" x14ac:dyDescent="0.35">
      <c r="A3" s="50" t="s">
        <v>159</v>
      </c>
      <c r="B3" s="50"/>
    </row>
    <row r="4" spans="1:7" ht="16.5" customHeight="1" x14ac:dyDescent="0.35">
      <c r="A4" s="51" t="s">
        <v>160</v>
      </c>
      <c r="B4" s="50"/>
    </row>
    <row r="5" spans="1:7" ht="16" thickBot="1" x14ac:dyDescent="0.4"/>
    <row r="6" spans="1:7" ht="30" customHeight="1" x14ac:dyDescent="0.35">
      <c r="A6" s="262">
        <v>1</v>
      </c>
      <c r="B6" s="231" t="s">
        <v>230</v>
      </c>
      <c r="C6" s="235" t="str">
        <f>General_Info!C10</f>
        <v>2024</v>
      </c>
    </row>
    <row r="7" spans="1:7" ht="30" customHeight="1" x14ac:dyDescent="0.35">
      <c r="A7" s="263">
        <f>A6+1</f>
        <v>2</v>
      </c>
      <c r="B7" s="229" t="s">
        <v>232</v>
      </c>
      <c r="C7" s="271">
        <f>C19</f>
        <v>0</v>
      </c>
    </row>
    <row r="8" spans="1:7" ht="30" customHeight="1" x14ac:dyDescent="0.35">
      <c r="A8" s="263">
        <v>3</v>
      </c>
      <c r="B8" s="230" t="s">
        <v>223</v>
      </c>
      <c r="C8" s="271">
        <f>E19</f>
        <v>0</v>
      </c>
    </row>
    <row r="9" spans="1:7" ht="30" customHeight="1" x14ac:dyDescent="0.35">
      <c r="A9" s="263">
        <v>4</v>
      </c>
      <c r="B9" s="230" t="s">
        <v>220</v>
      </c>
      <c r="C9" s="271">
        <f>F19</f>
        <v>1</v>
      </c>
    </row>
    <row r="10" spans="1:7" ht="30" customHeight="1" thickBot="1" x14ac:dyDescent="0.4">
      <c r="A10" s="264">
        <v>5</v>
      </c>
      <c r="B10" s="232" t="s">
        <v>244</v>
      </c>
      <c r="C10" s="272">
        <f>G19</f>
        <v>0</v>
      </c>
    </row>
    <row r="11" spans="1:7" ht="16" thickBot="1" x14ac:dyDescent="0.4">
      <c r="A11" s="3"/>
      <c r="B11" s="3"/>
      <c r="C11" s="3"/>
      <c r="D11" s="3"/>
    </row>
    <row r="12" spans="1:7" ht="62" x14ac:dyDescent="0.35">
      <c r="A12" s="273" t="s">
        <v>233</v>
      </c>
      <c r="B12" s="274" t="s">
        <v>221</v>
      </c>
      <c r="C12" s="275" t="s">
        <v>246</v>
      </c>
      <c r="D12" s="276" t="s">
        <v>219</v>
      </c>
      <c r="E12" s="277" t="s">
        <v>223</v>
      </c>
      <c r="F12" s="277" t="s">
        <v>220</v>
      </c>
      <c r="G12" s="278" t="s">
        <v>244</v>
      </c>
    </row>
    <row r="13" spans="1:7" x14ac:dyDescent="0.35">
      <c r="A13" s="233"/>
      <c r="B13" s="6" t="s">
        <v>245</v>
      </c>
      <c r="C13" s="236"/>
      <c r="D13" s="180">
        <f t="shared" ref="D13:D18" si="0">IF(C13=0,0%,C13/SUM($C$13:$C$18))</f>
        <v>0</v>
      </c>
      <c r="E13" s="236"/>
      <c r="F13" s="130">
        <f>'(5a) Enrollment'!I30+'(5a) Enrollment'!R30</f>
        <v>0</v>
      </c>
      <c r="G13" s="293" t="str">
        <f>IFERROR(('(5a) Enrollment'!I30/('(5a) Enrollment'!I30+'(5a) Enrollment'!R30))*'(5a) Enrollment'!K30+(('(5a) Enrollment'!R30/('(5a) Enrollment'!I30+'(5a) Enrollment'!R30))*'(5a) Enrollment'!T30),"")</f>
        <v/>
      </c>
    </row>
    <row r="14" spans="1:7" x14ac:dyDescent="0.35">
      <c r="A14" s="233"/>
      <c r="B14" s="6" t="s">
        <v>1</v>
      </c>
      <c r="C14" s="236"/>
      <c r="D14" s="180">
        <f t="shared" si="0"/>
        <v>0</v>
      </c>
      <c r="E14" s="236"/>
      <c r="F14" s="130">
        <f>'(5a) Enrollment'!I31+'(5a) Enrollment'!R31</f>
        <v>0</v>
      </c>
      <c r="G14" s="293" t="str">
        <f>IFERROR(('(5a) Enrollment'!I31/('(5a) Enrollment'!I31+'(5a) Enrollment'!R31))*'(5a) Enrollment'!K31+(('(5a) Enrollment'!R31/('(5a) Enrollment'!I31+'(5a) Enrollment'!R31))*'(5a) Enrollment'!T31),"")</f>
        <v/>
      </c>
    </row>
    <row r="15" spans="1:7" x14ac:dyDescent="0.35">
      <c r="A15" s="233"/>
      <c r="B15" s="6" t="s">
        <v>4</v>
      </c>
      <c r="C15" s="236"/>
      <c r="D15" s="180">
        <f t="shared" si="0"/>
        <v>0</v>
      </c>
      <c r="E15" s="236"/>
      <c r="F15" s="130">
        <f>'(5a) Enrollment'!I32+'(5a) Enrollment'!R32</f>
        <v>0</v>
      </c>
      <c r="G15" s="293" t="str">
        <f>IFERROR(('(5a) Enrollment'!I32/('(5a) Enrollment'!I32+'(5a) Enrollment'!R32))*'(5a) Enrollment'!K32+(('(5a) Enrollment'!R32/('(5a) Enrollment'!I32+'(5a) Enrollment'!R32))*'(5a) Enrollment'!T32),"")</f>
        <v/>
      </c>
    </row>
    <row r="16" spans="1:7" x14ac:dyDescent="0.35">
      <c r="A16" s="233"/>
      <c r="B16" s="6" t="s">
        <v>2</v>
      </c>
      <c r="C16" s="236"/>
      <c r="D16" s="180">
        <f t="shared" si="0"/>
        <v>0</v>
      </c>
      <c r="E16" s="236"/>
      <c r="F16" s="130">
        <f>'(5a) Enrollment'!I33+'(5a) Enrollment'!R33</f>
        <v>0</v>
      </c>
      <c r="G16" s="293" t="str">
        <f>IFERROR(('(5a) Enrollment'!I33/('(5a) Enrollment'!I33+'(5a) Enrollment'!R33))*'(5a) Enrollment'!K33+(('(5a) Enrollment'!R33/('(5a) Enrollment'!I33+'(5a) Enrollment'!R33))*'(5a) Enrollment'!T33),"")</f>
        <v/>
      </c>
    </row>
    <row r="17" spans="1:7" x14ac:dyDescent="0.35">
      <c r="A17" s="233"/>
      <c r="B17" s="6" t="s">
        <v>3</v>
      </c>
      <c r="C17" s="236"/>
      <c r="D17" s="180">
        <f t="shared" si="0"/>
        <v>0</v>
      </c>
      <c r="E17" s="236"/>
      <c r="F17" s="130">
        <f>'(5a) Enrollment'!I34+'(5a) Enrollment'!R34</f>
        <v>0</v>
      </c>
      <c r="G17" s="293" t="str">
        <f>IFERROR(('(5a) Enrollment'!I34/('(5a) Enrollment'!I34+'(5a) Enrollment'!R34))*'(5a) Enrollment'!K34+(('(5a) Enrollment'!R34/('(5a) Enrollment'!I34+'(5a) Enrollment'!R34))*'(5a) Enrollment'!T34),"")</f>
        <v/>
      </c>
    </row>
    <row r="18" spans="1:7" x14ac:dyDescent="0.35">
      <c r="A18" s="233"/>
      <c r="B18" s="6" t="s">
        <v>228</v>
      </c>
      <c r="C18" s="236"/>
      <c r="D18" s="180">
        <f t="shared" si="0"/>
        <v>0</v>
      </c>
      <c r="E18" s="236"/>
      <c r="F18" s="130">
        <f>'(5a) Enrollment'!I35+'(5a) Enrollment'!R35</f>
        <v>1</v>
      </c>
      <c r="G18" s="293">
        <f>IFERROR(('(5a) Enrollment'!I35/('(5a) Enrollment'!I35+'(5a) Enrollment'!R35))*'(5a) Enrollment'!K35+(('(5a) Enrollment'!R35/('(5a) Enrollment'!I35+'(5a) Enrollment'!R35))*'(5a) Enrollment'!T35),"")</f>
        <v>0</v>
      </c>
    </row>
    <row r="19" spans="1:7" ht="16" thickBot="1" x14ac:dyDescent="0.4">
      <c r="A19" s="234"/>
      <c r="B19" s="222" t="s">
        <v>231</v>
      </c>
      <c r="C19" s="144">
        <f>SUM(C13:C18)</f>
        <v>0</v>
      </c>
      <c r="D19" s="146">
        <f>SUM(D13:D18)</f>
        <v>0</v>
      </c>
      <c r="E19" s="144">
        <f>SUM(E13:E18)</f>
        <v>0</v>
      </c>
      <c r="F19" s="144">
        <f>SUM(F13:F18)</f>
        <v>1</v>
      </c>
      <c r="G19" s="294">
        <f>IFERROR(SUMPRODUCT(G13:G18,F13:F18)/SUM(F13:F18),"")</f>
        <v>0</v>
      </c>
    </row>
    <row r="20" spans="1:7" ht="16" thickBot="1" x14ac:dyDescent="0.4">
      <c r="A20" s="3"/>
      <c r="B20" s="3"/>
      <c r="C20" s="3"/>
      <c r="D20" s="3"/>
    </row>
    <row r="21" spans="1:7" ht="16" thickBot="1" x14ac:dyDescent="0.4">
      <c r="A21" s="279" t="s">
        <v>234</v>
      </c>
      <c r="B21" s="337" t="s">
        <v>222</v>
      </c>
      <c r="C21" s="338"/>
    </row>
    <row r="22" spans="1:7" ht="16" thickBot="1" x14ac:dyDescent="0.4"/>
    <row r="23" spans="1:7" x14ac:dyDescent="0.35">
      <c r="A23" s="326"/>
      <c r="B23" s="327"/>
      <c r="C23" s="327"/>
      <c r="D23" s="327"/>
      <c r="E23" s="327"/>
      <c r="F23" s="327"/>
      <c r="G23" s="328"/>
    </row>
    <row r="24" spans="1:7" x14ac:dyDescent="0.35">
      <c r="A24" s="329"/>
      <c r="B24" s="330"/>
      <c r="C24" s="330"/>
      <c r="D24" s="330"/>
      <c r="E24" s="330"/>
      <c r="F24" s="330"/>
      <c r="G24" s="331"/>
    </row>
    <row r="25" spans="1:7" x14ac:dyDescent="0.35">
      <c r="A25" s="329"/>
      <c r="B25" s="330"/>
      <c r="C25" s="330"/>
      <c r="D25" s="330"/>
      <c r="E25" s="330"/>
      <c r="F25" s="330"/>
      <c r="G25" s="331"/>
    </row>
    <row r="26" spans="1:7" x14ac:dyDescent="0.35">
      <c r="A26" s="329"/>
      <c r="B26" s="330"/>
      <c r="C26" s="330"/>
      <c r="D26" s="330"/>
      <c r="E26" s="330"/>
      <c r="F26" s="330"/>
      <c r="G26" s="331"/>
    </row>
    <row r="27" spans="1:7" x14ac:dyDescent="0.35">
      <c r="A27" s="329"/>
      <c r="B27" s="330"/>
      <c r="C27" s="330"/>
      <c r="D27" s="330"/>
      <c r="E27" s="330"/>
      <c r="F27" s="330"/>
      <c r="G27" s="331"/>
    </row>
    <row r="28" spans="1:7" ht="16" thickBot="1" x14ac:dyDescent="0.4">
      <c r="A28" s="332"/>
      <c r="B28" s="333"/>
      <c r="C28" s="333"/>
      <c r="D28" s="333"/>
      <c r="E28" s="333"/>
      <c r="F28" s="333"/>
      <c r="G28" s="334"/>
    </row>
    <row r="29" spans="1:7" ht="16" thickBot="1" x14ac:dyDescent="0.4"/>
    <row r="30" spans="1:7" ht="138" customHeight="1" thickBot="1" x14ac:dyDescent="0.4">
      <c r="A30" s="279">
        <v>7</v>
      </c>
      <c r="B30" s="335" t="s">
        <v>242</v>
      </c>
      <c r="C30" s="336"/>
    </row>
    <row r="31" spans="1:7" ht="16" thickBot="1" x14ac:dyDescent="0.4"/>
    <row r="32" spans="1:7" x14ac:dyDescent="0.35">
      <c r="A32" s="326"/>
      <c r="B32" s="327"/>
      <c r="C32" s="327"/>
      <c r="D32" s="327"/>
      <c r="E32" s="327"/>
      <c r="F32" s="327"/>
      <c r="G32" s="328"/>
    </row>
    <row r="33" spans="1:7" x14ac:dyDescent="0.35">
      <c r="A33" s="329"/>
      <c r="B33" s="330"/>
      <c r="C33" s="330"/>
      <c r="D33" s="330"/>
      <c r="E33" s="330"/>
      <c r="F33" s="330"/>
      <c r="G33" s="331"/>
    </row>
    <row r="34" spans="1:7" x14ac:dyDescent="0.35">
      <c r="A34" s="329"/>
      <c r="B34" s="330"/>
      <c r="C34" s="330"/>
      <c r="D34" s="330"/>
      <c r="E34" s="330"/>
      <c r="F34" s="330"/>
      <c r="G34" s="331"/>
    </row>
    <row r="35" spans="1:7" x14ac:dyDescent="0.35">
      <c r="A35" s="329"/>
      <c r="B35" s="330"/>
      <c r="C35" s="330"/>
      <c r="D35" s="330"/>
      <c r="E35" s="330"/>
      <c r="F35" s="330"/>
      <c r="G35" s="331"/>
    </row>
    <row r="36" spans="1:7" x14ac:dyDescent="0.35">
      <c r="A36" s="329"/>
      <c r="B36" s="330"/>
      <c r="C36" s="330"/>
      <c r="D36" s="330"/>
      <c r="E36" s="330"/>
      <c r="F36" s="330"/>
      <c r="G36" s="331"/>
    </row>
    <row r="37" spans="1:7" ht="24" customHeight="1" x14ac:dyDescent="0.35">
      <c r="A37" s="329"/>
      <c r="B37" s="330"/>
      <c r="C37" s="330"/>
      <c r="D37" s="330"/>
      <c r="E37" s="330"/>
      <c r="F37" s="330"/>
      <c r="G37" s="331"/>
    </row>
    <row r="38" spans="1:7" x14ac:dyDescent="0.35">
      <c r="A38" s="329"/>
      <c r="B38" s="330"/>
      <c r="C38" s="330"/>
      <c r="D38" s="330"/>
      <c r="E38" s="330"/>
      <c r="F38" s="330"/>
      <c r="G38" s="331"/>
    </row>
    <row r="39" spans="1:7" x14ac:dyDescent="0.35">
      <c r="A39" s="329"/>
      <c r="B39" s="330"/>
      <c r="C39" s="330"/>
      <c r="D39" s="330"/>
      <c r="E39" s="330"/>
      <c r="F39" s="330"/>
      <c r="G39" s="331"/>
    </row>
    <row r="40" spans="1:7" x14ac:dyDescent="0.35">
      <c r="A40" s="329"/>
      <c r="B40" s="330"/>
      <c r="C40" s="330"/>
      <c r="D40" s="330"/>
      <c r="E40" s="330"/>
      <c r="F40" s="330"/>
      <c r="G40" s="331"/>
    </row>
    <row r="41" spans="1:7" x14ac:dyDescent="0.35">
      <c r="A41" s="329"/>
      <c r="B41" s="330"/>
      <c r="C41" s="330"/>
      <c r="D41" s="330"/>
      <c r="E41" s="330"/>
      <c r="F41" s="330"/>
      <c r="G41" s="331"/>
    </row>
    <row r="42" spans="1:7" x14ac:dyDescent="0.35">
      <c r="A42" s="329"/>
      <c r="B42" s="330"/>
      <c r="C42" s="330"/>
      <c r="D42" s="330"/>
      <c r="E42" s="330"/>
      <c r="F42" s="330"/>
      <c r="G42" s="331"/>
    </row>
    <row r="43" spans="1:7" x14ac:dyDescent="0.35">
      <c r="A43" s="329"/>
      <c r="B43" s="330"/>
      <c r="C43" s="330"/>
      <c r="D43" s="330"/>
      <c r="E43" s="330"/>
      <c r="F43" s="330"/>
      <c r="G43" s="331"/>
    </row>
    <row r="44" spans="1:7" x14ac:dyDescent="0.35">
      <c r="A44" s="329"/>
      <c r="B44" s="330"/>
      <c r="C44" s="330"/>
      <c r="D44" s="330"/>
      <c r="E44" s="330"/>
      <c r="F44" s="330"/>
      <c r="G44" s="331"/>
    </row>
    <row r="45" spans="1:7" x14ac:dyDescent="0.35">
      <c r="A45" s="329"/>
      <c r="B45" s="330"/>
      <c r="C45" s="330"/>
      <c r="D45" s="330"/>
      <c r="E45" s="330"/>
      <c r="F45" s="330"/>
      <c r="G45" s="331"/>
    </row>
    <row r="46" spans="1:7" x14ac:dyDescent="0.35">
      <c r="A46" s="329"/>
      <c r="B46" s="330"/>
      <c r="C46" s="330"/>
      <c r="D46" s="330"/>
      <c r="E46" s="330"/>
      <c r="F46" s="330"/>
      <c r="G46" s="331"/>
    </row>
    <row r="47" spans="1:7" x14ac:dyDescent="0.35">
      <c r="A47" s="329"/>
      <c r="B47" s="330"/>
      <c r="C47" s="330"/>
      <c r="D47" s="330"/>
      <c r="E47" s="330"/>
      <c r="F47" s="330"/>
      <c r="G47" s="331"/>
    </row>
    <row r="48" spans="1:7" x14ac:dyDescent="0.35">
      <c r="A48" s="329"/>
      <c r="B48" s="330"/>
      <c r="C48" s="330"/>
      <c r="D48" s="330"/>
      <c r="E48" s="330"/>
      <c r="F48" s="330"/>
      <c r="G48" s="331"/>
    </row>
    <row r="49" spans="1:7" x14ac:dyDescent="0.35">
      <c r="A49" s="329"/>
      <c r="B49" s="330"/>
      <c r="C49" s="330"/>
      <c r="D49" s="330"/>
      <c r="E49" s="330"/>
      <c r="F49" s="330"/>
      <c r="G49" s="331"/>
    </row>
    <row r="50" spans="1:7" x14ac:dyDescent="0.35">
      <c r="A50" s="329"/>
      <c r="B50" s="330"/>
      <c r="C50" s="330"/>
      <c r="D50" s="330"/>
      <c r="E50" s="330"/>
      <c r="F50" s="330"/>
      <c r="G50" s="331"/>
    </row>
    <row r="51" spans="1:7" x14ac:dyDescent="0.35">
      <c r="A51" s="329"/>
      <c r="B51" s="330"/>
      <c r="C51" s="330"/>
      <c r="D51" s="330"/>
      <c r="E51" s="330"/>
      <c r="F51" s="330"/>
      <c r="G51" s="331"/>
    </row>
    <row r="52" spans="1:7" x14ac:dyDescent="0.35">
      <c r="A52" s="329"/>
      <c r="B52" s="330"/>
      <c r="C52" s="330"/>
      <c r="D52" s="330"/>
      <c r="E52" s="330"/>
      <c r="F52" s="330"/>
      <c r="G52" s="331"/>
    </row>
    <row r="53" spans="1:7" x14ac:dyDescent="0.35">
      <c r="A53" s="329"/>
      <c r="B53" s="330"/>
      <c r="C53" s="330"/>
      <c r="D53" s="330"/>
      <c r="E53" s="330"/>
      <c r="F53" s="330"/>
      <c r="G53" s="331"/>
    </row>
    <row r="54" spans="1:7" x14ac:dyDescent="0.35">
      <c r="A54" s="329"/>
      <c r="B54" s="330"/>
      <c r="C54" s="330"/>
      <c r="D54" s="330"/>
      <c r="E54" s="330"/>
      <c r="F54" s="330"/>
      <c r="G54" s="331"/>
    </row>
    <row r="55" spans="1:7" x14ac:dyDescent="0.35">
      <c r="A55" s="329"/>
      <c r="B55" s="330"/>
      <c r="C55" s="330"/>
      <c r="D55" s="330"/>
      <c r="E55" s="330"/>
      <c r="F55" s="330"/>
      <c r="G55" s="331"/>
    </row>
    <row r="56" spans="1:7" x14ac:dyDescent="0.35">
      <c r="A56" s="329"/>
      <c r="B56" s="330"/>
      <c r="C56" s="330"/>
      <c r="D56" s="330"/>
      <c r="E56" s="330"/>
      <c r="F56" s="330"/>
      <c r="G56" s="331"/>
    </row>
    <row r="57" spans="1:7" x14ac:dyDescent="0.35">
      <c r="A57" s="329"/>
      <c r="B57" s="330"/>
      <c r="C57" s="330"/>
      <c r="D57" s="330"/>
      <c r="E57" s="330"/>
      <c r="F57" s="330"/>
      <c r="G57" s="331"/>
    </row>
    <row r="58" spans="1:7" x14ac:dyDescent="0.35">
      <c r="A58" s="329"/>
      <c r="B58" s="330"/>
      <c r="C58" s="330"/>
      <c r="D58" s="330"/>
      <c r="E58" s="330"/>
      <c r="F58" s="330"/>
      <c r="G58" s="331"/>
    </row>
    <row r="59" spans="1:7" x14ac:dyDescent="0.35">
      <c r="A59" s="329"/>
      <c r="B59" s="330"/>
      <c r="C59" s="330"/>
      <c r="D59" s="330"/>
      <c r="E59" s="330"/>
      <c r="F59" s="330"/>
      <c r="G59" s="331"/>
    </row>
    <row r="60" spans="1:7" x14ac:dyDescent="0.35">
      <c r="A60" s="329"/>
      <c r="B60" s="330"/>
      <c r="C60" s="330"/>
      <c r="D60" s="330"/>
      <c r="E60" s="330"/>
      <c r="F60" s="330"/>
      <c r="G60" s="331"/>
    </row>
    <row r="61" spans="1:7" ht="16" thickBot="1" x14ac:dyDescent="0.4">
      <c r="A61" s="332"/>
      <c r="B61" s="333"/>
      <c r="C61" s="333"/>
      <c r="D61" s="333"/>
      <c r="E61" s="333"/>
      <c r="F61" s="333"/>
      <c r="G61" s="334"/>
    </row>
  </sheetData>
  <sheetProtection algorithmName="SHA-512" hashValue="+bC2rePWdKEJ7uqWMci72+S/3x3tUc1A3gO9ZTU+gCOsAHTRaoNCDTlRF63y7cLVw5xR22Ip6QmKuPn7Aofy0g==" saltValue="dsB4ilXc1ym/rdu/s3fHRw==" spinCount="100000" sheet="1" objects="1" scenarios="1"/>
  <mergeCells count="5">
    <mergeCell ref="A23:G28"/>
    <mergeCell ref="A32:G37"/>
    <mergeCell ref="A38:G61"/>
    <mergeCell ref="B30:C30"/>
    <mergeCell ref="B21:C21"/>
  </mergeCells>
  <conditionalFormatting sqref="A12:B15">
    <cfRule type="cellIs" dxfId="0" priority="1" stopIfTrue="1" operator="equal">
      <formula>"Next Section"</formula>
    </cfRule>
  </conditionalFormatting>
  <dataValidations count="1">
    <dataValidation type="textLength" operator="lessThanOrEqual" allowBlank="1" showInputMessage="1" showErrorMessage="1" errorTitle="Too Many Characters" error="The maximum number of characters that can be entered is 105." sqref="C7:C10" xr:uid="{00000000-0002-0000-0A00-000000000000}">
      <formula1>150</formula1>
    </dataValidation>
  </dataValidations>
  <pageMargins left="0.25" right="0.25" top="0.75" bottom="0.75" header="0.3" footer="0.3"/>
  <pageSetup scale="43" orientation="landscape" r:id="rId1"/>
  <headerFooter>
    <oddFooter>&amp;L&amp;"Arial,Regular"&amp;12&amp;A
Version Date: June 6, 2024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00000"/>
    <pageSetUpPr fitToPage="1"/>
  </sheetPr>
  <dimension ref="B1:D14"/>
  <sheetViews>
    <sheetView zoomScale="75" zoomScaleNormal="75" workbookViewId="0"/>
  </sheetViews>
  <sheetFormatPr defaultColWidth="9.1796875" defaultRowHeight="15.5" x14ac:dyDescent="0.35"/>
  <cols>
    <col min="1" max="1" width="1.6328125" style="16" customWidth="1"/>
    <col min="2" max="4" width="55.6328125" style="16" customWidth="1"/>
    <col min="5" max="16384" width="9.1796875" style="16"/>
  </cols>
  <sheetData>
    <row r="1" spans="2:4" ht="8.15" customHeight="1" thickBot="1" x14ac:dyDescent="0.4"/>
    <row r="2" spans="2:4" ht="48" customHeight="1" x14ac:dyDescent="0.35">
      <c r="B2" s="123"/>
      <c r="C2" s="124" t="s">
        <v>33</v>
      </c>
      <c r="D2" s="125"/>
    </row>
    <row r="3" spans="2:4" ht="23.25" customHeight="1" x14ac:dyDescent="0.35">
      <c r="B3" s="198" t="s">
        <v>210</v>
      </c>
      <c r="C3" s="199"/>
      <c r="D3" s="200"/>
    </row>
    <row r="4" spans="2:4" ht="23.25" customHeight="1" x14ac:dyDescent="0.35">
      <c r="B4" s="198" t="s">
        <v>211</v>
      </c>
      <c r="C4" s="199"/>
      <c r="D4" s="200"/>
    </row>
    <row r="5" spans="2:4" ht="48" customHeight="1" x14ac:dyDescent="0.35">
      <c r="B5" s="117" t="s">
        <v>31</v>
      </c>
      <c r="C5" s="118" t="s">
        <v>32</v>
      </c>
      <c r="D5" s="119" t="s">
        <v>40</v>
      </c>
    </row>
    <row r="6" spans="2:4" ht="48" customHeight="1" x14ac:dyDescent="0.35">
      <c r="B6" s="65" t="s">
        <v>110</v>
      </c>
      <c r="C6" s="52"/>
      <c r="D6" s="53"/>
    </row>
    <row r="7" spans="2:4" ht="48" customHeight="1" x14ac:dyDescent="0.35">
      <c r="B7" s="65" t="s">
        <v>206</v>
      </c>
      <c r="C7" s="52"/>
      <c r="D7" s="53"/>
    </row>
    <row r="8" spans="2:4" ht="48" customHeight="1" x14ac:dyDescent="0.35">
      <c r="B8" s="65" t="s">
        <v>205</v>
      </c>
      <c r="C8" s="52"/>
      <c r="D8" s="53"/>
    </row>
    <row r="9" spans="2:4" ht="48" customHeight="1" x14ac:dyDescent="0.35">
      <c r="B9" s="65" t="s">
        <v>111</v>
      </c>
      <c r="C9" s="52"/>
      <c r="D9" s="53"/>
    </row>
    <row r="10" spans="2:4" ht="48" customHeight="1" x14ac:dyDescent="0.35">
      <c r="B10" s="65" t="s">
        <v>112</v>
      </c>
      <c r="C10" s="52"/>
      <c r="D10" s="53"/>
    </row>
    <row r="11" spans="2:4" ht="48" customHeight="1" x14ac:dyDescent="0.35">
      <c r="B11" s="65" t="s">
        <v>204</v>
      </c>
      <c r="C11" s="52"/>
      <c r="D11" s="53"/>
    </row>
    <row r="12" spans="2:4" ht="48" customHeight="1" x14ac:dyDescent="0.35">
      <c r="B12" s="65" t="s">
        <v>203</v>
      </c>
      <c r="C12" s="90"/>
      <c r="D12" s="91"/>
    </row>
    <row r="13" spans="2:4" ht="48" customHeight="1" x14ac:dyDescent="0.35">
      <c r="B13" s="65" t="s">
        <v>116</v>
      </c>
      <c r="C13" s="90"/>
      <c r="D13" s="91"/>
    </row>
    <row r="14" spans="2:4" ht="60" customHeight="1" thickBot="1" x14ac:dyDescent="0.4">
      <c r="B14" s="66" t="s">
        <v>229</v>
      </c>
      <c r="C14" s="54"/>
      <c r="D14" s="55"/>
    </row>
  </sheetData>
  <sheetProtection algorithmName="SHA-512" hashValue="edrkGzReWNj4e/QQWzznbGIwN0wZuNV3UgjDapOU/MIVeCGUlKbuDdbDoIJON5BkccrjwOfTA4sdGsJRpamSkw==" saltValue="ewprnbyTnlNMUT2M2wEdEQ==" spinCount="100000" sheet="1" objects="1" scenarios="1"/>
  <hyperlinks>
    <hyperlink ref="B6" location="'(1) Premium'!A1" display="'(1) Premium'!A1" xr:uid="{00000000-0004-0000-0B00-000000000000}"/>
    <hyperlink ref="B7" location="'(2a) Cost Sharing'!A1" display="Tab (2a). Cost Sharing" xr:uid="{00000000-0004-0000-0B00-000001000000}"/>
    <hyperlink ref="B9" location="'(3) Benefit'!A1" display="Tab (3). Benefit" xr:uid="{00000000-0004-0000-0B00-000002000000}"/>
    <hyperlink ref="B11" location="'(5a) Enrollment'!A1" display="'(5a) Enrollment'!A1" xr:uid="{00000000-0004-0000-0B00-000003000000}"/>
    <hyperlink ref="B14" location="'(7) CA Aggregate Form'!A1" display="'(7) CA Aggregate Form'!A1" xr:uid="{00000000-0004-0000-0B00-000004000000}"/>
    <hyperlink ref="B10" location="'(4) Benefit Design '!A1" display="Tab (4). Benefit Design" xr:uid="{00000000-0004-0000-0B00-000005000000}"/>
    <hyperlink ref="B8" location="'(2b) Cost Sharing'!A1" display="Tab (2b). Cost Sharing" xr:uid="{00000000-0004-0000-0B00-000006000000}"/>
    <hyperlink ref="B12" location="'(5b) Enrollment'!A1" display="'(5b) Enrollment'!A1" xr:uid="{00000000-0004-0000-0B00-000007000000}"/>
    <hyperlink ref="B13" location="'(6) Trend'!A1" display="'(6) Trend'!A1" xr:uid="{00000000-0004-0000-0B00-000008000000}"/>
  </hyperlinks>
  <pageMargins left="0.25" right="0.25" top="0.75" bottom="0.75" header="0.3" footer="0.3"/>
  <pageSetup scale="75" orientation="landscape" r:id="rId1"/>
  <headerFooter>
    <oddFooter>&amp;L&amp;"Arial,Regular"&amp;12&amp;A
Version Date: June 6, 2024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pageSetUpPr fitToPage="1"/>
  </sheetPr>
  <dimension ref="B1:C24"/>
  <sheetViews>
    <sheetView showGridLines="0" view="pageBreakPreview" topLeftCell="A3" zoomScale="60" zoomScaleNormal="150" workbookViewId="0">
      <selection activeCell="C5" sqref="C5"/>
    </sheetView>
  </sheetViews>
  <sheetFormatPr defaultColWidth="9.1796875" defaultRowHeight="15.5" x14ac:dyDescent="0.35"/>
  <cols>
    <col min="1" max="1" width="3.453125" style="44" customWidth="1"/>
    <col min="2" max="2" width="45" style="44" customWidth="1"/>
    <col min="3" max="3" width="209.1796875" style="44" customWidth="1"/>
    <col min="4" max="16384" width="9.1796875" style="44"/>
  </cols>
  <sheetData>
    <row r="1" spans="2:3" ht="48" customHeight="1" x14ac:dyDescent="0.35">
      <c r="B1" s="122" t="s">
        <v>34</v>
      </c>
      <c r="C1" s="122" t="s">
        <v>157</v>
      </c>
    </row>
    <row r="2" spans="2:3" ht="48" customHeight="1" x14ac:dyDescent="0.35">
      <c r="B2" s="62" t="s">
        <v>212</v>
      </c>
      <c r="C2" s="45" t="s">
        <v>207</v>
      </c>
    </row>
    <row r="3" spans="2:3" ht="48" customHeight="1" x14ac:dyDescent="0.35">
      <c r="B3" s="62" t="s">
        <v>169</v>
      </c>
      <c r="C3" s="45" t="s">
        <v>217</v>
      </c>
    </row>
    <row r="4" spans="2:3" ht="48" customHeight="1" x14ac:dyDescent="0.35">
      <c r="B4" s="62" t="s">
        <v>35</v>
      </c>
      <c r="C4" s="121" t="s">
        <v>126</v>
      </c>
    </row>
    <row r="5" spans="2:3" ht="84.75" customHeight="1" x14ac:dyDescent="0.35">
      <c r="B5" s="62" t="s">
        <v>36</v>
      </c>
      <c r="C5" s="45" t="s">
        <v>260</v>
      </c>
    </row>
    <row r="6" spans="2:3" ht="48" customHeight="1" x14ac:dyDescent="0.35">
      <c r="B6" s="62" t="s">
        <v>73</v>
      </c>
      <c r="C6" s="61" t="s">
        <v>127</v>
      </c>
    </row>
    <row r="7" spans="2:3" ht="55.5" customHeight="1" x14ac:dyDescent="0.35">
      <c r="B7" s="228" t="s">
        <v>147</v>
      </c>
      <c r="C7" s="45" t="s">
        <v>243</v>
      </c>
    </row>
    <row r="8" spans="2:3" ht="48" customHeight="1" x14ac:dyDescent="0.35">
      <c r="B8" s="62" t="s">
        <v>121</v>
      </c>
      <c r="C8" s="45" t="s">
        <v>125</v>
      </c>
    </row>
    <row r="9" spans="2:3" ht="48" customHeight="1" x14ac:dyDescent="0.35">
      <c r="B9" s="62" t="s">
        <v>86</v>
      </c>
      <c r="C9" s="45" t="s">
        <v>166</v>
      </c>
    </row>
    <row r="10" spans="2:3" ht="48" customHeight="1" x14ac:dyDescent="0.35">
      <c r="B10" s="62" t="s">
        <v>120</v>
      </c>
      <c r="C10" s="45" t="s">
        <v>154</v>
      </c>
    </row>
    <row r="11" spans="2:3" ht="51.75" customHeight="1" x14ac:dyDescent="0.35">
      <c r="B11" s="62" t="s">
        <v>119</v>
      </c>
      <c r="C11" s="61" t="s">
        <v>150</v>
      </c>
    </row>
    <row r="12" spans="2:3" ht="51.75" customHeight="1" x14ac:dyDescent="0.35">
      <c r="B12" s="62" t="s">
        <v>76</v>
      </c>
      <c r="C12" s="45" t="s">
        <v>128</v>
      </c>
    </row>
    <row r="13" spans="2:3" ht="48" customHeight="1" x14ac:dyDescent="0.35">
      <c r="B13" s="62" t="s">
        <v>74</v>
      </c>
      <c r="C13" s="45" t="s">
        <v>130</v>
      </c>
    </row>
    <row r="14" spans="2:3" ht="42" customHeight="1" x14ac:dyDescent="0.35">
      <c r="B14" s="62" t="s">
        <v>214</v>
      </c>
      <c r="C14" s="45" t="s">
        <v>155</v>
      </c>
    </row>
    <row r="15" spans="2:3" ht="42" customHeight="1" x14ac:dyDescent="0.35">
      <c r="B15" s="62" t="s">
        <v>37</v>
      </c>
      <c r="C15" s="45" t="s">
        <v>129</v>
      </c>
    </row>
    <row r="16" spans="2:3" ht="48" customHeight="1" x14ac:dyDescent="0.35">
      <c r="B16" s="62" t="s">
        <v>138</v>
      </c>
      <c r="C16" s="45" t="s">
        <v>139</v>
      </c>
    </row>
    <row r="17" spans="2:3" ht="48" customHeight="1" x14ac:dyDescent="0.35">
      <c r="B17" s="62" t="s">
        <v>152</v>
      </c>
      <c r="C17" s="45" t="s">
        <v>153</v>
      </c>
    </row>
    <row r="18" spans="2:3" ht="48" customHeight="1" x14ac:dyDescent="0.35">
      <c r="B18" s="62" t="s">
        <v>151</v>
      </c>
      <c r="C18" s="45" t="s">
        <v>156</v>
      </c>
    </row>
    <row r="19" spans="2:3" ht="48" customHeight="1" x14ac:dyDescent="0.35">
      <c r="B19" s="62" t="s">
        <v>38</v>
      </c>
      <c r="C19" s="45" t="s">
        <v>161</v>
      </c>
    </row>
    <row r="20" spans="2:3" ht="48" customHeight="1" x14ac:dyDescent="0.35">
      <c r="B20" s="62" t="s">
        <v>39</v>
      </c>
      <c r="C20" s="45" t="s">
        <v>135</v>
      </c>
    </row>
    <row r="21" spans="2:3" ht="46.5" customHeight="1" x14ac:dyDescent="0.35">
      <c r="B21" s="62" t="s">
        <v>136</v>
      </c>
      <c r="C21" s="45" t="s">
        <v>137</v>
      </c>
    </row>
    <row r="22" spans="2:3" ht="48" customHeight="1" x14ac:dyDescent="0.35">
      <c r="B22" s="62" t="s">
        <v>75</v>
      </c>
      <c r="C22" s="45" t="s">
        <v>131</v>
      </c>
    </row>
    <row r="23" spans="2:3" ht="48" customHeight="1" x14ac:dyDescent="0.35">
      <c r="B23" s="62" t="s">
        <v>117</v>
      </c>
      <c r="C23" s="45" t="s">
        <v>194</v>
      </c>
    </row>
    <row r="24" spans="2:3" ht="48" customHeight="1" x14ac:dyDescent="0.35"/>
  </sheetData>
  <pageMargins left="0.25" right="0.25" top="0.75" bottom="0.75" header="0.3" footer="0.3"/>
  <pageSetup scale="42" orientation="landscape" r:id="rId1"/>
  <headerFooter>
    <oddFooter>&amp;L&amp;"Arial,Regular"&amp;12&amp;A
Version Date: June 6,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2:D31"/>
  <sheetViews>
    <sheetView showGridLines="0" tabSelected="1" topLeftCell="A8" zoomScale="75" zoomScaleNormal="75" workbookViewId="0">
      <selection activeCell="E13" sqref="E13"/>
    </sheetView>
  </sheetViews>
  <sheetFormatPr defaultColWidth="11.453125" defaultRowHeight="15.5" x14ac:dyDescent="0.35"/>
  <cols>
    <col min="1" max="1" width="8.1796875" style="49" customWidth="1"/>
    <col min="2" max="2" width="95.6328125" style="49" customWidth="1"/>
    <col min="3" max="3" width="24.6328125" style="49" customWidth="1"/>
    <col min="4" max="4" width="7.453125" style="49" customWidth="1"/>
    <col min="5" max="16384" width="11.453125" style="49"/>
  </cols>
  <sheetData>
    <row r="2" spans="1:4" x14ac:dyDescent="0.35">
      <c r="A2" s="50" t="s">
        <v>43</v>
      </c>
      <c r="B2" s="50"/>
    </row>
    <row r="3" spans="1:4" x14ac:dyDescent="0.35">
      <c r="A3" s="50" t="s">
        <v>44</v>
      </c>
    </row>
    <row r="4" spans="1:4" x14ac:dyDescent="0.35">
      <c r="A4" s="50" t="s">
        <v>159</v>
      </c>
      <c r="B4" s="50"/>
    </row>
    <row r="5" spans="1:4" x14ac:dyDescent="0.35">
      <c r="A5" s="50" t="s">
        <v>160</v>
      </c>
      <c r="B5" s="50"/>
    </row>
    <row r="6" spans="1:4" ht="16" thickBot="1" x14ac:dyDescent="0.4"/>
    <row r="7" spans="1:4" ht="30" customHeight="1" x14ac:dyDescent="0.35">
      <c r="A7" s="299">
        <v>1</v>
      </c>
      <c r="B7" s="300" t="s">
        <v>45</v>
      </c>
      <c r="C7" s="1">
        <v>61425</v>
      </c>
    </row>
    <row r="8" spans="1:4" ht="30" customHeight="1" x14ac:dyDescent="0.35">
      <c r="A8" s="301">
        <f>A7+1</f>
        <v>2</v>
      </c>
      <c r="B8" s="302" t="s">
        <v>100</v>
      </c>
      <c r="C8" s="298" t="s">
        <v>263</v>
      </c>
    </row>
    <row r="9" spans="1:4" ht="30" customHeight="1" x14ac:dyDescent="0.35">
      <c r="A9" s="301">
        <f>A8+1</f>
        <v>3</v>
      </c>
      <c r="B9" s="302" t="s">
        <v>63</v>
      </c>
      <c r="C9" s="13">
        <v>45566</v>
      </c>
    </row>
    <row r="10" spans="1:4" ht="30" customHeight="1" x14ac:dyDescent="0.35">
      <c r="A10" s="301">
        <f>A9+1</f>
        <v>4</v>
      </c>
      <c r="B10" s="302" t="s">
        <v>65</v>
      </c>
      <c r="C10" s="2" t="s">
        <v>259</v>
      </c>
    </row>
    <row r="11" spans="1:4" ht="30" customHeight="1" x14ac:dyDescent="0.35">
      <c r="A11" s="301">
        <f t="shared" ref="A11:A17" si="0">A10+1</f>
        <v>5</v>
      </c>
      <c r="B11" s="302" t="s">
        <v>46</v>
      </c>
      <c r="C11" s="339" t="s">
        <v>264</v>
      </c>
    </row>
    <row r="12" spans="1:4" ht="30" customHeight="1" x14ac:dyDescent="0.35">
      <c r="A12" s="301">
        <f>A11+1</f>
        <v>6</v>
      </c>
      <c r="B12" s="302" t="s">
        <v>258</v>
      </c>
      <c r="C12" s="2" t="s">
        <v>47</v>
      </c>
    </row>
    <row r="13" spans="1:4" ht="30" customHeight="1" x14ac:dyDescent="0.35">
      <c r="A13" s="301">
        <f t="shared" si="0"/>
        <v>7</v>
      </c>
      <c r="B13" s="302" t="s">
        <v>114</v>
      </c>
      <c r="C13" s="15" t="s">
        <v>122</v>
      </c>
    </row>
    <row r="14" spans="1:4" ht="30" customHeight="1" x14ac:dyDescent="0.35">
      <c r="A14" s="301">
        <f t="shared" si="0"/>
        <v>8</v>
      </c>
      <c r="B14" s="302" t="s">
        <v>134</v>
      </c>
      <c r="C14" s="314">
        <f>IFERROR('(7) CA Aggregate Form'!C10,0%)</f>
        <v>0</v>
      </c>
    </row>
    <row r="15" spans="1:4" ht="30" customHeight="1" x14ac:dyDescent="0.35">
      <c r="A15" s="301">
        <f t="shared" si="0"/>
        <v>9</v>
      </c>
      <c r="B15" s="303" t="s">
        <v>248</v>
      </c>
      <c r="C15" s="315">
        <f>IFERROR('(5a) Enrollment'!K14,0%)</f>
        <v>0</v>
      </c>
    </row>
    <row r="16" spans="1:4" ht="30" customHeight="1" x14ac:dyDescent="0.35">
      <c r="A16" s="301">
        <f t="shared" si="0"/>
        <v>10</v>
      </c>
      <c r="B16" s="303" t="s">
        <v>256</v>
      </c>
      <c r="C16" s="314">
        <f>IFERROR('(5a) Enrollment'!T14,0%)</f>
        <v>0</v>
      </c>
      <c r="D16" s="304"/>
    </row>
    <row r="17" spans="1:4" ht="30" customHeight="1" thickBot="1" x14ac:dyDescent="0.4">
      <c r="A17" s="305">
        <f t="shared" si="0"/>
        <v>11</v>
      </c>
      <c r="B17" s="306" t="s">
        <v>257</v>
      </c>
      <c r="C17" s="316">
        <f>IFERROR('(5a) Enrollment'!T25,0%)</f>
        <v>0</v>
      </c>
      <c r="D17" s="304"/>
    </row>
    <row r="18" spans="1:4" x14ac:dyDescent="0.35">
      <c r="A18" s="304"/>
      <c r="B18" s="304"/>
      <c r="C18" s="304"/>
      <c r="D18" s="304"/>
    </row>
    <row r="19" spans="1:4" x14ac:dyDescent="0.35">
      <c r="A19" s="304"/>
      <c r="B19" s="304"/>
      <c r="C19" s="304"/>
      <c r="D19" s="304"/>
    </row>
    <row r="20" spans="1:4" x14ac:dyDescent="0.35">
      <c r="A20" s="304"/>
      <c r="B20" s="304"/>
      <c r="C20" s="304"/>
      <c r="D20" s="304"/>
    </row>
    <row r="21" spans="1:4" x14ac:dyDescent="0.35">
      <c r="A21" s="304"/>
      <c r="B21" s="304"/>
      <c r="C21" s="304"/>
      <c r="D21" s="304"/>
    </row>
    <row r="22" spans="1:4" x14ac:dyDescent="0.35">
      <c r="A22" s="304"/>
      <c r="B22" s="304"/>
      <c r="C22" s="304"/>
      <c r="D22" s="304"/>
    </row>
    <row r="23" spans="1:4" x14ac:dyDescent="0.35">
      <c r="A23" s="304"/>
      <c r="B23" s="304"/>
      <c r="C23" s="304"/>
      <c r="D23" s="304"/>
    </row>
    <row r="24" spans="1:4" x14ac:dyDescent="0.35">
      <c r="A24" s="304"/>
      <c r="B24" s="304"/>
      <c r="C24" s="304"/>
      <c r="D24" s="304"/>
    </row>
    <row r="25" spans="1:4" x14ac:dyDescent="0.35">
      <c r="A25" s="304"/>
      <c r="B25" s="304"/>
      <c r="C25" s="304"/>
      <c r="D25" s="304"/>
    </row>
    <row r="26" spans="1:4" x14ac:dyDescent="0.35">
      <c r="A26" s="304"/>
      <c r="B26" s="304"/>
      <c r="C26" s="304"/>
      <c r="D26" s="304"/>
    </row>
    <row r="27" spans="1:4" x14ac:dyDescent="0.35">
      <c r="A27" s="304"/>
      <c r="B27" s="304"/>
      <c r="C27" s="304"/>
      <c r="D27" s="304"/>
    </row>
    <row r="28" spans="1:4" x14ac:dyDescent="0.35">
      <c r="A28" s="304"/>
      <c r="B28" s="304"/>
      <c r="C28" s="304"/>
      <c r="D28" s="304"/>
    </row>
    <row r="29" spans="1:4" x14ac:dyDescent="0.35">
      <c r="A29" s="304"/>
      <c r="B29" s="304"/>
      <c r="C29" s="304"/>
      <c r="D29" s="304"/>
    </row>
    <row r="30" spans="1:4" x14ac:dyDescent="0.35">
      <c r="A30" s="304"/>
      <c r="B30" s="304"/>
      <c r="C30" s="304"/>
      <c r="D30" s="304"/>
    </row>
    <row r="31" spans="1:4" x14ac:dyDescent="0.35">
      <c r="A31" s="304"/>
      <c r="B31" s="304"/>
      <c r="C31" s="304"/>
      <c r="D31" s="304"/>
    </row>
  </sheetData>
  <sheetProtection algorithmName="SHA-512" hashValue="vBREZCLDlOszrfC2jHOML5Br19J12OPzEKzBJ+hDwrHT+FEXmMgjyHUnjn3SZ14uubAHllyJmCVGNWSBxIOJPQ==" saltValue="23uhRIMwfgVU9UPxTWtoyw==" spinCount="100000" sheet="1" objects="1" scenarios="1"/>
  <conditionalFormatting sqref="A21:B21">
    <cfRule type="cellIs" dxfId="3" priority="6" stopIfTrue="1" operator="equal">
      <formula>"Next Section"</formula>
    </cfRule>
  </conditionalFormatting>
  <dataValidations count="2">
    <dataValidation type="list" operator="lessThanOrEqual" allowBlank="1" showInputMessage="1" showErrorMessage="1" errorTitle="Too Many Characters" error="The maximum number of characters that can be entered is 105." sqref="C12" xr:uid="{00000000-0002-0000-0100-000000000000}">
      <formula1>"For-profit, Not-for-profit, Nonprofit"</formula1>
    </dataValidation>
    <dataValidation type="textLength" operator="lessThanOrEqual" allowBlank="1" showInputMessage="1" showErrorMessage="1" errorTitle="Too Many Characters" error="The maximum number of characters that can be entered is 105." sqref="C7 C13:C17 C9:C10" xr:uid="{00000000-0002-0000-0100-000001000000}">
      <formula1>150</formula1>
    </dataValidation>
  </dataValidations>
  <pageMargins left="0.25" right="0.25" top="0.75" bottom="0.75" header="0.3" footer="0.3"/>
  <pageSetup orientation="landscape" r:id="rId1"/>
  <headerFooter>
    <oddFooter>&amp;L&amp;"Arial,Regular"&amp;12&amp;A
Version Date: June 6,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39997558519241921"/>
    <pageSetUpPr fitToPage="1"/>
  </sheetPr>
  <dimension ref="A1:U81"/>
  <sheetViews>
    <sheetView showGridLines="0" topLeftCell="G1" zoomScale="75" zoomScaleNormal="75" workbookViewId="0">
      <selection activeCell="N71" sqref="N71"/>
    </sheetView>
  </sheetViews>
  <sheetFormatPr defaultRowHeight="15.5" x14ac:dyDescent="0.35"/>
  <cols>
    <col min="1" max="1" width="3.1796875" style="16" customWidth="1"/>
    <col min="2" max="16" width="28.6328125" style="16" customWidth="1"/>
    <col min="17" max="17" width="22.54296875" customWidth="1"/>
    <col min="18" max="18" width="17.26953125" bestFit="1" customWidth="1"/>
    <col min="19" max="19" width="23.453125" customWidth="1"/>
    <col min="20" max="20" width="24.81640625" bestFit="1" customWidth="1"/>
    <col min="21" max="21" width="26.81640625" bestFit="1" customWidth="1"/>
    <col min="22" max="22" width="26.81640625" customWidth="1"/>
    <col min="23" max="23" width="27" customWidth="1"/>
    <col min="24" max="24" width="18" customWidth="1"/>
    <col min="25" max="25" width="22.81640625" customWidth="1"/>
    <col min="26" max="26" width="28.81640625" customWidth="1"/>
    <col min="27" max="27" width="26.54296875" customWidth="1"/>
    <col min="28" max="28" width="23.26953125" customWidth="1"/>
    <col min="29" max="53" width="2.81640625" customWidth="1"/>
  </cols>
  <sheetData>
    <row r="1" spans="1:16" ht="50.15" customHeight="1" x14ac:dyDescent="0.35">
      <c r="B1" s="113"/>
      <c r="C1" s="113"/>
      <c r="D1" s="113"/>
      <c r="E1" s="113"/>
      <c r="F1" s="113"/>
      <c r="G1" s="114" t="str">
        <f>CONCATENATE("The Report Summarizes Rate Activity for the 12 month ending Reporting Year ",General_Info!$C$10)</f>
        <v>The Report Summarizes Rate Activity for the 12 month ending Reporting Year 2024</v>
      </c>
      <c r="H1" s="113"/>
      <c r="I1" s="113"/>
      <c r="J1" s="113"/>
      <c r="K1" s="113"/>
      <c r="L1" s="113"/>
      <c r="M1"/>
      <c r="N1"/>
      <c r="O1"/>
      <c r="P1"/>
    </row>
    <row r="2" spans="1:16" s="92" customFormat="1" ht="27.75" customHeight="1" x14ac:dyDescent="0.35">
      <c r="A2" s="16"/>
      <c r="B2" s="30" t="s">
        <v>213</v>
      </c>
      <c r="C2" s="29"/>
      <c r="D2" s="29"/>
      <c r="E2" s="29"/>
      <c r="F2" s="29"/>
      <c r="G2" s="29"/>
      <c r="H2" s="29"/>
      <c r="I2" s="29"/>
      <c r="J2" s="29"/>
      <c r="K2" s="29"/>
      <c r="L2" s="29"/>
      <c r="M2" s="16"/>
      <c r="N2" s="16"/>
      <c r="O2" s="16"/>
      <c r="P2" s="16"/>
    </row>
    <row r="3" spans="1:16" s="92" customFormat="1" ht="27.75" customHeight="1" x14ac:dyDescent="0.35">
      <c r="A3" s="16"/>
      <c r="B3" s="30"/>
      <c r="C3" s="29"/>
      <c r="D3" s="29"/>
      <c r="E3" s="120"/>
      <c r="F3" s="29"/>
      <c r="G3" s="29"/>
      <c r="H3" s="29"/>
      <c r="I3" s="29"/>
      <c r="J3" s="29"/>
      <c r="K3" s="29"/>
      <c r="L3" s="29"/>
      <c r="M3" s="16"/>
      <c r="N3" s="16"/>
      <c r="O3" s="16"/>
      <c r="P3" s="16"/>
    </row>
    <row r="4" spans="1:16" ht="21" customHeight="1" thickBot="1" x14ac:dyDescent="0.4">
      <c r="B4" s="92"/>
      <c r="G4" s="18"/>
      <c r="L4"/>
      <c r="N4"/>
      <c r="O4"/>
      <c r="P4"/>
    </row>
    <row r="5" spans="1:16" s="165" customFormat="1" ht="48" customHeight="1" x14ac:dyDescent="0.35">
      <c r="A5" s="164"/>
      <c r="B5" s="148" t="s">
        <v>42</v>
      </c>
      <c r="C5" s="187"/>
      <c r="D5" s="188"/>
      <c r="E5" s="188" t="s">
        <v>195</v>
      </c>
      <c r="F5" s="188"/>
      <c r="G5" s="189"/>
      <c r="H5" s="187"/>
      <c r="I5" s="188"/>
      <c r="J5" s="188" t="s">
        <v>196</v>
      </c>
      <c r="K5" s="188"/>
      <c r="L5" s="190"/>
      <c r="M5" s="164"/>
    </row>
    <row r="6" spans="1:16" s="165" customFormat="1" ht="95.15" customHeight="1" x14ac:dyDescent="0.35">
      <c r="A6" s="164"/>
      <c r="B6" s="149" t="s">
        <v>19</v>
      </c>
      <c r="C6" s="134" t="s">
        <v>170</v>
      </c>
      <c r="D6" s="134" t="s">
        <v>171</v>
      </c>
      <c r="E6" s="134" t="s">
        <v>172</v>
      </c>
      <c r="F6" s="134" t="s">
        <v>173</v>
      </c>
      <c r="G6" s="134" t="s">
        <v>174</v>
      </c>
      <c r="H6" s="134" t="s">
        <v>170</v>
      </c>
      <c r="I6" s="134" t="s">
        <v>171</v>
      </c>
      <c r="J6" s="134" t="s">
        <v>172</v>
      </c>
      <c r="K6" s="134" t="s">
        <v>173</v>
      </c>
      <c r="L6" s="135" t="s">
        <v>174</v>
      </c>
      <c r="M6" s="164"/>
    </row>
    <row r="7" spans="1:16" s="165" customFormat="1" ht="18" customHeight="1" x14ac:dyDescent="0.35">
      <c r="A7" s="164"/>
      <c r="B7" s="150" t="s">
        <v>20</v>
      </c>
      <c r="C7" s="237"/>
      <c r="D7" s="237"/>
      <c r="E7" s="130">
        <f>D7+C7</f>
        <v>0</v>
      </c>
      <c r="F7" s="238"/>
      <c r="G7" s="239"/>
      <c r="H7" s="237"/>
      <c r="I7" s="237"/>
      <c r="J7" s="130">
        <f>I7+H7</f>
        <v>0</v>
      </c>
      <c r="K7" s="238"/>
      <c r="L7" s="240"/>
      <c r="M7" s="164"/>
    </row>
    <row r="8" spans="1:16" s="165" customFormat="1" ht="18" customHeight="1" x14ac:dyDescent="0.35">
      <c r="A8" s="164"/>
      <c r="B8" s="150" t="s">
        <v>82</v>
      </c>
      <c r="C8" s="237"/>
      <c r="D8" s="237"/>
      <c r="E8" s="130">
        <f t="shared" ref="E8:E18" si="0">D8+C8</f>
        <v>0</v>
      </c>
      <c r="F8" s="238"/>
      <c r="G8" s="239"/>
      <c r="H8" s="237"/>
      <c r="I8" s="237"/>
      <c r="J8" s="130">
        <f t="shared" ref="J8:J18" si="1">I8+H8</f>
        <v>0</v>
      </c>
      <c r="K8" s="238"/>
      <c r="L8" s="240"/>
      <c r="M8" s="164"/>
    </row>
    <row r="9" spans="1:16" s="165" customFormat="1" ht="18" customHeight="1" x14ac:dyDescent="0.35">
      <c r="A9" s="164"/>
      <c r="B9" s="150" t="s">
        <v>21</v>
      </c>
      <c r="C9" s="237"/>
      <c r="D9" s="237"/>
      <c r="E9" s="130">
        <f t="shared" si="0"/>
        <v>0</v>
      </c>
      <c r="F9" s="238"/>
      <c r="G9" s="239"/>
      <c r="H9" s="237"/>
      <c r="I9" s="237"/>
      <c r="J9" s="130">
        <f>I9+H9</f>
        <v>0</v>
      </c>
      <c r="K9" s="238"/>
      <c r="L9" s="240"/>
      <c r="M9" s="164"/>
    </row>
    <row r="10" spans="1:16" s="165" customFormat="1" ht="18" customHeight="1" x14ac:dyDescent="0.35">
      <c r="A10" s="164"/>
      <c r="B10" s="150" t="s">
        <v>22</v>
      </c>
      <c r="C10" s="237"/>
      <c r="D10" s="237"/>
      <c r="E10" s="130">
        <f t="shared" si="0"/>
        <v>0</v>
      </c>
      <c r="F10" s="238"/>
      <c r="G10" s="239"/>
      <c r="H10" s="237"/>
      <c r="I10" s="237"/>
      <c r="J10" s="130">
        <f t="shared" si="1"/>
        <v>0</v>
      </c>
      <c r="K10" s="238"/>
      <c r="L10" s="240"/>
      <c r="M10" s="164"/>
    </row>
    <row r="11" spans="1:16" s="165" customFormat="1" ht="18" customHeight="1" x14ac:dyDescent="0.35">
      <c r="A11" s="164"/>
      <c r="B11" s="150" t="s">
        <v>23</v>
      </c>
      <c r="C11" s="237"/>
      <c r="D11" s="237"/>
      <c r="E11" s="130">
        <f t="shared" si="0"/>
        <v>0</v>
      </c>
      <c r="F11" s="238"/>
      <c r="G11" s="239"/>
      <c r="H11" s="237"/>
      <c r="I11" s="237"/>
      <c r="J11" s="130">
        <f>I11+H11</f>
        <v>0</v>
      </c>
      <c r="K11" s="238"/>
      <c r="L11" s="240"/>
      <c r="M11" s="164"/>
    </row>
    <row r="12" spans="1:16" s="165" customFormat="1" ht="18" customHeight="1" x14ac:dyDescent="0.35">
      <c r="A12" s="164"/>
      <c r="B12" s="150" t="s">
        <v>24</v>
      </c>
      <c r="C12" s="237"/>
      <c r="D12" s="237"/>
      <c r="E12" s="130">
        <f t="shared" si="0"/>
        <v>0</v>
      </c>
      <c r="F12" s="238"/>
      <c r="G12" s="239"/>
      <c r="H12" s="237"/>
      <c r="I12" s="237"/>
      <c r="J12" s="130">
        <f t="shared" si="1"/>
        <v>0</v>
      </c>
      <c r="K12" s="238"/>
      <c r="L12" s="240"/>
      <c r="M12" s="164"/>
    </row>
    <row r="13" spans="1:16" s="165" customFormat="1" ht="18" customHeight="1" x14ac:dyDescent="0.35">
      <c r="A13" s="164"/>
      <c r="B13" s="150" t="s">
        <v>25</v>
      </c>
      <c r="C13" s="237"/>
      <c r="D13" s="237"/>
      <c r="E13" s="130">
        <f t="shared" si="0"/>
        <v>0</v>
      </c>
      <c r="F13" s="238"/>
      <c r="G13" s="239"/>
      <c r="H13" s="237"/>
      <c r="I13" s="237"/>
      <c r="J13" s="130">
        <f>I13+H13</f>
        <v>0</v>
      </c>
      <c r="K13" s="238"/>
      <c r="L13" s="240"/>
      <c r="M13" s="164"/>
    </row>
    <row r="14" spans="1:16" s="165" customFormat="1" ht="18" customHeight="1" x14ac:dyDescent="0.35">
      <c r="A14" s="164"/>
      <c r="B14" s="150" t="s">
        <v>26</v>
      </c>
      <c r="C14" s="237"/>
      <c r="D14" s="237"/>
      <c r="E14" s="130">
        <f>D14+C14</f>
        <v>0</v>
      </c>
      <c r="F14" s="238"/>
      <c r="G14" s="239"/>
      <c r="H14" s="237"/>
      <c r="I14" s="237"/>
      <c r="J14" s="130">
        <f>I14+H14</f>
        <v>0</v>
      </c>
      <c r="K14" s="238"/>
      <c r="L14" s="240"/>
      <c r="M14" s="164"/>
    </row>
    <row r="15" spans="1:16" s="165" customFormat="1" ht="18" customHeight="1" x14ac:dyDescent="0.35">
      <c r="A15" s="164"/>
      <c r="B15" s="150" t="s">
        <v>30</v>
      </c>
      <c r="C15" s="237"/>
      <c r="D15" s="237"/>
      <c r="E15" s="130">
        <f t="shared" si="0"/>
        <v>0</v>
      </c>
      <c r="F15" s="238"/>
      <c r="G15" s="239"/>
      <c r="H15" s="237"/>
      <c r="I15" s="237"/>
      <c r="J15" s="130">
        <f t="shared" si="1"/>
        <v>0</v>
      </c>
      <c r="K15" s="238"/>
      <c r="L15" s="240"/>
      <c r="M15" s="164"/>
    </row>
    <row r="16" spans="1:16" s="165" customFormat="1" ht="18" customHeight="1" x14ac:dyDescent="0.35">
      <c r="A16" s="164"/>
      <c r="B16" s="150" t="s">
        <v>27</v>
      </c>
      <c r="C16" s="237"/>
      <c r="D16" s="237"/>
      <c r="E16" s="130">
        <f t="shared" si="0"/>
        <v>0</v>
      </c>
      <c r="F16" s="238"/>
      <c r="G16" s="239"/>
      <c r="H16" s="237"/>
      <c r="I16" s="237"/>
      <c r="J16" s="130">
        <f t="shared" si="1"/>
        <v>0</v>
      </c>
      <c r="K16" s="238"/>
      <c r="L16" s="240"/>
      <c r="M16" s="164"/>
    </row>
    <row r="17" spans="1:13" s="165" customFormat="1" ht="18" customHeight="1" x14ac:dyDescent="0.35">
      <c r="A17" s="164"/>
      <c r="B17" s="150" t="s">
        <v>28</v>
      </c>
      <c r="C17" s="237"/>
      <c r="D17" s="237"/>
      <c r="E17" s="130">
        <f t="shared" si="0"/>
        <v>0</v>
      </c>
      <c r="F17" s="238"/>
      <c r="G17" s="239"/>
      <c r="H17" s="237"/>
      <c r="I17" s="237"/>
      <c r="J17" s="130">
        <f t="shared" si="1"/>
        <v>0</v>
      </c>
      <c r="K17" s="238"/>
      <c r="L17" s="240"/>
      <c r="M17" s="164"/>
    </row>
    <row r="18" spans="1:13" s="165" customFormat="1" ht="18" customHeight="1" x14ac:dyDescent="0.35">
      <c r="A18" s="164"/>
      <c r="B18" s="150" t="s">
        <v>29</v>
      </c>
      <c r="C18" s="237"/>
      <c r="D18" s="237"/>
      <c r="E18" s="130">
        <f t="shared" si="0"/>
        <v>0</v>
      </c>
      <c r="F18" s="238"/>
      <c r="G18" s="239"/>
      <c r="H18" s="237"/>
      <c r="I18" s="237"/>
      <c r="J18" s="130">
        <f t="shared" si="1"/>
        <v>0</v>
      </c>
      <c r="K18" s="238"/>
      <c r="L18" s="240"/>
      <c r="M18" s="164"/>
    </row>
    <row r="19" spans="1:13" s="165" customFormat="1" ht="18" customHeight="1" thickBot="1" x14ac:dyDescent="0.4">
      <c r="A19" s="164"/>
      <c r="B19" s="152" t="s">
        <v>14</v>
      </c>
      <c r="C19" s="166">
        <f>SUM(C7:C18)</f>
        <v>0</v>
      </c>
      <c r="D19" s="166">
        <f>SUM(D7:D18)</f>
        <v>0</v>
      </c>
      <c r="E19" s="166">
        <f>SUM(E7:E18)</f>
        <v>0</v>
      </c>
      <c r="F19" s="167" t="e">
        <f>SUMPRODUCT(E7:E18,F7:F18)/SUM(E7:E18)</f>
        <v>#DIV/0!</v>
      </c>
      <c r="G19" s="168" t="e">
        <f>SUMPRODUCT(E7:E18,G7:G18)/SUM(E7:E18)</f>
        <v>#DIV/0!</v>
      </c>
      <c r="H19" s="166">
        <f>SUM(H7:H18)</f>
        <v>0</v>
      </c>
      <c r="I19" s="166">
        <f>SUM(I7:I18)</f>
        <v>0</v>
      </c>
      <c r="J19" s="166">
        <f>SUM(J7:J18)</f>
        <v>0</v>
      </c>
      <c r="K19" s="167" t="e">
        <f>SUMPRODUCT(J7:J18,K7:K18)/SUM(J7:J18)</f>
        <v>#DIV/0!</v>
      </c>
      <c r="L19" s="169" t="e">
        <f>SUMPRODUCT(J7:J18,L7:L18)/SUM(J7:J18)</f>
        <v>#DIV/0!</v>
      </c>
      <c r="M19" s="164"/>
    </row>
    <row r="20" spans="1:13" s="165" customFormat="1" ht="8.15" customHeight="1" thickBot="1" x14ac:dyDescent="0.4">
      <c r="A20" s="164"/>
      <c r="B20" s="170"/>
      <c r="C20" s="164"/>
      <c r="D20" s="164"/>
      <c r="E20" s="164"/>
      <c r="F20" s="171"/>
      <c r="G20" s="164"/>
      <c r="H20" s="164"/>
      <c r="I20" s="164"/>
      <c r="J20" s="164"/>
      <c r="K20" s="164"/>
      <c r="M20" s="164"/>
    </row>
    <row r="21" spans="1:13" s="165" customFormat="1" ht="48" customHeight="1" x14ac:dyDescent="0.35">
      <c r="A21" s="164"/>
      <c r="B21" s="148" t="s">
        <v>90</v>
      </c>
      <c r="C21" s="187"/>
      <c r="D21" s="188"/>
      <c r="E21" s="188" t="s">
        <v>195</v>
      </c>
      <c r="F21" s="188"/>
      <c r="G21" s="189"/>
      <c r="H21" s="187"/>
      <c r="I21" s="188"/>
      <c r="J21" s="188" t="s">
        <v>196</v>
      </c>
      <c r="K21" s="188"/>
      <c r="L21" s="190"/>
      <c r="M21" s="164"/>
    </row>
    <row r="22" spans="1:13" s="165" customFormat="1" ht="95.15" customHeight="1" x14ac:dyDescent="0.35">
      <c r="A22" s="164"/>
      <c r="B22" s="149" t="s">
        <v>19</v>
      </c>
      <c r="C22" s="134" t="s">
        <v>170</v>
      </c>
      <c r="D22" s="134" t="s">
        <v>171</v>
      </c>
      <c r="E22" s="134" t="s">
        <v>172</v>
      </c>
      <c r="F22" s="134" t="s">
        <v>173</v>
      </c>
      <c r="G22" s="134" t="s">
        <v>174</v>
      </c>
      <c r="H22" s="134" t="s">
        <v>170</v>
      </c>
      <c r="I22" s="134" t="s">
        <v>171</v>
      </c>
      <c r="J22" s="134" t="s">
        <v>172</v>
      </c>
      <c r="K22" s="134" t="s">
        <v>173</v>
      </c>
      <c r="L22" s="135" t="s">
        <v>174</v>
      </c>
      <c r="M22" s="164"/>
    </row>
    <row r="23" spans="1:13" s="165" customFormat="1" ht="18" customHeight="1" x14ac:dyDescent="0.35">
      <c r="A23" s="164"/>
      <c r="B23" s="150" t="s">
        <v>20</v>
      </c>
      <c r="C23" s="95"/>
      <c r="D23" s="96"/>
      <c r="E23" s="96"/>
      <c r="F23" s="96"/>
      <c r="G23" s="97"/>
      <c r="H23" s="241"/>
      <c r="I23" s="241">
        <v>1</v>
      </c>
      <c r="J23" s="130">
        <f>H23+I23</f>
        <v>1</v>
      </c>
      <c r="K23" s="238">
        <v>23</v>
      </c>
      <c r="L23" s="240"/>
      <c r="M23" s="164"/>
    </row>
    <row r="24" spans="1:13" s="165" customFormat="1" ht="18" customHeight="1" x14ac:dyDescent="0.35">
      <c r="A24" s="164"/>
      <c r="B24" s="150" t="s">
        <v>82</v>
      </c>
      <c r="C24" s="98"/>
      <c r="D24" s="99"/>
      <c r="E24" s="99"/>
      <c r="F24" s="99"/>
      <c r="G24" s="100"/>
      <c r="H24" s="241"/>
      <c r="I24" s="241"/>
      <c r="J24" s="130">
        <f t="shared" ref="J24:J34" si="2">H24+I24</f>
        <v>0</v>
      </c>
      <c r="K24" s="238"/>
      <c r="L24" s="240"/>
      <c r="M24" s="164"/>
    </row>
    <row r="25" spans="1:13" s="165" customFormat="1" ht="18" customHeight="1" x14ac:dyDescent="0.35">
      <c r="A25" s="164"/>
      <c r="B25" s="150" t="s">
        <v>21</v>
      </c>
      <c r="C25" s="98"/>
      <c r="D25" s="99"/>
      <c r="E25" s="99"/>
      <c r="F25" s="99"/>
      <c r="G25" s="100"/>
      <c r="H25" s="241"/>
      <c r="I25" s="241"/>
      <c r="J25" s="130">
        <f t="shared" si="2"/>
        <v>0</v>
      </c>
      <c r="K25" s="238"/>
      <c r="L25" s="240"/>
      <c r="M25" s="164"/>
    </row>
    <row r="26" spans="1:13" s="165" customFormat="1" ht="18" customHeight="1" x14ac:dyDescent="0.35">
      <c r="A26" s="164"/>
      <c r="B26" s="150" t="s">
        <v>22</v>
      </c>
      <c r="C26" s="98"/>
      <c r="D26" s="99"/>
      <c r="E26" s="99"/>
      <c r="F26" s="99"/>
      <c r="G26" s="100"/>
      <c r="H26" s="241"/>
      <c r="I26" s="241"/>
      <c r="J26" s="130">
        <f>I26+H26</f>
        <v>0</v>
      </c>
      <c r="K26" s="238"/>
      <c r="L26" s="240"/>
      <c r="M26" s="164"/>
    </row>
    <row r="27" spans="1:13" s="165" customFormat="1" ht="18" customHeight="1" x14ac:dyDescent="0.35">
      <c r="A27" s="164"/>
      <c r="B27" s="150" t="s">
        <v>23</v>
      </c>
      <c r="C27" s="98"/>
      <c r="D27" s="99"/>
      <c r="E27" s="99"/>
      <c r="F27" s="99"/>
      <c r="G27" s="100"/>
      <c r="H27" s="241"/>
      <c r="I27" s="241"/>
      <c r="J27" s="130">
        <f t="shared" si="2"/>
        <v>0</v>
      </c>
      <c r="K27" s="238"/>
      <c r="L27" s="240"/>
      <c r="M27" s="164"/>
    </row>
    <row r="28" spans="1:13" s="165" customFormat="1" ht="18" customHeight="1" x14ac:dyDescent="0.35">
      <c r="A28" s="164"/>
      <c r="B28" s="150" t="s">
        <v>24</v>
      </c>
      <c r="C28" s="98"/>
      <c r="D28" s="99"/>
      <c r="E28" s="99"/>
      <c r="F28" s="99"/>
      <c r="G28" s="100"/>
      <c r="H28" s="241"/>
      <c r="I28" s="241"/>
      <c r="J28" s="130">
        <f t="shared" si="2"/>
        <v>0</v>
      </c>
      <c r="K28" s="238"/>
      <c r="L28" s="240"/>
      <c r="M28" s="164"/>
    </row>
    <row r="29" spans="1:13" s="165" customFormat="1" ht="18" customHeight="1" x14ac:dyDescent="0.35">
      <c r="A29" s="164"/>
      <c r="B29" s="150" t="s">
        <v>25</v>
      </c>
      <c r="C29" s="98"/>
      <c r="D29" s="99"/>
      <c r="E29" s="99"/>
      <c r="F29" s="99"/>
      <c r="G29" s="100"/>
      <c r="H29" s="241"/>
      <c r="I29" s="241"/>
      <c r="J29" s="130">
        <f t="shared" si="2"/>
        <v>0</v>
      </c>
      <c r="K29" s="238"/>
      <c r="L29" s="240"/>
      <c r="M29" s="164"/>
    </row>
    <row r="30" spans="1:13" s="165" customFormat="1" ht="18" customHeight="1" x14ac:dyDescent="0.35">
      <c r="A30" s="164"/>
      <c r="B30" s="150" t="s">
        <v>26</v>
      </c>
      <c r="C30" s="98"/>
      <c r="D30" s="99"/>
      <c r="E30" s="99"/>
      <c r="F30" s="99"/>
      <c r="G30" s="100"/>
      <c r="H30" s="241"/>
      <c r="I30" s="241"/>
      <c r="J30" s="130">
        <f t="shared" si="2"/>
        <v>0</v>
      </c>
      <c r="K30" s="238"/>
      <c r="L30" s="240"/>
      <c r="M30" s="164"/>
    </row>
    <row r="31" spans="1:13" s="165" customFormat="1" ht="18" customHeight="1" x14ac:dyDescent="0.35">
      <c r="A31" s="164"/>
      <c r="B31" s="150" t="s">
        <v>30</v>
      </c>
      <c r="C31" s="98"/>
      <c r="D31" s="99"/>
      <c r="E31" s="99"/>
      <c r="F31" s="99"/>
      <c r="G31" s="100"/>
      <c r="H31" s="241"/>
      <c r="I31" s="241"/>
      <c r="J31" s="130">
        <f t="shared" si="2"/>
        <v>0</v>
      </c>
      <c r="K31" s="238"/>
      <c r="L31" s="240"/>
      <c r="M31" s="164"/>
    </row>
    <row r="32" spans="1:13" s="165" customFormat="1" ht="18" customHeight="1" x14ac:dyDescent="0.35">
      <c r="A32" s="164"/>
      <c r="B32" s="150" t="s">
        <v>27</v>
      </c>
      <c r="C32" s="98"/>
      <c r="D32" s="99"/>
      <c r="E32" s="99"/>
      <c r="F32" s="99"/>
      <c r="G32" s="100"/>
      <c r="H32" s="241"/>
      <c r="I32" s="241"/>
      <c r="J32" s="130">
        <f t="shared" si="2"/>
        <v>0</v>
      </c>
      <c r="K32" s="238"/>
      <c r="L32" s="240"/>
      <c r="M32" s="164"/>
    </row>
    <row r="33" spans="1:16" s="165" customFormat="1" ht="18" customHeight="1" x14ac:dyDescent="0.35">
      <c r="A33" s="164"/>
      <c r="B33" s="150" t="s">
        <v>28</v>
      </c>
      <c r="C33" s="98"/>
      <c r="D33" s="99"/>
      <c r="E33" s="99"/>
      <c r="F33" s="99"/>
      <c r="G33" s="100"/>
      <c r="H33" s="241"/>
      <c r="I33" s="241"/>
      <c r="J33" s="130">
        <f t="shared" si="2"/>
        <v>0</v>
      </c>
      <c r="K33" s="238"/>
      <c r="L33" s="240"/>
      <c r="M33" s="164"/>
    </row>
    <row r="34" spans="1:16" s="165" customFormat="1" ht="18" customHeight="1" x14ac:dyDescent="0.35">
      <c r="A34" s="164"/>
      <c r="B34" s="150" t="s">
        <v>29</v>
      </c>
      <c r="C34" s="98"/>
      <c r="D34" s="99"/>
      <c r="E34" s="99"/>
      <c r="F34" s="99"/>
      <c r="G34" s="100"/>
      <c r="H34" s="241"/>
      <c r="I34" s="241"/>
      <c r="J34" s="130">
        <f t="shared" si="2"/>
        <v>0</v>
      </c>
      <c r="K34" s="238"/>
      <c r="L34" s="240"/>
      <c r="M34" s="164"/>
    </row>
    <row r="35" spans="1:16" s="165" customFormat="1" ht="18" customHeight="1" thickBot="1" x14ac:dyDescent="0.4">
      <c r="A35" s="164"/>
      <c r="B35" s="152" t="s">
        <v>14</v>
      </c>
      <c r="C35" s="101"/>
      <c r="D35" s="102"/>
      <c r="E35" s="102"/>
      <c r="F35" s="102"/>
      <c r="G35" s="103"/>
      <c r="H35" s="166">
        <f>SUM(H23:H34)</f>
        <v>0</v>
      </c>
      <c r="I35" s="166">
        <f>SUM(I23:I34)</f>
        <v>1</v>
      </c>
      <c r="J35" s="166">
        <f>SUM(J23:J34)</f>
        <v>1</v>
      </c>
      <c r="K35" s="167">
        <f>SUMPRODUCT(J23:J34,K23:K34)/SUM(J23:J34)</f>
        <v>23</v>
      </c>
      <c r="L35" s="169">
        <f>SUMPRODUCT(J23:J34,L23:L34)/SUM(J23:J34)</f>
        <v>0</v>
      </c>
      <c r="M35" s="164"/>
    </row>
    <row r="36" spans="1:16" s="165" customFormat="1" ht="29.25" customHeight="1" thickBot="1" x14ac:dyDescent="0.4">
      <c r="A36" s="164"/>
      <c r="B36" s="170"/>
      <c r="C36" s="164"/>
      <c r="D36" s="164"/>
      <c r="E36" s="164"/>
      <c r="F36" s="164"/>
      <c r="G36" s="164"/>
      <c r="H36" s="172"/>
      <c r="I36" s="172"/>
      <c r="J36" s="172"/>
      <c r="K36" s="172"/>
      <c r="L36" s="173"/>
      <c r="M36" s="164"/>
    </row>
    <row r="37" spans="1:16" s="165" customFormat="1" ht="48" customHeight="1" x14ac:dyDescent="0.35">
      <c r="A37" s="164"/>
      <c r="B37" s="131" t="s">
        <v>98</v>
      </c>
      <c r="C37" s="187"/>
      <c r="D37" s="188"/>
      <c r="E37" s="188" t="s">
        <v>195</v>
      </c>
      <c r="F37" s="188"/>
      <c r="G37" s="189"/>
      <c r="H37" s="187"/>
      <c r="I37" s="188"/>
      <c r="J37" s="188" t="s">
        <v>196</v>
      </c>
      <c r="K37" s="188"/>
      <c r="L37" s="190"/>
      <c r="M37" s="164"/>
    </row>
    <row r="38" spans="1:16" s="165" customFormat="1" ht="95.15" customHeight="1" x14ac:dyDescent="0.35">
      <c r="A38" s="164"/>
      <c r="B38" s="149" t="s">
        <v>89</v>
      </c>
      <c r="C38" s="174" t="s">
        <v>170</v>
      </c>
      <c r="D38" s="174" t="s">
        <v>171</v>
      </c>
      <c r="E38" s="174" t="s">
        <v>172</v>
      </c>
      <c r="F38" s="174" t="s">
        <v>173</v>
      </c>
      <c r="G38" s="174" t="s">
        <v>174</v>
      </c>
      <c r="H38" s="174" t="s">
        <v>170</v>
      </c>
      <c r="I38" s="174" t="s">
        <v>171</v>
      </c>
      <c r="J38" s="174" t="s">
        <v>172</v>
      </c>
      <c r="K38" s="174" t="s">
        <v>173</v>
      </c>
      <c r="L38" s="175" t="s">
        <v>174</v>
      </c>
      <c r="M38" s="164"/>
    </row>
    <row r="39" spans="1:16" s="165" customFormat="1" ht="18" customHeight="1" x14ac:dyDescent="0.35">
      <c r="A39" s="164"/>
      <c r="B39" s="150" t="s">
        <v>20</v>
      </c>
      <c r="C39" s="130">
        <f t="shared" ref="C39:D50" si="3">C7</f>
        <v>0</v>
      </c>
      <c r="D39" s="130">
        <f t="shared" si="3"/>
        <v>0</v>
      </c>
      <c r="E39" s="130">
        <f>D39+C39</f>
        <v>0</v>
      </c>
      <c r="F39" s="176">
        <f t="shared" ref="F39:G50" si="4">F7</f>
        <v>0</v>
      </c>
      <c r="G39" s="155">
        <f t="shared" si="4"/>
        <v>0</v>
      </c>
      <c r="H39" s="130">
        <f t="shared" ref="H39:I50" si="5">H23+H7</f>
        <v>0</v>
      </c>
      <c r="I39" s="130">
        <f t="shared" si="5"/>
        <v>1</v>
      </c>
      <c r="J39" s="130">
        <f>I39+H39</f>
        <v>1</v>
      </c>
      <c r="K39" s="177">
        <f>IF(J39=0,0,K7*(J7/J39)+K23*(J23/J39))</f>
        <v>23</v>
      </c>
      <c r="L39" s="157">
        <f>IF(J39=0,0,L7*(J7/J39)+L23*(J23/J39))</f>
        <v>0</v>
      </c>
      <c r="M39" s="164"/>
    </row>
    <row r="40" spans="1:16" s="165" customFormat="1" ht="18" customHeight="1" x14ac:dyDescent="0.35">
      <c r="A40" s="164"/>
      <c r="B40" s="150" t="s">
        <v>82</v>
      </c>
      <c r="C40" s="130">
        <f t="shared" si="3"/>
        <v>0</v>
      </c>
      <c r="D40" s="130">
        <f t="shared" si="3"/>
        <v>0</v>
      </c>
      <c r="E40" s="130">
        <f t="shared" ref="E40:E50" si="6">D40+C40</f>
        <v>0</v>
      </c>
      <c r="F40" s="176">
        <f t="shared" si="4"/>
        <v>0</v>
      </c>
      <c r="G40" s="155">
        <f t="shared" si="4"/>
        <v>0</v>
      </c>
      <c r="H40" s="130">
        <f t="shared" si="5"/>
        <v>0</v>
      </c>
      <c r="I40" s="130">
        <f t="shared" si="5"/>
        <v>0</v>
      </c>
      <c r="J40" s="130">
        <f t="shared" ref="J40:J50" si="7">I40+H40</f>
        <v>0</v>
      </c>
      <c r="K40" s="177">
        <f t="shared" ref="K40:K50" si="8">IF(J40=0,0,K8*(J8/J40)+K24*(J24/J40))</f>
        <v>0</v>
      </c>
      <c r="L40" s="157">
        <f t="shared" ref="L40:L50" si="9">IF(J40=0,0,L8*(J8/J40)+L24*(J24/J40))</f>
        <v>0</v>
      </c>
      <c r="M40" s="164"/>
    </row>
    <row r="41" spans="1:16" s="165" customFormat="1" ht="18" customHeight="1" x14ac:dyDescent="0.35">
      <c r="A41" s="164"/>
      <c r="B41" s="150" t="s">
        <v>21</v>
      </c>
      <c r="C41" s="130">
        <f t="shared" si="3"/>
        <v>0</v>
      </c>
      <c r="D41" s="130">
        <f t="shared" si="3"/>
        <v>0</v>
      </c>
      <c r="E41" s="130">
        <v>0</v>
      </c>
      <c r="F41" s="176">
        <f t="shared" si="4"/>
        <v>0</v>
      </c>
      <c r="G41" s="155">
        <f t="shared" si="4"/>
        <v>0</v>
      </c>
      <c r="H41" s="130">
        <f t="shared" si="5"/>
        <v>0</v>
      </c>
      <c r="I41" s="130">
        <f t="shared" si="5"/>
        <v>0</v>
      </c>
      <c r="J41" s="130">
        <f t="shared" si="7"/>
        <v>0</v>
      </c>
      <c r="K41" s="177">
        <f t="shared" si="8"/>
        <v>0</v>
      </c>
      <c r="L41" s="157">
        <f t="shared" si="9"/>
        <v>0</v>
      </c>
      <c r="M41" s="164"/>
    </row>
    <row r="42" spans="1:16" s="165" customFormat="1" ht="18" customHeight="1" x14ac:dyDescent="0.35">
      <c r="A42" s="164"/>
      <c r="B42" s="150" t="s">
        <v>22</v>
      </c>
      <c r="C42" s="130">
        <f t="shared" si="3"/>
        <v>0</v>
      </c>
      <c r="D42" s="130">
        <f t="shared" si="3"/>
        <v>0</v>
      </c>
      <c r="E42" s="130">
        <f t="shared" si="6"/>
        <v>0</v>
      </c>
      <c r="F42" s="176">
        <f t="shared" si="4"/>
        <v>0</v>
      </c>
      <c r="G42" s="155">
        <f t="shared" si="4"/>
        <v>0</v>
      </c>
      <c r="H42" s="130">
        <f t="shared" si="5"/>
        <v>0</v>
      </c>
      <c r="I42" s="130">
        <f t="shared" si="5"/>
        <v>0</v>
      </c>
      <c r="J42" s="130">
        <f t="shared" si="7"/>
        <v>0</v>
      </c>
      <c r="K42" s="177">
        <f t="shared" si="8"/>
        <v>0</v>
      </c>
      <c r="L42" s="157">
        <f t="shared" si="9"/>
        <v>0</v>
      </c>
      <c r="M42" s="164"/>
    </row>
    <row r="43" spans="1:16" s="165" customFormat="1" ht="18" customHeight="1" x14ac:dyDescent="0.35">
      <c r="A43" s="164"/>
      <c r="B43" s="150" t="s">
        <v>23</v>
      </c>
      <c r="C43" s="130">
        <f t="shared" si="3"/>
        <v>0</v>
      </c>
      <c r="D43" s="130">
        <f t="shared" si="3"/>
        <v>0</v>
      </c>
      <c r="E43" s="130">
        <f t="shared" si="6"/>
        <v>0</v>
      </c>
      <c r="F43" s="176">
        <f t="shared" si="4"/>
        <v>0</v>
      </c>
      <c r="G43" s="155">
        <f t="shared" si="4"/>
        <v>0</v>
      </c>
      <c r="H43" s="130">
        <f t="shared" si="5"/>
        <v>0</v>
      </c>
      <c r="I43" s="130">
        <f t="shared" si="5"/>
        <v>0</v>
      </c>
      <c r="J43" s="130">
        <f t="shared" si="7"/>
        <v>0</v>
      </c>
      <c r="K43" s="177">
        <f t="shared" si="8"/>
        <v>0</v>
      </c>
      <c r="L43" s="157">
        <f t="shared" si="9"/>
        <v>0</v>
      </c>
      <c r="M43" s="164"/>
    </row>
    <row r="44" spans="1:16" s="165" customFormat="1" ht="18" customHeight="1" x14ac:dyDescent="0.35">
      <c r="A44" s="164"/>
      <c r="B44" s="150" t="s">
        <v>24</v>
      </c>
      <c r="C44" s="130">
        <f t="shared" si="3"/>
        <v>0</v>
      </c>
      <c r="D44" s="130">
        <f t="shared" si="3"/>
        <v>0</v>
      </c>
      <c r="E44" s="130">
        <f t="shared" si="6"/>
        <v>0</v>
      </c>
      <c r="F44" s="176">
        <f t="shared" si="4"/>
        <v>0</v>
      </c>
      <c r="G44" s="155">
        <f t="shared" si="4"/>
        <v>0</v>
      </c>
      <c r="H44" s="130">
        <f t="shared" si="5"/>
        <v>0</v>
      </c>
      <c r="I44" s="130">
        <f t="shared" si="5"/>
        <v>0</v>
      </c>
      <c r="J44" s="130">
        <f t="shared" si="7"/>
        <v>0</v>
      </c>
      <c r="K44" s="177">
        <f t="shared" si="8"/>
        <v>0</v>
      </c>
      <c r="L44" s="157">
        <f t="shared" si="9"/>
        <v>0</v>
      </c>
      <c r="M44" s="164"/>
    </row>
    <row r="45" spans="1:16" s="165" customFormat="1" ht="18" customHeight="1" x14ac:dyDescent="0.35">
      <c r="A45" s="164"/>
      <c r="B45" s="150" t="s">
        <v>25</v>
      </c>
      <c r="C45" s="130">
        <f t="shared" si="3"/>
        <v>0</v>
      </c>
      <c r="D45" s="130">
        <f t="shared" si="3"/>
        <v>0</v>
      </c>
      <c r="E45" s="130">
        <v>0</v>
      </c>
      <c r="F45" s="176">
        <f t="shared" si="4"/>
        <v>0</v>
      </c>
      <c r="G45" s="155">
        <f t="shared" si="4"/>
        <v>0</v>
      </c>
      <c r="H45" s="130">
        <f t="shared" si="5"/>
        <v>0</v>
      </c>
      <c r="I45" s="130">
        <f t="shared" si="5"/>
        <v>0</v>
      </c>
      <c r="J45" s="130">
        <f t="shared" si="7"/>
        <v>0</v>
      </c>
      <c r="K45" s="177">
        <f t="shared" si="8"/>
        <v>0</v>
      </c>
      <c r="L45" s="157">
        <f t="shared" si="9"/>
        <v>0</v>
      </c>
      <c r="M45" s="164"/>
    </row>
    <row r="46" spans="1:16" s="165" customFormat="1" ht="18" customHeight="1" x14ac:dyDescent="0.35">
      <c r="A46" s="164"/>
      <c r="B46" s="150" t="s">
        <v>26</v>
      </c>
      <c r="C46" s="130">
        <f t="shared" si="3"/>
        <v>0</v>
      </c>
      <c r="D46" s="130">
        <f t="shared" si="3"/>
        <v>0</v>
      </c>
      <c r="E46" s="130">
        <f>D46+C46</f>
        <v>0</v>
      </c>
      <c r="F46" s="176">
        <f t="shared" si="4"/>
        <v>0</v>
      </c>
      <c r="G46" s="155">
        <f t="shared" si="4"/>
        <v>0</v>
      </c>
      <c r="H46" s="130">
        <f t="shared" si="5"/>
        <v>0</v>
      </c>
      <c r="I46" s="130">
        <f t="shared" si="5"/>
        <v>0</v>
      </c>
      <c r="J46" s="130">
        <f t="shared" si="7"/>
        <v>0</v>
      </c>
      <c r="K46" s="177">
        <f t="shared" si="8"/>
        <v>0</v>
      </c>
      <c r="L46" s="157">
        <f t="shared" si="9"/>
        <v>0</v>
      </c>
      <c r="M46" s="164"/>
      <c r="N46" s="164"/>
      <c r="O46" s="164"/>
      <c r="P46" s="164"/>
    </row>
    <row r="47" spans="1:16" s="165" customFormat="1" ht="18" customHeight="1" x14ac:dyDescent="0.35">
      <c r="A47" s="164"/>
      <c r="B47" s="150" t="s">
        <v>30</v>
      </c>
      <c r="C47" s="130">
        <f t="shared" si="3"/>
        <v>0</v>
      </c>
      <c r="D47" s="130">
        <f t="shared" si="3"/>
        <v>0</v>
      </c>
      <c r="E47" s="130">
        <f>D47+C47</f>
        <v>0</v>
      </c>
      <c r="F47" s="176">
        <f t="shared" si="4"/>
        <v>0</v>
      </c>
      <c r="G47" s="155">
        <f t="shared" si="4"/>
        <v>0</v>
      </c>
      <c r="H47" s="130">
        <f t="shared" si="5"/>
        <v>0</v>
      </c>
      <c r="I47" s="130">
        <f t="shared" si="5"/>
        <v>0</v>
      </c>
      <c r="J47" s="130">
        <f t="shared" si="7"/>
        <v>0</v>
      </c>
      <c r="K47" s="177">
        <f t="shared" si="8"/>
        <v>0</v>
      </c>
      <c r="L47" s="157">
        <f t="shared" si="9"/>
        <v>0</v>
      </c>
      <c r="M47" s="164"/>
      <c r="N47" s="164"/>
      <c r="O47" s="164"/>
      <c r="P47" s="164"/>
    </row>
    <row r="48" spans="1:16" s="165" customFormat="1" ht="18" customHeight="1" x14ac:dyDescent="0.35">
      <c r="A48" s="164"/>
      <c r="B48" s="150" t="s">
        <v>27</v>
      </c>
      <c r="C48" s="130">
        <f t="shared" si="3"/>
        <v>0</v>
      </c>
      <c r="D48" s="130">
        <f t="shared" si="3"/>
        <v>0</v>
      </c>
      <c r="E48" s="130">
        <f t="shared" si="6"/>
        <v>0</v>
      </c>
      <c r="F48" s="176">
        <f t="shared" si="4"/>
        <v>0</v>
      </c>
      <c r="G48" s="155">
        <f t="shared" si="4"/>
        <v>0</v>
      </c>
      <c r="H48" s="130">
        <f t="shared" si="5"/>
        <v>0</v>
      </c>
      <c r="I48" s="130">
        <f t="shared" si="5"/>
        <v>0</v>
      </c>
      <c r="J48" s="130">
        <f t="shared" si="7"/>
        <v>0</v>
      </c>
      <c r="K48" s="177">
        <f t="shared" si="8"/>
        <v>0</v>
      </c>
      <c r="L48" s="157">
        <f t="shared" si="9"/>
        <v>0</v>
      </c>
      <c r="M48" s="164"/>
      <c r="N48" s="164"/>
      <c r="O48" s="164"/>
      <c r="P48" s="164"/>
    </row>
    <row r="49" spans="1:16" s="165" customFormat="1" ht="18" customHeight="1" x14ac:dyDescent="0.35">
      <c r="A49" s="164"/>
      <c r="B49" s="150" t="s">
        <v>28</v>
      </c>
      <c r="C49" s="130">
        <f t="shared" si="3"/>
        <v>0</v>
      </c>
      <c r="D49" s="130">
        <f t="shared" si="3"/>
        <v>0</v>
      </c>
      <c r="E49" s="130">
        <f t="shared" si="6"/>
        <v>0</v>
      </c>
      <c r="F49" s="176">
        <f t="shared" si="4"/>
        <v>0</v>
      </c>
      <c r="G49" s="155">
        <f t="shared" si="4"/>
        <v>0</v>
      </c>
      <c r="H49" s="130">
        <f t="shared" si="5"/>
        <v>0</v>
      </c>
      <c r="I49" s="130">
        <f t="shared" si="5"/>
        <v>0</v>
      </c>
      <c r="J49" s="130">
        <f t="shared" si="7"/>
        <v>0</v>
      </c>
      <c r="K49" s="177">
        <f t="shared" si="8"/>
        <v>0</v>
      </c>
      <c r="L49" s="157">
        <f t="shared" si="9"/>
        <v>0</v>
      </c>
      <c r="M49" s="164"/>
      <c r="N49" s="164"/>
      <c r="O49" s="164"/>
      <c r="P49" s="164"/>
    </row>
    <row r="50" spans="1:16" s="165" customFormat="1" ht="18" customHeight="1" x14ac:dyDescent="0.35">
      <c r="A50" s="164"/>
      <c r="B50" s="150" t="s">
        <v>29</v>
      </c>
      <c r="C50" s="130">
        <f t="shared" si="3"/>
        <v>0</v>
      </c>
      <c r="D50" s="130">
        <f t="shared" si="3"/>
        <v>0</v>
      </c>
      <c r="E50" s="130">
        <f t="shared" si="6"/>
        <v>0</v>
      </c>
      <c r="F50" s="176">
        <f t="shared" si="4"/>
        <v>0</v>
      </c>
      <c r="G50" s="155">
        <f t="shared" si="4"/>
        <v>0</v>
      </c>
      <c r="H50" s="130">
        <f t="shared" si="5"/>
        <v>0</v>
      </c>
      <c r="I50" s="130">
        <f t="shared" si="5"/>
        <v>0</v>
      </c>
      <c r="J50" s="130">
        <f t="shared" si="7"/>
        <v>0</v>
      </c>
      <c r="K50" s="177">
        <f t="shared" si="8"/>
        <v>0</v>
      </c>
      <c r="L50" s="157">
        <f t="shared" si="9"/>
        <v>0</v>
      </c>
      <c r="M50" s="164"/>
      <c r="N50" s="164"/>
      <c r="O50" s="164"/>
      <c r="P50" s="164"/>
    </row>
    <row r="51" spans="1:16" s="165" customFormat="1" ht="18" customHeight="1" thickBot="1" x14ac:dyDescent="0.4">
      <c r="A51" s="164"/>
      <c r="B51" s="152" t="s">
        <v>14</v>
      </c>
      <c r="C51" s="166">
        <f>SUM(C39:C50)</f>
        <v>0</v>
      </c>
      <c r="D51" s="166">
        <f>SUM(D39:D50)</f>
        <v>0</v>
      </c>
      <c r="E51" s="166">
        <f>SUM(E39:E50)</f>
        <v>0</v>
      </c>
      <c r="F51" s="167" t="e">
        <f>SUMPRODUCT(E39:E50,F39:F50)/SUM(E39:E50)</f>
        <v>#DIV/0!</v>
      </c>
      <c r="G51" s="168" t="e">
        <f>SUMPRODUCT(E39:E50,G39:G50)/SUM(E39:E50)</f>
        <v>#DIV/0!</v>
      </c>
      <c r="H51" s="166">
        <f>SUM(H39:H50)</f>
        <v>0</v>
      </c>
      <c r="I51" s="166">
        <f>SUM(I39:I50)</f>
        <v>1</v>
      </c>
      <c r="J51" s="166">
        <f>SUM(J39:J50)</f>
        <v>1</v>
      </c>
      <c r="K51" s="178">
        <f>SUMPRODUCT(J39:J50,K39:K50)/SUM(J39:J50)</f>
        <v>23</v>
      </c>
      <c r="L51" s="169">
        <f>SUMPRODUCT(J39:J50,L39:L50)/SUM(J39:J50)</f>
        <v>0</v>
      </c>
      <c r="M51" s="164"/>
    </row>
    <row r="52" spans="1:16" s="165" customFormat="1" ht="37.5" customHeight="1" thickBot="1" x14ac:dyDescent="0.4">
      <c r="A52" s="164"/>
      <c r="B52" s="170"/>
      <c r="C52" s="164"/>
      <c r="D52" s="164"/>
      <c r="E52" s="164"/>
      <c r="F52" s="164"/>
      <c r="G52" s="164"/>
      <c r="H52" s="164"/>
      <c r="I52" s="164"/>
      <c r="J52" s="164"/>
      <c r="K52" s="164"/>
      <c r="M52" s="164"/>
    </row>
    <row r="53" spans="1:16" s="165" customFormat="1" ht="48" customHeight="1" x14ac:dyDescent="0.35">
      <c r="A53" s="164"/>
      <c r="B53" s="148" t="s">
        <v>42</v>
      </c>
      <c r="C53" s="187"/>
      <c r="D53" s="188"/>
      <c r="E53" s="188"/>
      <c r="F53" s="188" t="s">
        <v>195</v>
      </c>
      <c r="G53" s="188"/>
      <c r="H53" s="188"/>
      <c r="I53" s="189"/>
      <c r="J53" s="187"/>
      <c r="K53" s="188"/>
      <c r="L53" s="188"/>
      <c r="M53" s="188" t="s">
        <v>196</v>
      </c>
      <c r="N53" s="188"/>
      <c r="O53" s="188"/>
      <c r="P53" s="190"/>
    </row>
    <row r="54" spans="1:16" s="165" customFormat="1" ht="95.15" customHeight="1" x14ac:dyDescent="0.35">
      <c r="A54" s="164"/>
      <c r="B54" s="149" t="s">
        <v>49</v>
      </c>
      <c r="C54" s="134" t="s">
        <v>186</v>
      </c>
      <c r="D54" s="134" t="s">
        <v>187</v>
      </c>
      <c r="E54" s="134" t="s">
        <v>132</v>
      </c>
      <c r="F54" s="134" t="s">
        <v>188</v>
      </c>
      <c r="G54" s="134" t="s">
        <v>189</v>
      </c>
      <c r="H54" s="134" t="s">
        <v>190</v>
      </c>
      <c r="I54" s="134" t="s">
        <v>191</v>
      </c>
      <c r="J54" s="134" t="s">
        <v>186</v>
      </c>
      <c r="K54" s="134" t="s">
        <v>187</v>
      </c>
      <c r="L54" s="134" t="s">
        <v>132</v>
      </c>
      <c r="M54" s="134" t="s">
        <v>188</v>
      </c>
      <c r="N54" s="134" t="s">
        <v>218</v>
      </c>
      <c r="O54" s="134" t="s">
        <v>190</v>
      </c>
      <c r="P54" s="135" t="s">
        <v>191</v>
      </c>
    </row>
    <row r="55" spans="1:16" s="165" customFormat="1" ht="18" customHeight="1" x14ac:dyDescent="0.35">
      <c r="A55" s="164"/>
      <c r="B55" s="150" t="s">
        <v>0</v>
      </c>
      <c r="C55" s="237"/>
      <c r="D55" s="237"/>
      <c r="E55" s="179">
        <f>C55+D55</f>
        <v>0</v>
      </c>
      <c r="F55" s="238"/>
      <c r="G55" s="238"/>
      <c r="H55" s="180">
        <f t="shared" ref="H55:H60" si="10">IF(G55&lt;&gt;0,G55/F55,0)</f>
        <v>0</v>
      </c>
      <c r="I55" s="139"/>
      <c r="J55" s="237"/>
      <c r="K55" s="237"/>
      <c r="L55" s="130">
        <f>K55+J55</f>
        <v>0</v>
      </c>
      <c r="M55" s="238"/>
      <c r="N55" s="238"/>
      <c r="O55" s="163">
        <f t="shared" ref="O55:O60" si="11">IF(N55&lt;&gt;0,N55/M55,0)</f>
        <v>0</v>
      </c>
      <c r="P55" s="140"/>
    </row>
    <row r="56" spans="1:16" s="165" customFormat="1" ht="18" customHeight="1" x14ac:dyDescent="0.35">
      <c r="A56" s="164"/>
      <c r="B56" s="150" t="s">
        <v>1</v>
      </c>
      <c r="C56" s="237"/>
      <c r="D56" s="237"/>
      <c r="E56" s="179">
        <f>D56+C56</f>
        <v>0</v>
      </c>
      <c r="F56" s="238"/>
      <c r="G56" s="238"/>
      <c r="H56" s="180">
        <f t="shared" si="10"/>
        <v>0</v>
      </c>
      <c r="I56" s="139"/>
      <c r="J56" s="237"/>
      <c r="K56" s="237"/>
      <c r="L56" s="130">
        <f>J56+K56</f>
        <v>0</v>
      </c>
      <c r="M56" s="238"/>
      <c r="N56" s="238"/>
      <c r="O56" s="163">
        <f t="shared" si="11"/>
        <v>0</v>
      </c>
      <c r="P56" s="140"/>
    </row>
    <row r="57" spans="1:16" s="165" customFormat="1" ht="18" customHeight="1" x14ac:dyDescent="0.35">
      <c r="A57" s="164"/>
      <c r="B57" s="150" t="s">
        <v>4</v>
      </c>
      <c r="C57" s="237"/>
      <c r="D57" s="237"/>
      <c r="E57" s="179">
        <f>D57+C57</f>
        <v>0</v>
      </c>
      <c r="F57" s="238"/>
      <c r="G57" s="238"/>
      <c r="H57" s="180">
        <f t="shared" si="10"/>
        <v>0</v>
      </c>
      <c r="I57" s="139"/>
      <c r="J57" s="237"/>
      <c r="K57" s="237"/>
      <c r="L57" s="130">
        <f>J57+K57</f>
        <v>0</v>
      </c>
      <c r="M57" s="238"/>
      <c r="N57" s="238"/>
      <c r="O57" s="163">
        <f t="shared" si="11"/>
        <v>0</v>
      </c>
      <c r="P57" s="140"/>
    </row>
    <row r="58" spans="1:16" s="165" customFormat="1" ht="18" customHeight="1" x14ac:dyDescent="0.35">
      <c r="A58" s="164"/>
      <c r="B58" s="150" t="s">
        <v>2</v>
      </c>
      <c r="C58" s="237"/>
      <c r="D58" s="237"/>
      <c r="E58" s="179">
        <f>D58+C58</f>
        <v>0</v>
      </c>
      <c r="F58" s="238"/>
      <c r="G58" s="238"/>
      <c r="H58" s="180">
        <f t="shared" si="10"/>
        <v>0</v>
      </c>
      <c r="I58" s="139"/>
      <c r="J58" s="237"/>
      <c r="K58" s="237"/>
      <c r="L58" s="130">
        <f>J58+K58</f>
        <v>0</v>
      </c>
      <c r="M58" s="238"/>
      <c r="N58" s="238"/>
      <c r="O58" s="163">
        <f t="shared" si="11"/>
        <v>0</v>
      </c>
      <c r="P58" s="140"/>
    </row>
    <row r="59" spans="1:16" s="165" customFormat="1" ht="18" customHeight="1" x14ac:dyDescent="0.35">
      <c r="A59" s="164"/>
      <c r="B59" s="150" t="s">
        <v>3</v>
      </c>
      <c r="C59" s="237"/>
      <c r="D59" s="237"/>
      <c r="E59" s="179">
        <f>D59+C59</f>
        <v>0</v>
      </c>
      <c r="F59" s="238"/>
      <c r="G59" s="238"/>
      <c r="H59" s="180">
        <f t="shared" si="10"/>
        <v>0</v>
      </c>
      <c r="I59" s="139"/>
      <c r="J59" s="237"/>
      <c r="K59" s="237"/>
      <c r="L59" s="130">
        <f>J59+K59</f>
        <v>0</v>
      </c>
      <c r="M59" s="238"/>
      <c r="N59" s="238"/>
      <c r="O59" s="163">
        <f t="shared" si="11"/>
        <v>0</v>
      </c>
      <c r="P59" s="140"/>
    </row>
    <row r="60" spans="1:16" s="165" customFormat="1" ht="18" customHeight="1" x14ac:dyDescent="0.35">
      <c r="A60" s="164"/>
      <c r="B60" s="150" t="s">
        <v>118</v>
      </c>
      <c r="C60" s="237"/>
      <c r="D60" s="237"/>
      <c r="E60" s="179">
        <f>D60+C60</f>
        <v>0</v>
      </c>
      <c r="F60" s="238"/>
      <c r="G60" s="238"/>
      <c r="H60" s="180">
        <f t="shared" si="10"/>
        <v>0</v>
      </c>
      <c r="I60" s="139"/>
      <c r="J60" s="237"/>
      <c r="K60" s="237"/>
      <c r="L60" s="130">
        <f>J60+K60</f>
        <v>0</v>
      </c>
      <c r="M60" s="238"/>
      <c r="N60" s="238"/>
      <c r="O60" s="163">
        <f t="shared" si="11"/>
        <v>0</v>
      </c>
      <c r="P60" s="140"/>
    </row>
    <row r="61" spans="1:16" s="165" customFormat="1" ht="18" customHeight="1" thickBot="1" x14ac:dyDescent="0.4">
      <c r="A61" s="164"/>
      <c r="B61" s="152" t="s">
        <v>14</v>
      </c>
      <c r="C61" s="181">
        <f>SUM(C55:C60)</f>
        <v>0</v>
      </c>
      <c r="D61" s="181">
        <f>SUM(D55:D60)</f>
        <v>0</v>
      </c>
      <c r="E61" s="182">
        <f>SUM(E55:E60)</f>
        <v>0</v>
      </c>
      <c r="F61" s="167" t="e">
        <f>SUMPRODUCT(E55:E60,F55:F60)/SUM(E55:E60)</f>
        <v>#DIV/0!</v>
      </c>
      <c r="G61" s="167" t="e">
        <f>SUMPRODUCT(E55:E60,G55:G60)/SUM(E55:E60)</f>
        <v>#DIV/0!</v>
      </c>
      <c r="H61" s="168" t="e">
        <f>SUMPRODUCT(E55:E60,H55:H60)/SUM(E55:E60)</f>
        <v>#DIV/0!</v>
      </c>
      <c r="I61" s="183"/>
      <c r="J61" s="184">
        <f>SUM(J55:J60)</f>
        <v>0</v>
      </c>
      <c r="K61" s="181">
        <f>SUM(K55:K60)</f>
        <v>0</v>
      </c>
      <c r="L61" s="291">
        <f>SUM(L55:L60)</f>
        <v>0</v>
      </c>
      <c r="M61" s="167" t="e">
        <f>SUMPRODUCT(L55:L60,M55:M60)/SUM(L55:L60)</f>
        <v>#DIV/0!</v>
      </c>
      <c r="N61" s="167" t="e">
        <f>SUMPRODUCT(L55:L60,N55:N60)/SUM(L55:L60)</f>
        <v>#DIV/0!</v>
      </c>
      <c r="O61" s="185" t="e">
        <f>SUMPRODUCT(L55:L60,O55:O60)/SUM(L55:L60)</f>
        <v>#DIV/0!</v>
      </c>
      <c r="P61" s="186"/>
    </row>
    <row r="62" spans="1:16" s="165" customFormat="1" ht="8.15" customHeight="1" thickBot="1" x14ac:dyDescent="0.4">
      <c r="A62" s="164"/>
      <c r="B62" s="170"/>
      <c r="C62" s="164"/>
      <c r="D62" s="164"/>
      <c r="E62" s="164"/>
      <c r="F62" s="164"/>
      <c r="G62" s="164"/>
      <c r="H62" s="164"/>
      <c r="I62" s="164"/>
      <c r="J62" s="164"/>
      <c r="K62" s="164"/>
      <c r="M62" s="164"/>
    </row>
    <row r="63" spans="1:16" s="165" customFormat="1" ht="48" customHeight="1" x14ac:dyDescent="0.35">
      <c r="A63" s="164"/>
      <c r="B63" s="148" t="s">
        <v>90</v>
      </c>
      <c r="C63" s="187"/>
      <c r="D63" s="188"/>
      <c r="E63" s="188"/>
      <c r="F63" s="188" t="s">
        <v>209</v>
      </c>
      <c r="G63" s="188"/>
      <c r="H63" s="188"/>
      <c r="I63" s="189"/>
      <c r="J63" s="187"/>
      <c r="K63" s="188"/>
      <c r="L63" s="188"/>
      <c r="M63" s="188" t="s">
        <v>196</v>
      </c>
      <c r="N63" s="188"/>
      <c r="O63" s="188"/>
      <c r="P63" s="190"/>
    </row>
    <row r="64" spans="1:16" s="165" customFormat="1" ht="95.15" customHeight="1" x14ac:dyDescent="0.35">
      <c r="A64" s="164"/>
      <c r="B64" s="149" t="s">
        <v>49</v>
      </c>
      <c r="C64" s="134" t="s">
        <v>186</v>
      </c>
      <c r="D64" s="134" t="s">
        <v>187</v>
      </c>
      <c r="E64" s="134" t="s">
        <v>132</v>
      </c>
      <c r="F64" s="134" t="s">
        <v>188</v>
      </c>
      <c r="G64" s="134" t="s">
        <v>189</v>
      </c>
      <c r="H64" s="134" t="s">
        <v>190</v>
      </c>
      <c r="I64" s="134" t="s">
        <v>191</v>
      </c>
      <c r="J64" s="134" t="s">
        <v>186</v>
      </c>
      <c r="K64" s="134" t="s">
        <v>187</v>
      </c>
      <c r="L64" s="134" t="s">
        <v>132</v>
      </c>
      <c r="M64" s="134" t="s">
        <v>188</v>
      </c>
      <c r="N64" s="134" t="s">
        <v>218</v>
      </c>
      <c r="O64" s="134" t="s">
        <v>190</v>
      </c>
      <c r="P64" s="135" t="s">
        <v>191</v>
      </c>
    </row>
    <row r="65" spans="1:21" s="165" customFormat="1" ht="18" customHeight="1" x14ac:dyDescent="0.35">
      <c r="A65" s="164"/>
      <c r="B65" s="150" t="s">
        <v>0</v>
      </c>
      <c r="C65" s="95"/>
      <c r="D65" s="96"/>
      <c r="E65" s="96"/>
      <c r="F65" s="96"/>
      <c r="G65" s="96"/>
      <c r="H65" s="96"/>
      <c r="I65" s="97"/>
      <c r="J65" s="237"/>
      <c r="K65" s="237"/>
      <c r="L65" s="130">
        <f>K65+J65</f>
        <v>0</v>
      </c>
      <c r="M65" s="238"/>
      <c r="N65" s="238"/>
      <c r="O65" s="163">
        <f t="shared" ref="O65:O70" si="12">IF(N65&lt;&gt;0,N65/M65,0)</f>
        <v>0</v>
      </c>
      <c r="P65" s="140"/>
    </row>
    <row r="66" spans="1:21" s="165" customFormat="1" ht="18" customHeight="1" x14ac:dyDescent="0.35">
      <c r="A66" s="164"/>
      <c r="B66" s="150" t="s">
        <v>1</v>
      </c>
      <c r="C66" s="98"/>
      <c r="D66" s="99"/>
      <c r="E66" s="99"/>
      <c r="F66" s="99"/>
      <c r="G66" s="99"/>
      <c r="H66" s="99"/>
      <c r="I66" s="100"/>
      <c r="J66" s="237"/>
      <c r="K66" s="237"/>
      <c r="L66" s="130">
        <f>J66+K66</f>
        <v>0</v>
      </c>
      <c r="M66" s="238"/>
      <c r="N66" s="238"/>
      <c r="O66" s="163">
        <f t="shared" si="12"/>
        <v>0</v>
      </c>
      <c r="P66" s="140"/>
    </row>
    <row r="67" spans="1:21" s="165" customFormat="1" ht="18" customHeight="1" x14ac:dyDescent="0.35">
      <c r="A67" s="164"/>
      <c r="B67" s="150" t="s">
        <v>4</v>
      </c>
      <c r="C67" s="98"/>
      <c r="D67" s="99"/>
      <c r="E67" s="99"/>
      <c r="F67" s="99"/>
      <c r="G67" s="99"/>
      <c r="H67" s="99"/>
      <c r="I67" s="100"/>
      <c r="J67" s="237"/>
      <c r="K67" s="237"/>
      <c r="L67" s="130">
        <f>J67+K67</f>
        <v>0</v>
      </c>
      <c r="M67" s="238"/>
      <c r="N67" s="238"/>
      <c r="O67" s="163">
        <f t="shared" si="12"/>
        <v>0</v>
      </c>
      <c r="P67" s="140"/>
    </row>
    <row r="68" spans="1:21" s="165" customFormat="1" ht="18" customHeight="1" x14ac:dyDescent="0.35">
      <c r="A68" s="164"/>
      <c r="B68" s="150" t="s">
        <v>2</v>
      </c>
      <c r="C68" s="98"/>
      <c r="D68" s="99"/>
      <c r="E68" s="99"/>
      <c r="F68" s="99"/>
      <c r="G68" s="99"/>
      <c r="H68" s="99"/>
      <c r="I68" s="100"/>
      <c r="J68" s="237"/>
      <c r="K68" s="237"/>
      <c r="L68" s="130">
        <f>J68+K68</f>
        <v>0</v>
      </c>
      <c r="M68" s="238"/>
      <c r="N68" s="238"/>
      <c r="O68" s="163">
        <f t="shared" si="12"/>
        <v>0</v>
      </c>
      <c r="P68" s="140"/>
    </row>
    <row r="69" spans="1:21" s="165" customFormat="1" ht="18" customHeight="1" x14ac:dyDescent="0.35">
      <c r="A69" s="164"/>
      <c r="B69" s="150" t="s">
        <v>3</v>
      </c>
      <c r="C69" s="98"/>
      <c r="D69" s="99"/>
      <c r="E69" s="99"/>
      <c r="F69" s="99"/>
      <c r="G69" s="99"/>
      <c r="H69" s="99"/>
      <c r="I69" s="100"/>
      <c r="J69" s="237"/>
      <c r="K69" s="237"/>
      <c r="L69" s="130">
        <f>J69+K69</f>
        <v>0</v>
      </c>
      <c r="M69" s="238"/>
      <c r="N69" s="238"/>
      <c r="O69" s="163">
        <f t="shared" si="12"/>
        <v>0</v>
      </c>
      <c r="P69" s="140"/>
    </row>
    <row r="70" spans="1:21" s="165" customFormat="1" ht="18" customHeight="1" x14ac:dyDescent="0.35">
      <c r="A70" s="164"/>
      <c r="B70" s="150" t="s">
        <v>118</v>
      </c>
      <c r="C70" s="98"/>
      <c r="D70" s="99"/>
      <c r="E70" s="99"/>
      <c r="F70" s="99"/>
      <c r="G70" s="99"/>
      <c r="H70" s="99"/>
      <c r="I70" s="100"/>
      <c r="J70" s="237">
        <v>1</v>
      </c>
      <c r="K70" s="237"/>
      <c r="L70" s="130">
        <f>J70+K70</f>
        <v>1</v>
      </c>
      <c r="M70" s="238">
        <v>23</v>
      </c>
      <c r="N70" s="238">
        <v>23</v>
      </c>
      <c r="O70" s="163">
        <f t="shared" si="12"/>
        <v>1</v>
      </c>
      <c r="P70" s="140"/>
    </row>
    <row r="71" spans="1:21" s="165" customFormat="1" ht="18" customHeight="1" thickBot="1" x14ac:dyDescent="0.4">
      <c r="A71" s="164"/>
      <c r="B71" s="152" t="s">
        <v>14</v>
      </c>
      <c r="C71" s="101"/>
      <c r="D71" s="102"/>
      <c r="E71" s="102"/>
      <c r="F71" s="102"/>
      <c r="G71" s="102"/>
      <c r="H71" s="102"/>
      <c r="I71" s="103"/>
      <c r="J71" s="181">
        <f>SUM(J65:J70)</f>
        <v>1</v>
      </c>
      <c r="K71" s="181">
        <f>SUM(K65:K70)</f>
        <v>0</v>
      </c>
      <c r="L71" s="166">
        <f>SUM(L65:L70)</f>
        <v>1</v>
      </c>
      <c r="M71" s="167">
        <f>SUMPRODUCT(L65:L70,M65:M70)/SUM(L65:L70)</f>
        <v>23</v>
      </c>
      <c r="N71" s="167">
        <f>SUMPRODUCT(L65:L70,N65:N70)/SUM(L65:L70)</f>
        <v>23</v>
      </c>
      <c r="O71" s="185">
        <f>SUMPRODUCT(L65:L70,O65:O70)/SUM(L65:L70)</f>
        <v>1</v>
      </c>
      <c r="P71" s="186"/>
    </row>
    <row r="72" spans="1:21" s="165" customFormat="1" ht="8.15" customHeight="1" thickBot="1" x14ac:dyDescent="0.4">
      <c r="A72" s="164"/>
      <c r="B72" s="170"/>
      <c r="C72" s="164"/>
      <c r="D72" s="164"/>
      <c r="E72" s="164"/>
      <c r="F72" s="164"/>
      <c r="G72" s="164"/>
      <c r="H72" s="164"/>
      <c r="I72" s="164"/>
      <c r="J72" s="164"/>
      <c r="K72" s="164"/>
      <c r="M72" s="164"/>
    </row>
    <row r="73" spans="1:21" s="165" customFormat="1" ht="48" customHeight="1" x14ac:dyDescent="0.35">
      <c r="A73" s="164"/>
      <c r="B73" s="148" t="s">
        <v>98</v>
      </c>
      <c r="C73" s="187"/>
      <c r="D73" s="188"/>
      <c r="E73" s="188"/>
      <c r="F73" s="188" t="s">
        <v>195</v>
      </c>
      <c r="G73" s="188"/>
      <c r="H73" s="188"/>
      <c r="I73" s="189"/>
      <c r="J73" s="187"/>
      <c r="K73" s="188"/>
      <c r="L73" s="188"/>
      <c r="M73" s="188" t="s">
        <v>196</v>
      </c>
      <c r="N73" s="188"/>
      <c r="O73" s="188"/>
      <c r="P73" s="190"/>
      <c r="R73" s="288"/>
      <c r="S73" s="289"/>
      <c r="U73" s="289"/>
    </row>
    <row r="74" spans="1:21" s="165" customFormat="1" ht="95.15" customHeight="1" x14ac:dyDescent="0.35">
      <c r="A74" s="164"/>
      <c r="B74" s="149" t="s">
        <v>49</v>
      </c>
      <c r="C74" s="134" t="s">
        <v>186</v>
      </c>
      <c r="D74" s="134" t="s">
        <v>187</v>
      </c>
      <c r="E74" s="134" t="s">
        <v>132</v>
      </c>
      <c r="F74" s="134" t="s">
        <v>188</v>
      </c>
      <c r="G74" s="134" t="s">
        <v>189</v>
      </c>
      <c r="H74" s="134" t="s">
        <v>190</v>
      </c>
      <c r="I74" s="134" t="s">
        <v>191</v>
      </c>
      <c r="J74" s="134" t="s">
        <v>186</v>
      </c>
      <c r="K74" s="134" t="s">
        <v>187</v>
      </c>
      <c r="L74" s="134" t="s">
        <v>132</v>
      </c>
      <c r="M74" s="134" t="s">
        <v>188</v>
      </c>
      <c r="N74" s="134" t="s">
        <v>218</v>
      </c>
      <c r="O74" s="134" t="s">
        <v>190</v>
      </c>
      <c r="P74" s="135" t="s">
        <v>191</v>
      </c>
      <c r="R74" s="288"/>
      <c r="S74" s="289"/>
      <c r="U74" s="289"/>
    </row>
    <row r="75" spans="1:21" s="165" customFormat="1" ht="18" customHeight="1" x14ac:dyDescent="0.35">
      <c r="A75" s="164"/>
      <c r="B75" s="150" t="s">
        <v>0</v>
      </c>
      <c r="C75" s="130">
        <f>C55</f>
        <v>0</v>
      </c>
      <c r="D75" s="130">
        <f>D55</f>
        <v>0</v>
      </c>
      <c r="E75" s="130">
        <f t="shared" ref="E75:E81" si="13">D75+C75</f>
        <v>0</v>
      </c>
      <c r="F75" s="176">
        <f>F55</f>
        <v>0</v>
      </c>
      <c r="G75" s="154">
        <f>G55</f>
        <v>0</v>
      </c>
      <c r="H75" s="163">
        <f t="shared" ref="H75:H80" si="14">IF(G75&lt;&gt;0,G75/F75,0)</f>
        <v>0</v>
      </c>
      <c r="I75" s="139"/>
      <c r="J75" s="130">
        <f>J55+J65</f>
        <v>0</v>
      </c>
      <c r="K75" s="130">
        <f>K55+K65</f>
        <v>0</v>
      </c>
      <c r="L75" s="130">
        <f>K75+J75</f>
        <v>0</v>
      </c>
      <c r="M75" s="176">
        <f t="shared" ref="M75:M80" si="15">IF(L75=0,0,(M55*L55+M65*L65)/(L75))</f>
        <v>0</v>
      </c>
      <c r="N75" s="176">
        <f t="shared" ref="N75:N80" si="16">IF(L75=0,0,(N55*L55+N65*L65)/L75)</f>
        <v>0</v>
      </c>
      <c r="O75" s="163">
        <f t="shared" ref="O75:O80" si="17">IF(N75&lt;&gt;0,N75/M75,0)</f>
        <v>0</v>
      </c>
      <c r="P75" s="140"/>
      <c r="R75" s="288"/>
      <c r="S75" s="289"/>
      <c r="U75" s="289"/>
    </row>
    <row r="76" spans="1:21" s="165" customFormat="1" ht="18" customHeight="1" x14ac:dyDescent="0.35">
      <c r="A76" s="164"/>
      <c r="B76" s="150" t="s">
        <v>1</v>
      </c>
      <c r="C76" s="130">
        <f t="shared" ref="C76:D80" si="18">C56</f>
        <v>0</v>
      </c>
      <c r="D76" s="130">
        <f>D56</f>
        <v>0</v>
      </c>
      <c r="E76" s="130">
        <f t="shared" si="13"/>
        <v>0</v>
      </c>
      <c r="F76" s="176">
        <f>F56</f>
        <v>0</v>
      </c>
      <c r="G76" s="154">
        <f>G56</f>
        <v>0</v>
      </c>
      <c r="H76" s="163">
        <f t="shared" si="14"/>
        <v>0</v>
      </c>
      <c r="I76" s="139"/>
      <c r="J76" s="130">
        <f t="shared" ref="J76:L80" si="19">J56+J66</f>
        <v>0</v>
      </c>
      <c r="K76" s="130">
        <f t="shared" si="19"/>
        <v>0</v>
      </c>
      <c r="L76" s="130">
        <f>L56+L66</f>
        <v>0</v>
      </c>
      <c r="M76" s="176">
        <f t="shared" si="15"/>
        <v>0</v>
      </c>
      <c r="N76" s="176">
        <f t="shared" si="16"/>
        <v>0</v>
      </c>
      <c r="O76" s="163">
        <f t="shared" si="17"/>
        <v>0</v>
      </c>
      <c r="P76" s="140"/>
    </row>
    <row r="77" spans="1:21" s="165" customFormat="1" ht="18" customHeight="1" x14ac:dyDescent="0.35">
      <c r="A77" s="164"/>
      <c r="B77" s="150" t="s">
        <v>4</v>
      </c>
      <c r="C77" s="130">
        <f t="shared" si="18"/>
        <v>0</v>
      </c>
      <c r="D77" s="130">
        <f t="shared" si="18"/>
        <v>0</v>
      </c>
      <c r="E77" s="130">
        <f t="shared" si="13"/>
        <v>0</v>
      </c>
      <c r="F77" s="176">
        <f t="shared" ref="F77:G80" si="20">F57</f>
        <v>0</v>
      </c>
      <c r="G77" s="154">
        <f t="shared" si="20"/>
        <v>0</v>
      </c>
      <c r="H77" s="163">
        <f t="shared" si="14"/>
        <v>0</v>
      </c>
      <c r="I77" s="139"/>
      <c r="J77" s="130">
        <f t="shared" si="19"/>
        <v>0</v>
      </c>
      <c r="K77" s="130">
        <f t="shared" si="19"/>
        <v>0</v>
      </c>
      <c r="L77" s="130">
        <f t="shared" si="19"/>
        <v>0</v>
      </c>
      <c r="M77" s="176">
        <f t="shared" si="15"/>
        <v>0</v>
      </c>
      <c r="N77" s="176">
        <f t="shared" si="16"/>
        <v>0</v>
      </c>
      <c r="O77" s="163">
        <f t="shared" si="17"/>
        <v>0</v>
      </c>
      <c r="P77" s="140"/>
    </row>
    <row r="78" spans="1:21" s="165" customFormat="1" ht="18" customHeight="1" x14ac:dyDescent="0.35">
      <c r="A78" s="164"/>
      <c r="B78" s="150" t="s">
        <v>2</v>
      </c>
      <c r="C78" s="130">
        <f t="shared" si="18"/>
        <v>0</v>
      </c>
      <c r="D78" s="130">
        <f t="shared" si="18"/>
        <v>0</v>
      </c>
      <c r="E78" s="130">
        <f t="shared" si="13"/>
        <v>0</v>
      </c>
      <c r="F78" s="176">
        <f t="shared" si="20"/>
        <v>0</v>
      </c>
      <c r="G78" s="154">
        <f t="shared" si="20"/>
        <v>0</v>
      </c>
      <c r="H78" s="163">
        <f t="shared" si="14"/>
        <v>0</v>
      </c>
      <c r="I78" s="139"/>
      <c r="J78" s="130">
        <f t="shared" si="19"/>
        <v>0</v>
      </c>
      <c r="K78" s="130">
        <f t="shared" si="19"/>
        <v>0</v>
      </c>
      <c r="L78" s="130">
        <f t="shared" si="19"/>
        <v>0</v>
      </c>
      <c r="M78" s="176">
        <f t="shared" si="15"/>
        <v>0</v>
      </c>
      <c r="N78" s="176">
        <f t="shared" si="16"/>
        <v>0</v>
      </c>
      <c r="O78" s="163">
        <f t="shared" si="17"/>
        <v>0</v>
      </c>
      <c r="P78" s="140"/>
    </row>
    <row r="79" spans="1:21" s="165" customFormat="1" ht="18" customHeight="1" x14ac:dyDescent="0.35">
      <c r="A79" s="164"/>
      <c r="B79" s="150" t="s">
        <v>3</v>
      </c>
      <c r="C79" s="130">
        <f t="shared" si="18"/>
        <v>0</v>
      </c>
      <c r="D79" s="130">
        <f t="shared" si="18"/>
        <v>0</v>
      </c>
      <c r="E79" s="130">
        <f t="shared" si="13"/>
        <v>0</v>
      </c>
      <c r="F79" s="176">
        <f t="shared" si="20"/>
        <v>0</v>
      </c>
      <c r="G79" s="154">
        <f t="shared" si="20"/>
        <v>0</v>
      </c>
      <c r="H79" s="163">
        <f t="shared" si="14"/>
        <v>0</v>
      </c>
      <c r="I79" s="139"/>
      <c r="J79" s="130">
        <f t="shared" si="19"/>
        <v>0</v>
      </c>
      <c r="K79" s="130">
        <f t="shared" si="19"/>
        <v>0</v>
      </c>
      <c r="L79" s="130">
        <f t="shared" si="19"/>
        <v>0</v>
      </c>
      <c r="M79" s="176">
        <f t="shared" si="15"/>
        <v>0</v>
      </c>
      <c r="N79" s="176">
        <f t="shared" si="16"/>
        <v>0</v>
      </c>
      <c r="O79" s="163">
        <f t="shared" si="17"/>
        <v>0</v>
      </c>
      <c r="P79" s="140"/>
      <c r="R79" s="288"/>
      <c r="S79" s="289"/>
    </row>
    <row r="80" spans="1:21" s="165" customFormat="1" ht="18" customHeight="1" x14ac:dyDescent="0.35">
      <c r="A80" s="164"/>
      <c r="B80" s="150" t="s">
        <v>118</v>
      </c>
      <c r="C80" s="130">
        <f t="shared" si="18"/>
        <v>0</v>
      </c>
      <c r="D80" s="130">
        <f t="shared" si="18"/>
        <v>0</v>
      </c>
      <c r="E80" s="130">
        <f t="shared" si="13"/>
        <v>0</v>
      </c>
      <c r="F80" s="176">
        <f t="shared" si="20"/>
        <v>0</v>
      </c>
      <c r="G80" s="154">
        <f t="shared" si="20"/>
        <v>0</v>
      </c>
      <c r="H80" s="163">
        <f t="shared" si="14"/>
        <v>0</v>
      </c>
      <c r="I80" s="139"/>
      <c r="J80" s="130">
        <f t="shared" si="19"/>
        <v>1</v>
      </c>
      <c r="K80" s="130">
        <f t="shared" si="19"/>
        <v>0</v>
      </c>
      <c r="L80" s="130">
        <f t="shared" si="19"/>
        <v>1</v>
      </c>
      <c r="M80" s="176">
        <f t="shared" si="15"/>
        <v>23</v>
      </c>
      <c r="N80" s="176">
        <f t="shared" si="16"/>
        <v>23</v>
      </c>
      <c r="O80" s="163">
        <f t="shared" si="17"/>
        <v>1</v>
      </c>
      <c r="P80" s="140"/>
      <c r="R80" s="288"/>
      <c r="S80" s="289"/>
    </row>
    <row r="81" spans="1:19" s="165" customFormat="1" ht="18" customHeight="1" thickBot="1" x14ac:dyDescent="0.4">
      <c r="A81" s="164"/>
      <c r="B81" s="152" t="s">
        <v>14</v>
      </c>
      <c r="C81" s="291">
        <f>SUM(C75:C80)</f>
        <v>0</v>
      </c>
      <c r="D81" s="291">
        <f>SUM(D75:D80)</f>
        <v>0</v>
      </c>
      <c r="E81" s="291">
        <f t="shared" si="13"/>
        <v>0</v>
      </c>
      <c r="F81" s="167" t="e">
        <f>SUMPRODUCT(E75:E80,F75:F80)/SUM(E75:E80)</f>
        <v>#DIV/0!</v>
      </c>
      <c r="G81" s="178" t="e">
        <f>SUMPRODUCT(E75:E80,G75:G80)/SUM(E75:E80)</f>
        <v>#DIV/0!</v>
      </c>
      <c r="H81" s="185" t="e">
        <f>SUMPRODUCT(E75:E80,H75:H80)/SUM(E75:E80)</f>
        <v>#DIV/0!</v>
      </c>
      <c r="I81" s="183"/>
      <c r="J81" s="291">
        <f>SUM(J75:J80)</f>
        <v>1</v>
      </c>
      <c r="K81" s="291">
        <f>SUM(K75:K80)</f>
        <v>0</v>
      </c>
      <c r="L81" s="291">
        <f>SUM(L75:L80)</f>
        <v>1</v>
      </c>
      <c r="M81" s="290">
        <f>SUMPRODUCT(L75:L80,M75:M80)/SUM(L75:L80)</f>
        <v>23</v>
      </c>
      <c r="N81" s="167">
        <f>SUMPRODUCT(L75:L80,N75:N80)/SUM(L75:L80)</f>
        <v>23</v>
      </c>
      <c r="O81" s="185">
        <f>SUMPRODUCT(O75:O80,L75:L80)/SUM(L75:L80)</f>
        <v>1</v>
      </c>
      <c r="P81" s="186"/>
      <c r="R81" s="288"/>
      <c r="S81" s="289"/>
    </row>
  </sheetData>
  <sheetProtection algorithmName="SHA-512" hashValue="CIxJL4/V0V+yApTBF+LmHBv0G13pDch1VrCEstjJcv5QfjTJT1Zd3nKQKbXLCD3ES/7LjJ2ZX1yfEWu0WfS6Hw==" saltValue="nZAF4ZVu9SNiGo/uRKJv9Q==" spinCount="100000" sheet="1" objects="1" scenarios="1"/>
  <hyperlinks>
    <hyperlink ref="B2" location="Explanation!A1" display="Please document any explanation in the explanation tab" xr:uid="{00000000-0004-0000-0200-000000000000}"/>
  </hyperlinks>
  <pageMargins left="0.25" right="0.25" top="0.75" bottom="0.75" header="0.3" footer="0.3"/>
  <pageSetup scale="22" orientation="landscape" r:id="rId1"/>
  <headerFooter>
    <oddFooter>&amp;L&amp;"Arial,Regular"&amp;12&amp;A
Version Date: June 6, 2024</oddFooter>
  </headerFooter>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pageSetUpPr fitToPage="1"/>
  </sheetPr>
  <dimension ref="A1:T69"/>
  <sheetViews>
    <sheetView showGridLines="0" topLeftCell="F1" zoomScale="75" zoomScaleNormal="75" workbookViewId="0">
      <selection activeCell="O68" sqref="O68"/>
    </sheetView>
  </sheetViews>
  <sheetFormatPr defaultColWidth="9.1796875" defaultRowHeight="15.5" x14ac:dyDescent="0.35"/>
  <cols>
    <col min="1" max="1" width="2.6328125" style="16" customWidth="1"/>
    <col min="2" max="2" width="27.81640625" style="16" customWidth="1"/>
    <col min="3" max="5" width="15.6328125" style="16" customWidth="1"/>
    <col min="6" max="7" width="25.6328125" style="16" customWidth="1"/>
    <col min="8" max="9" width="15.6328125" style="16" customWidth="1"/>
    <col min="10" max="10" width="25.6328125" style="16" customWidth="1"/>
    <col min="11" max="11" width="15.6328125" style="16" customWidth="1"/>
    <col min="12" max="12" width="25.6328125" style="16" customWidth="1"/>
    <col min="13" max="13" width="1.6328125" style="16" customWidth="1"/>
    <col min="14" max="14" width="29.453125" style="16" customWidth="1"/>
    <col min="15" max="17" width="15.6328125" style="16" customWidth="1"/>
    <col min="18" max="19" width="25.6328125" style="16" customWidth="1"/>
    <col min="20" max="20" width="3.453125" style="16" customWidth="1"/>
    <col min="21" max="21" width="15.6328125" style="17" customWidth="1"/>
    <col min="22" max="25" width="9.1796875" style="17"/>
    <col min="26" max="26" width="10.54296875" style="17" customWidth="1"/>
    <col min="27" max="27" width="11.1796875" style="17" customWidth="1"/>
    <col min="28" max="31" width="9.1796875" style="17"/>
    <col min="32" max="32" width="10.453125" style="17" customWidth="1"/>
    <col min="33" max="33" width="9.1796875" style="17"/>
    <col min="34" max="34" width="3.1796875" style="17" customWidth="1"/>
    <col min="35" max="35" width="15.54296875" style="17" customWidth="1"/>
    <col min="36" max="36" width="9.1796875" style="17"/>
    <col min="37" max="40" width="11.26953125" style="17" customWidth="1"/>
    <col min="41" max="47" width="9.1796875" style="17"/>
    <col min="48" max="48" width="3.1796875" style="17" customWidth="1"/>
    <col min="49" max="49" width="16.26953125" style="17" customWidth="1"/>
    <col min="50" max="50" width="9.54296875" style="17" customWidth="1"/>
    <col min="51" max="54" width="11.1796875" style="17" customWidth="1"/>
    <col min="55" max="16384" width="9.1796875" style="17"/>
  </cols>
  <sheetData>
    <row r="1" spans="1:20" ht="50.15" customHeight="1" x14ac:dyDescent="0.35">
      <c r="B1" s="115"/>
      <c r="C1" s="113"/>
      <c r="D1" s="113"/>
      <c r="E1" s="113"/>
      <c r="F1" s="113"/>
      <c r="G1" s="113"/>
      <c r="H1" s="113"/>
      <c r="I1" s="113"/>
      <c r="J1" s="114" t="str">
        <f>CONCATENATE("The Report Summarizes Rate Activity for the 12 month ending Reporting Year ",General_Info!$C$10)</f>
        <v>The Report Summarizes Rate Activity for the 12 month ending Reporting Year 2024</v>
      </c>
      <c r="K1" s="113"/>
      <c r="L1" s="113"/>
      <c r="M1" s="113"/>
      <c r="N1" s="113"/>
      <c r="O1" s="113"/>
      <c r="P1" s="113"/>
      <c r="Q1" s="113"/>
      <c r="R1" s="113"/>
      <c r="S1" s="113"/>
    </row>
    <row r="2" spans="1:20" s="126" customFormat="1" x14ac:dyDescent="0.35">
      <c r="A2" s="16"/>
      <c r="B2" s="30" t="s">
        <v>213</v>
      </c>
      <c r="C2" s="29"/>
      <c r="D2" s="29"/>
      <c r="E2" s="29"/>
      <c r="F2" s="29"/>
      <c r="G2" s="29"/>
      <c r="H2" s="29"/>
      <c r="I2" s="29"/>
      <c r="J2" s="16"/>
      <c r="K2" s="16"/>
      <c r="L2" s="16"/>
      <c r="M2" s="16"/>
      <c r="N2" s="16"/>
      <c r="O2" s="16"/>
      <c r="P2" s="16"/>
      <c r="Q2" s="16"/>
      <c r="R2" s="16"/>
      <c r="S2" s="16"/>
      <c r="T2" s="16"/>
    </row>
    <row r="3" spans="1:20" s="126" customFormat="1" ht="34.5" customHeight="1" thickBot="1" x14ac:dyDescent="0.4">
      <c r="A3" s="16"/>
      <c r="B3" s="16"/>
      <c r="C3" s="16"/>
      <c r="D3" s="16"/>
      <c r="E3" s="16"/>
      <c r="F3" s="16"/>
      <c r="G3" s="16"/>
      <c r="H3" s="16"/>
      <c r="I3" s="16"/>
      <c r="J3" s="16"/>
      <c r="K3" s="16"/>
      <c r="L3" s="16"/>
    </row>
    <row r="4" spans="1:20" s="126" customFormat="1" ht="48" customHeight="1" x14ac:dyDescent="0.35">
      <c r="A4" s="16"/>
      <c r="B4" s="63" t="s">
        <v>42</v>
      </c>
      <c r="C4" s="191"/>
      <c r="D4" s="192"/>
      <c r="E4" s="192" t="s">
        <v>195</v>
      </c>
      <c r="F4" s="192"/>
      <c r="G4" s="193"/>
      <c r="H4" s="191"/>
      <c r="I4" s="192"/>
      <c r="J4" s="192" t="s">
        <v>196</v>
      </c>
      <c r="K4" s="192"/>
      <c r="L4" s="194"/>
      <c r="M4" s="16"/>
      <c r="N4" s="63" t="s">
        <v>50</v>
      </c>
      <c r="O4" s="191"/>
      <c r="P4" s="192"/>
      <c r="Q4" s="192" t="s">
        <v>196</v>
      </c>
      <c r="R4" s="192"/>
      <c r="S4" s="194"/>
      <c r="T4" s="16"/>
    </row>
    <row r="5" spans="1:20" s="126" customFormat="1" ht="95.15" customHeight="1" x14ac:dyDescent="0.35">
      <c r="A5" s="16"/>
      <c r="B5" s="33" t="s">
        <v>143</v>
      </c>
      <c r="C5" s="34">
        <v>0</v>
      </c>
      <c r="D5" s="34" t="s">
        <v>93</v>
      </c>
      <c r="E5" s="34" t="s">
        <v>87</v>
      </c>
      <c r="F5" s="34" t="s">
        <v>60</v>
      </c>
      <c r="G5" s="21" t="s">
        <v>132</v>
      </c>
      <c r="H5" s="34">
        <v>0</v>
      </c>
      <c r="I5" s="34" t="s">
        <v>93</v>
      </c>
      <c r="J5" s="34" t="s">
        <v>87</v>
      </c>
      <c r="K5" s="34" t="s">
        <v>60</v>
      </c>
      <c r="L5" s="22" t="s">
        <v>132</v>
      </c>
      <c r="M5" s="16"/>
      <c r="N5" s="33" t="s">
        <v>143</v>
      </c>
      <c r="O5" s="34">
        <v>0</v>
      </c>
      <c r="P5" s="34" t="s">
        <v>93</v>
      </c>
      <c r="Q5" s="34" t="s">
        <v>87</v>
      </c>
      <c r="R5" s="34" t="s">
        <v>60</v>
      </c>
      <c r="S5" s="22" t="s">
        <v>132</v>
      </c>
      <c r="T5" s="16"/>
    </row>
    <row r="6" spans="1:20" s="126" customFormat="1" ht="18" customHeight="1" x14ac:dyDescent="0.35">
      <c r="A6" s="16"/>
      <c r="B6" s="33" t="s">
        <v>49</v>
      </c>
      <c r="C6" s="104"/>
      <c r="D6" s="105"/>
      <c r="E6" s="105" t="s">
        <v>165</v>
      </c>
      <c r="F6" s="105"/>
      <c r="G6" s="107"/>
      <c r="H6" s="104"/>
      <c r="I6" s="105"/>
      <c r="J6" s="105" t="s">
        <v>165</v>
      </c>
      <c r="K6" s="105"/>
      <c r="L6" s="106"/>
      <c r="M6" s="16"/>
      <c r="N6" s="33" t="s">
        <v>49</v>
      </c>
      <c r="O6" s="108"/>
      <c r="P6" s="108"/>
      <c r="Q6" s="108" t="s">
        <v>165</v>
      </c>
      <c r="R6" s="108"/>
      <c r="S6" s="109"/>
      <c r="T6" s="16"/>
    </row>
    <row r="7" spans="1:20" s="126" customFormat="1" ht="18" customHeight="1" x14ac:dyDescent="0.35">
      <c r="A7" s="16"/>
      <c r="B7" s="35" t="s">
        <v>0</v>
      </c>
      <c r="C7" s="242"/>
      <c r="D7" s="242"/>
      <c r="E7" s="242"/>
      <c r="F7" s="242"/>
      <c r="G7" s="27">
        <f t="shared" ref="G7:G12" si="0">SUM(C7:F7)</f>
        <v>0</v>
      </c>
      <c r="H7" s="242"/>
      <c r="I7" s="242"/>
      <c r="J7" s="242"/>
      <c r="K7" s="242"/>
      <c r="L7" s="75">
        <f t="shared" ref="L7:L12" si="1">SUM(H7:K7)</f>
        <v>0</v>
      </c>
      <c r="M7" s="16"/>
      <c r="N7" s="35" t="s">
        <v>0</v>
      </c>
      <c r="O7" s="242"/>
      <c r="P7" s="242"/>
      <c r="Q7" s="242"/>
      <c r="R7" s="242"/>
      <c r="S7" s="75">
        <f t="shared" ref="S7:S12" si="2">SUM(O7:R7)</f>
        <v>0</v>
      </c>
      <c r="T7" s="16"/>
    </row>
    <row r="8" spans="1:20" s="126" customFormat="1" ht="18" customHeight="1" x14ac:dyDescent="0.35">
      <c r="A8" s="16"/>
      <c r="B8" s="35" t="s">
        <v>1</v>
      </c>
      <c r="C8" s="242"/>
      <c r="D8" s="242"/>
      <c r="E8" s="242"/>
      <c r="F8" s="242"/>
      <c r="G8" s="27">
        <f t="shared" si="0"/>
        <v>0</v>
      </c>
      <c r="H8" s="242"/>
      <c r="I8" s="242"/>
      <c r="J8" s="242"/>
      <c r="K8" s="242"/>
      <c r="L8" s="75">
        <f t="shared" si="1"/>
        <v>0</v>
      </c>
      <c r="M8" s="16"/>
      <c r="N8" s="35" t="s">
        <v>1</v>
      </c>
      <c r="O8" s="242"/>
      <c r="P8" s="242"/>
      <c r="Q8" s="242"/>
      <c r="R8" s="242"/>
      <c r="S8" s="75">
        <f t="shared" si="2"/>
        <v>0</v>
      </c>
      <c r="T8" s="16"/>
    </row>
    <row r="9" spans="1:20" s="126" customFormat="1" ht="18" customHeight="1" x14ac:dyDescent="0.35">
      <c r="A9" s="16"/>
      <c r="B9" s="35" t="s">
        <v>4</v>
      </c>
      <c r="C9" s="242"/>
      <c r="D9" s="242"/>
      <c r="E9" s="242"/>
      <c r="F9" s="242"/>
      <c r="G9" s="27">
        <f t="shared" si="0"/>
        <v>0</v>
      </c>
      <c r="H9" s="242"/>
      <c r="I9" s="242"/>
      <c r="J9" s="242"/>
      <c r="K9" s="242"/>
      <c r="L9" s="75">
        <f t="shared" si="1"/>
        <v>0</v>
      </c>
      <c r="M9" s="16"/>
      <c r="N9" s="35" t="s">
        <v>4</v>
      </c>
      <c r="O9" s="242"/>
      <c r="P9" s="242"/>
      <c r="Q9" s="242"/>
      <c r="R9" s="242"/>
      <c r="S9" s="75">
        <f t="shared" si="2"/>
        <v>0</v>
      </c>
      <c r="T9" s="16"/>
    </row>
    <row r="10" spans="1:20" s="126" customFormat="1" ht="18" customHeight="1" x14ac:dyDescent="0.35">
      <c r="A10" s="16"/>
      <c r="B10" s="35" t="s">
        <v>2</v>
      </c>
      <c r="C10" s="242"/>
      <c r="D10" s="242"/>
      <c r="E10" s="242"/>
      <c r="F10" s="242"/>
      <c r="G10" s="27">
        <f t="shared" si="0"/>
        <v>0</v>
      </c>
      <c r="H10" s="242"/>
      <c r="I10" s="242"/>
      <c r="J10" s="242"/>
      <c r="K10" s="242"/>
      <c r="L10" s="75">
        <f t="shared" si="1"/>
        <v>0</v>
      </c>
      <c r="M10" s="16"/>
      <c r="N10" s="35" t="s">
        <v>2</v>
      </c>
      <c r="O10" s="242"/>
      <c r="P10" s="242"/>
      <c r="Q10" s="242"/>
      <c r="R10" s="242"/>
      <c r="S10" s="75">
        <f t="shared" si="2"/>
        <v>0</v>
      </c>
      <c r="T10" s="16"/>
    </row>
    <row r="11" spans="1:20" s="126" customFormat="1" ht="18" customHeight="1" x14ac:dyDescent="0.35">
      <c r="A11" s="16"/>
      <c r="B11" s="35" t="s">
        <v>3</v>
      </c>
      <c r="C11" s="242"/>
      <c r="D11" s="242"/>
      <c r="E11" s="242"/>
      <c r="F11" s="242"/>
      <c r="G11" s="27">
        <f t="shared" si="0"/>
        <v>0</v>
      </c>
      <c r="H11" s="242"/>
      <c r="I11" s="242"/>
      <c r="J11" s="242"/>
      <c r="K11" s="242"/>
      <c r="L11" s="75">
        <f t="shared" si="1"/>
        <v>0</v>
      </c>
      <c r="M11" s="16"/>
      <c r="N11" s="35" t="s">
        <v>3</v>
      </c>
      <c r="O11" s="242"/>
      <c r="P11" s="242"/>
      <c r="Q11" s="242"/>
      <c r="R11" s="242"/>
      <c r="S11" s="75">
        <f t="shared" si="2"/>
        <v>0</v>
      </c>
      <c r="T11" s="16"/>
    </row>
    <row r="12" spans="1:20" s="126" customFormat="1" ht="18" customHeight="1" x14ac:dyDescent="0.35">
      <c r="A12" s="16"/>
      <c r="B12" s="56" t="s">
        <v>118</v>
      </c>
      <c r="C12" s="243"/>
      <c r="D12" s="243"/>
      <c r="E12" s="243"/>
      <c r="F12" s="243"/>
      <c r="G12" s="27">
        <f t="shared" si="0"/>
        <v>0</v>
      </c>
      <c r="H12" s="243"/>
      <c r="I12" s="243"/>
      <c r="J12" s="243"/>
      <c r="K12" s="243"/>
      <c r="L12" s="75">
        <f t="shared" si="1"/>
        <v>0</v>
      </c>
      <c r="M12" s="16"/>
      <c r="N12" s="58" t="s">
        <v>118</v>
      </c>
      <c r="O12" s="243"/>
      <c r="P12" s="243"/>
      <c r="Q12" s="243"/>
      <c r="R12" s="243">
        <v>1</v>
      </c>
      <c r="S12" s="75">
        <f t="shared" si="2"/>
        <v>1</v>
      </c>
      <c r="T12" s="16"/>
    </row>
    <row r="13" spans="1:20" s="126" customFormat="1" ht="18" customHeight="1" thickBot="1" x14ac:dyDescent="0.4">
      <c r="A13" s="16"/>
      <c r="B13" s="24" t="s">
        <v>14</v>
      </c>
      <c r="C13" s="25">
        <f t="shared" ref="C13:L13" si="3">SUM(C7:C12)</f>
        <v>0</v>
      </c>
      <c r="D13" s="25">
        <f t="shared" si="3"/>
        <v>0</v>
      </c>
      <c r="E13" s="25">
        <f t="shared" si="3"/>
        <v>0</v>
      </c>
      <c r="F13" s="25">
        <f t="shared" si="3"/>
        <v>0</v>
      </c>
      <c r="G13" s="25">
        <f t="shared" si="3"/>
        <v>0</v>
      </c>
      <c r="H13" s="25">
        <f t="shared" si="3"/>
        <v>0</v>
      </c>
      <c r="I13" s="25">
        <f t="shared" si="3"/>
        <v>0</v>
      </c>
      <c r="J13" s="25">
        <f t="shared" si="3"/>
        <v>0</v>
      </c>
      <c r="K13" s="25">
        <f t="shared" si="3"/>
        <v>0</v>
      </c>
      <c r="L13" s="76">
        <f t="shared" si="3"/>
        <v>0</v>
      </c>
      <c r="M13" s="16"/>
      <c r="N13" s="24" t="s">
        <v>14</v>
      </c>
      <c r="O13" s="25">
        <f>SUM(O7:O12)</f>
        <v>0</v>
      </c>
      <c r="P13" s="25">
        <f>SUM(P7:P12)</f>
        <v>0</v>
      </c>
      <c r="Q13" s="25">
        <f>SUM(Q7:Q12)</f>
        <v>0</v>
      </c>
      <c r="R13" s="25">
        <f>SUM(R7:R12)</f>
        <v>1</v>
      </c>
      <c r="S13" s="76">
        <f>SUM(S7:S12)</f>
        <v>1</v>
      </c>
      <c r="T13" s="16"/>
    </row>
    <row r="14" spans="1:20" s="126" customFormat="1" ht="8.15" customHeight="1" thickBot="1" x14ac:dyDescent="0.4">
      <c r="A14" s="16"/>
      <c r="B14" s="16"/>
      <c r="C14" s="16"/>
      <c r="D14" s="16"/>
      <c r="E14" s="16"/>
      <c r="F14" s="16"/>
      <c r="G14" s="16"/>
      <c r="H14" s="16"/>
      <c r="I14" s="16"/>
      <c r="J14" s="16"/>
      <c r="K14" s="16"/>
      <c r="L14" s="16"/>
      <c r="T14" s="16"/>
    </row>
    <row r="15" spans="1:20" s="126" customFormat="1" ht="48" customHeight="1" x14ac:dyDescent="0.35">
      <c r="A15" s="16"/>
      <c r="B15" s="63" t="s">
        <v>42</v>
      </c>
      <c r="C15" s="191"/>
      <c r="D15" s="192"/>
      <c r="E15" s="192" t="s">
        <v>195</v>
      </c>
      <c r="F15" s="192"/>
      <c r="G15" s="193"/>
      <c r="H15" s="191"/>
      <c r="I15" s="192"/>
      <c r="J15" s="192" t="s">
        <v>196</v>
      </c>
      <c r="K15" s="192"/>
      <c r="L15" s="194"/>
      <c r="M15" s="16"/>
      <c r="N15" s="63" t="s">
        <v>50</v>
      </c>
      <c r="O15" s="191"/>
      <c r="P15" s="192"/>
      <c r="Q15" s="192" t="s">
        <v>196</v>
      </c>
      <c r="R15" s="192"/>
      <c r="S15" s="194"/>
      <c r="T15" s="16"/>
    </row>
    <row r="16" spans="1:20" s="126" customFormat="1" ht="95.15" customHeight="1" x14ac:dyDescent="0.35">
      <c r="A16" s="16"/>
      <c r="B16" s="33" t="s">
        <v>148</v>
      </c>
      <c r="C16" s="36">
        <v>0</v>
      </c>
      <c r="D16" s="34" t="s">
        <v>91</v>
      </c>
      <c r="E16" s="34" t="s">
        <v>92</v>
      </c>
      <c r="F16" s="34" t="s">
        <v>215</v>
      </c>
      <c r="G16" s="21" t="s">
        <v>132</v>
      </c>
      <c r="H16" s="36">
        <v>0</v>
      </c>
      <c r="I16" s="34" t="s">
        <v>91</v>
      </c>
      <c r="J16" s="34" t="s">
        <v>92</v>
      </c>
      <c r="K16" s="34" t="s">
        <v>215</v>
      </c>
      <c r="L16" s="22" t="s">
        <v>132</v>
      </c>
      <c r="M16" s="16"/>
      <c r="N16" s="33" t="s">
        <v>148</v>
      </c>
      <c r="O16" s="36">
        <v>0</v>
      </c>
      <c r="P16" s="34" t="s">
        <v>91</v>
      </c>
      <c r="Q16" s="34" t="s">
        <v>92</v>
      </c>
      <c r="R16" s="34" t="s">
        <v>215</v>
      </c>
      <c r="S16" s="22" t="s">
        <v>132</v>
      </c>
      <c r="T16" s="16"/>
    </row>
    <row r="17" spans="1:20" s="126" customFormat="1" ht="18" customHeight="1" x14ac:dyDescent="0.35">
      <c r="A17" s="16"/>
      <c r="B17" s="33" t="s">
        <v>49</v>
      </c>
      <c r="C17" s="104"/>
      <c r="D17" s="105"/>
      <c r="E17" s="105" t="s">
        <v>165</v>
      </c>
      <c r="F17" s="105"/>
      <c r="G17" s="107"/>
      <c r="H17" s="104"/>
      <c r="I17" s="105"/>
      <c r="J17" s="105" t="s">
        <v>165</v>
      </c>
      <c r="K17" s="105"/>
      <c r="L17" s="106"/>
      <c r="M17" s="16"/>
      <c r="N17" s="33" t="s">
        <v>49</v>
      </c>
      <c r="O17" s="108"/>
      <c r="P17" s="108"/>
      <c r="Q17" s="108" t="s">
        <v>165</v>
      </c>
      <c r="R17" s="108"/>
      <c r="S17" s="109"/>
      <c r="T17" s="16"/>
    </row>
    <row r="18" spans="1:20" s="126" customFormat="1" ht="18" customHeight="1" x14ac:dyDescent="0.35">
      <c r="A18" s="16"/>
      <c r="B18" s="35" t="s">
        <v>0</v>
      </c>
      <c r="C18" s="242"/>
      <c r="D18" s="242"/>
      <c r="E18" s="242"/>
      <c r="F18" s="242"/>
      <c r="G18" s="27">
        <f t="shared" ref="G18:G23" si="4">SUM(C18:F18)</f>
        <v>0</v>
      </c>
      <c r="H18" s="242"/>
      <c r="I18" s="242"/>
      <c r="J18" s="242"/>
      <c r="K18" s="242"/>
      <c r="L18" s="75">
        <f t="shared" ref="L18:L23" si="5">SUM(H18:K18)</f>
        <v>0</v>
      </c>
      <c r="M18" s="16"/>
      <c r="N18" s="35" t="s">
        <v>0</v>
      </c>
      <c r="O18" s="242"/>
      <c r="P18" s="242"/>
      <c r="Q18" s="242"/>
      <c r="R18" s="242"/>
      <c r="S18" s="75">
        <f t="shared" ref="S18:S23" si="6">SUM(O18:R18)</f>
        <v>0</v>
      </c>
      <c r="T18" s="16"/>
    </row>
    <row r="19" spans="1:20" s="126" customFormat="1" ht="18" customHeight="1" x14ac:dyDescent="0.35">
      <c r="A19" s="16"/>
      <c r="B19" s="35" t="s">
        <v>1</v>
      </c>
      <c r="C19" s="242"/>
      <c r="D19" s="242"/>
      <c r="E19" s="242"/>
      <c r="F19" s="242"/>
      <c r="G19" s="27">
        <f t="shared" si="4"/>
        <v>0</v>
      </c>
      <c r="H19" s="242"/>
      <c r="I19" s="242"/>
      <c r="J19" s="242"/>
      <c r="K19" s="242"/>
      <c r="L19" s="75">
        <f t="shared" si="5"/>
        <v>0</v>
      </c>
      <c r="M19" s="16"/>
      <c r="N19" s="35" t="s">
        <v>1</v>
      </c>
      <c r="O19" s="242"/>
      <c r="P19" s="242"/>
      <c r="Q19" s="242"/>
      <c r="R19" s="242"/>
      <c r="S19" s="75">
        <f t="shared" si="6"/>
        <v>0</v>
      </c>
      <c r="T19" s="16"/>
    </row>
    <row r="20" spans="1:20" s="126" customFormat="1" ht="18" customHeight="1" x14ac:dyDescent="0.35">
      <c r="A20" s="16"/>
      <c r="B20" s="35" t="s">
        <v>4</v>
      </c>
      <c r="C20" s="242"/>
      <c r="D20" s="242"/>
      <c r="E20" s="242"/>
      <c r="F20" s="242"/>
      <c r="G20" s="27">
        <f t="shared" si="4"/>
        <v>0</v>
      </c>
      <c r="H20" s="242"/>
      <c r="I20" s="242"/>
      <c r="J20" s="242"/>
      <c r="K20" s="242"/>
      <c r="L20" s="75">
        <f t="shared" si="5"/>
        <v>0</v>
      </c>
      <c r="M20" s="16"/>
      <c r="N20" s="35" t="s">
        <v>4</v>
      </c>
      <c r="O20" s="242"/>
      <c r="P20" s="242"/>
      <c r="Q20" s="242"/>
      <c r="R20" s="242"/>
      <c r="S20" s="75">
        <f t="shared" si="6"/>
        <v>0</v>
      </c>
      <c r="T20" s="16"/>
    </row>
    <row r="21" spans="1:20" s="126" customFormat="1" ht="18" customHeight="1" x14ac:dyDescent="0.35">
      <c r="A21" s="16"/>
      <c r="B21" s="35" t="s">
        <v>2</v>
      </c>
      <c r="C21" s="242"/>
      <c r="D21" s="242"/>
      <c r="E21" s="242"/>
      <c r="F21" s="242"/>
      <c r="G21" s="27">
        <f t="shared" si="4"/>
        <v>0</v>
      </c>
      <c r="H21" s="242"/>
      <c r="I21" s="242"/>
      <c r="J21" s="242"/>
      <c r="K21" s="242"/>
      <c r="L21" s="75">
        <f t="shared" si="5"/>
        <v>0</v>
      </c>
      <c r="M21" s="16"/>
      <c r="N21" s="35" t="s">
        <v>2</v>
      </c>
      <c r="O21" s="242"/>
      <c r="P21" s="242"/>
      <c r="Q21" s="242"/>
      <c r="R21" s="242"/>
      <c r="S21" s="75">
        <f t="shared" si="6"/>
        <v>0</v>
      </c>
      <c r="T21" s="16"/>
    </row>
    <row r="22" spans="1:20" s="126" customFormat="1" ht="18" customHeight="1" x14ac:dyDescent="0.35">
      <c r="A22" s="16"/>
      <c r="B22" s="35" t="s">
        <v>3</v>
      </c>
      <c r="C22" s="242"/>
      <c r="D22" s="242"/>
      <c r="E22" s="242"/>
      <c r="F22" s="242"/>
      <c r="G22" s="27">
        <f t="shared" si="4"/>
        <v>0</v>
      </c>
      <c r="H22" s="242"/>
      <c r="I22" s="242"/>
      <c r="J22" s="242"/>
      <c r="K22" s="242"/>
      <c r="L22" s="75">
        <f t="shared" si="5"/>
        <v>0</v>
      </c>
      <c r="M22" s="16"/>
      <c r="N22" s="35" t="s">
        <v>3</v>
      </c>
      <c r="O22" s="242"/>
      <c r="P22" s="242"/>
      <c r="Q22" s="242"/>
      <c r="R22" s="242"/>
      <c r="S22" s="75">
        <f t="shared" si="6"/>
        <v>0</v>
      </c>
      <c r="T22" s="16"/>
    </row>
    <row r="23" spans="1:20" s="126" customFormat="1" ht="18" customHeight="1" x14ac:dyDescent="0.35">
      <c r="A23" s="16"/>
      <c r="B23" s="58" t="s">
        <v>118</v>
      </c>
      <c r="C23" s="243"/>
      <c r="D23" s="243"/>
      <c r="E23" s="243"/>
      <c r="F23" s="243"/>
      <c r="G23" s="27">
        <f t="shared" si="4"/>
        <v>0</v>
      </c>
      <c r="H23" s="243"/>
      <c r="I23" s="243"/>
      <c r="J23" s="243"/>
      <c r="K23" s="243"/>
      <c r="L23" s="75">
        <f t="shared" si="5"/>
        <v>0</v>
      </c>
      <c r="M23" s="16"/>
      <c r="N23" s="58" t="s">
        <v>118</v>
      </c>
      <c r="O23" s="243">
        <v>1</v>
      </c>
      <c r="P23" s="243"/>
      <c r="Q23" s="243"/>
      <c r="R23" s="243"/>
      <c r="S23" s="75">
        <f t="shared" si="6"/>
        <v>1</v>
      </c>
      <c r="T23" s="16"/>
    </row>
    <row r="24" spans="1:20" s="126" customFormat="1" ht="18" customHeight="1" thickBot="1" x14ac:dyDescent="0.4">
      <c r="A24" s="16"/>
      <c r="B24" s="24" t="s">
        <v>14</v>
      </c>
      <c r="C24" s="25">
        <f t="shared" ref="C24:L24" si="7">SUM(C18:C23)</f>
        <v>0</v>
      </c>
      <c r="D24" s="25">
        <f t="shared" si="7"/>
        <v>0</v>
      </c>
      <c r="E24" s="25">
        <f t="shared" si="7"/>
        <v>0</v>
      </c>
      <c r="F24" s="25">
        <f t="shared" si="7"/>
        <v>0</v>
      </c>
      <c r="G24" s="25">
        <f t="shared" si="7"/>
        <v>0</v>
      </c>
      <c r="H24" s="25">
        <f t="shared" si="7"/>
        <v>0</v>
      </c>
      <c r="I24" s="25">
        <f t="shared" si="7"/>
        <v>0</v>
      </c>
      <c r="J24" s="25">
        <f t="shared" si="7"/>
        <v>0</v>
      </c>
      <c r="K24" s="25">
        <f t="shared" si="7"/>
        <v>0</v>
      </c>
      <c r="L24" s="76">
        <f t="shared" si="7"/>
        <v>0</v>
      </c>
      <c r="M24" s="16"/>
      <c r="N24" s="24" t="s">
        <v>14</v>
      </c>
      <c r="O24" s="25">
        <f>SUM(O18:O23)</f>
        <v>1</v>
      </c>
      <c r="P24" s="25">
        <f>SUM(P18:P23)</f>
        <v>0</v>
      </c>
      <c r="Q24" s="25">
        <f>SUM(Q18:Q23)</f>
        <v>0</v>
      </c>
      <c r="R24" s="25">
        <f>SUM(R18:R23)</f>
        <v>0</v>
      </c>
      <c r="S24" s="76">
        <f>SUM(S18:S23)</f>
        <v>1</v>
      </c>
      <c r="T24" s="16"/>
    </row>
    <row r="25" spans="1:20" s="126" customFormat="1" ht="8.15" customHeight="1" thickBot="1" x14ac:dyDescent="0.4">
      <c r="A25" s="16"/>
      <c r="B25" s="16"/>
      <c r="C25" s="16"/>
      <c r="D25" s="16"/>
      <c r="E25" s="16"/>
      <c r="F25" s="16"/>
      <c r="G25" s="16"/>
      <c r="H25" s="16"/>
      <c r="I25" s="16"/>
      <c r="J25" s="16"/>
      <c r="K25" s="16"/>
      <c r="L25" s="16"/>
      <c r="T25" s="16"/>
    </row>
    <row r="26" spans="1:20" s="126" customFormat="1" ht="48" customHeight="1" x14ac:dyDescent="0.35">
      <c r="A26" s="16"/>
      <c r="B26" s="63" t="s">
        <v>42</v>
      </c>
      <c r="C26" s="191"/>
      <c r="D26" s="192"/>
      <c r="E26" s="192" t="s">
        <v>195</v>
      </c>
      <c r="F26" s="192"/>
      <c r="G26" s="193"/>
      <c r="H26" s="191"/>
      <c r="I26" s="192"/>
      <c r="J26" s="192" t="s">
        <v>196</v>
      </c>
      <c r="K26" s="192"/>
      <c r="L26" s="194"/>
      <c r="M26" s="16"/>
      <c r="N26" s="63" t="s">
        <v>50</v>
      </c>
      <c r="O26" s="191"/>
      <c r="P26" s="192"/>
      <c r="Q26" s="192" t="s">
        <v>196</v>
      </c>
      <c r="R26" s="192"/>
      <c r="S26" s="194"/>
      <c r="T26" s="16"/>
    </row>
    <row r="27" spans="1:20" s="126" customFormat="1" ht="95.15" customHeight="1" x14ac:dyDescent="0.35">
      <c r="A27" s="16"/>
      <c r="B27" s="33" t="s">
        <v>249</v>
      </c>
      <c r="C27" s="36">
        <v>0</v>
      </c>
      <c r="D27" s="34" t="s">
        <v>144</v>
      </c>
      <c r="E27" s="34" t="s">
        <v>145</v>
      </c>
      <c r="F27" s="34" t="s">
        <v>146</v>
      </c>
      <c r="G27" s="21" t="s">
        <v>132</v>
      </c>
      <c r="H27" s="36">
        <v>0</v>
      </c>
      <c r="I27" s="34" t="s">
        <v>144</v>
      </c>
      <c r="J27" s="34" t="s">
        <v>145</v>
      </c>
      <c r="K27" s="34" t="s">
        <v>146</v>
      </c>
      <c r="L27" s="22" t="s">
        <v>132</v>
      </c>
      <c r="M27" s="16"/>
      <c r="N27" s="33" t="s">
        <v>249</v>
      </c>
      <c r="O27" s="36">
        <v>0</v>
      </c>
      <c r="P27" s="34" t="s">
        <v>144</v>
      </c>
      <c r="Q27" s="34" t="s">
        <v>145</v>
      </c>
      <c r="R27" s="34" t="s">
        <v>146</v>
      </c>
      <c r="S27" s="22" t="s">
        <v>132</v>
      </c>
      <c r="T27" s="16"/>
    </row>
    <row r="28" spans="1:20" s="126" customFormat="1" ht="18" customHeight="1" x14ac:dyDescent="0.35">
      <c r="A28" s="16"/>
      <c r="B28" s="33" t="s">
        <v>49</v>
      </c>
      <c r="C28" s="104"/>
      <c r="D28" s="105"/>
      <c r="E28" s="105" t="s">
        <v>165</v>
      </c>
      <c r="F28" s="105"/>
      <c r="G28" s="107"/>
      <c r="H28" s="104"/>
      <c r="I28" s="105"/>
      <c r="J28" s="105" t="s">
        <v>165</v>
      </c>
      <c r="K28" s="105"/>
      <c r="L28" s="106"/>
      <c r="M28" s="16"/>
      <c r="N28" s="33" t="s">
        <v>49</v>
      </c>
      <c r="O28" s="108"/>
      <c r="P28" s="108"/>
      <c r="Q28" s="108" t="s">
        <v>165</v>
      </c>
      <c r="R28" s="108"/>
      <c r="S28" s="109"/>
      <c r="T28" s="16"/>
    </row>
    <row r="29" spans="1:20" s="126" customFormat="1" ht="18" customHeight="1" x14ac:dyDescent="0.35">
      <c r="A29" s="16"/>
      <c r="B29" s="35" t="s">
        <v>0</v>
      </c>
      <c r="C29" s="242"/>
      <c r="D29" s="242"/>
      <c r="E29" s="242"/>
      <c r="F29" s="242"/>
      <c r="G29" s="27">
        <f t="shared" ref="G29:G34" si="8">SUM(C29:F29)</f>
        <v>0</v>
      </c>
      <c r="H29" s="242"/>
      <c r="I29" s="242"/>
      <c r="J29" s="242"/>
      <c r="K29" s="242"/>
      <c r="L29" s="75">
        <f t="shared" ref="L29:L34" si="9">SUM(H29:K29)</f>
        <v>0</v>
      </c>
      <c r="M29" s="16"/>
      <c r="N29" s="35" t="s">
        <v>0</v>
      </c>
      <c r="O29" s="242"/>
      <c r="P29" s="242"/>
      <c r="Q29" s="242"/>
      <c r="R29" s="242"/>
      <c r="S29" s="75">
        <f t="shared" ref="S29:S34" si="10">SUM(O29:R29)</f>
        <v>0</v>
      </c>
      <c r="T29" s="16"/>
    </row>
    <row r="30" spans="1:20" s="126" customFormat="1" ht="18" customHeight="1" x14ac:dyDescent="0.35">
      <c r="A30" s="16"/>
      <c r="B30" s="35" t="s">
        <v>1</v>
      </c>
      <c r="C30" s="242"/>
      <c r="D30" s="242"/>
      <c r="E30" s="242"/>
      <c r="F30" s="242"/>
      <c r="G30" s="27">
        <f t="shared" si="8"/>
        <v>0</v>
      </c>
      <c r="H30" s="242"/>
      <c r="I30" s="242"/>
      <c r="J30" s="242"/>
      <c r="K30" s="242"/>
      <c r="L30" s="75">
        <f t="shared" si="9"/>
        <v>0</v>
      </c>
      <c r="M30" s="16"/>
      <c r="N30" s="35" t="s">
        <v>1</v>
      </c>
      <c r="O30" s="242"/>
      <c r="P30" s="242"/>
      <c r="Q30" s="242"/>
      <c r="R30" s="242"/>
      <c r="S30" s="75">
        <f t="shared" si="10"/>
        <v>0</v>
      </c>
      <c r="T30" s="16"/>
    </row>
    <row r="31" spans="1:20" s="126" customFormat="1" ht="18" customHeight="1" x14ac:dyDescent="0.35">
      <c r="A31" s="16"/>
      <c r="B31" s="35" t="s">
        <v>4</v>
      </c>
      <c r="C31" s="242"/>
      <c r="D31" s="242"/>
      <c r="E31" s="242"/>
      <c r="F31" s="242"/>
      <c r="G31" s="27">
        <f t="shared" si="8"/>
        <v>0</v>
      </c>
      <c r="H31" s="242"/>
      <c r="I31" s="242"/>
      <c r="J31" s="242"/>
      <c r="K31" s="242"/>
      <c r="L31" s="75">
        <f t="shared" si="9"/>
        <v>0</v>
      </c>
      <c r="M31" s="16"/>
      <c r="N31" s="35" t="s">
        <v>4</v>
      </c>
      <c r="O31" s="242"/>
      <c r="P31" s="242"/>
      <c r="Q31" s="242"/>
      <c r="R31" s="242"/>
      <c r="S31" s="75">
        <f t="shared" si="10"/>
        <v>0</v>
      </c>
      <c r="T31" s="16"/>
    </row>
    <row r="32" spans="1:20" s="126" customFormat="1" ht="18" customHeight="1" x14ac:dyDescent="0.35">
      <c r="A32" s="16"/>
      <c r="B32" s="35" t="s">
        <v>2</v>
      </c>
      <c r="C32" s="242"/>
      <c r="D32" s="242"/>
      <c r="E32" s="242"/>
      <c r="F32" s="242"/>
      <c r="G32" s="27">
        <f t="shared" si="8"/>
        <v>0</v>
      </c>
      <c r="H32" s="242"/>
      <c r="I32" s="242"/>
      <c r="J32" s="242"/>
      <c r="K32" s="242"/>
      <c r="L32" s="75">
        <f t="shared" si="9"/>
        <v>0</v>
      </c>
      <c r="M32" s="16"/>
      <c r="N32" s="35" t="s">
        <v>2</v>
      </c>
      <c r="O32" s="242"/>
      <c r="P32" s="242"/>
      <c r="Q32" s="242"/>
      <c r="R32" s="242"/>
      <c r="S32" s="75">
        <f t="shared" si="10"/>
        <v>0</v>
      </c>
      <c r="T32" s="16"/>
    </row>
    <row r="33" spans="1:20" s="126" customFormat="1" ht="18" customHeight="1" x14ac:dyDescent="0.35">
      <c r="A33" s="16"/>
      <c r="B33" s="35" t="s">
        <v>3</v>
      </c>
      <c r="C33" s="242"/>
      <c r="D33" s="242"/>
      <c r="E33" s="242"/>
      <c r="F33" s="242"/>
      <c r="G33" s="27">
        <f t="shared" si="8"/>
        <v>0</v>
      </c>
      <c r="H33" s="242"/>
      <c r="I33" s="242"/>
      <c r="J33" s="242"/>
      <c r="K33" s="242"/>
      <c r="L33" s="75">
        <f t="shared" si="9"/>
        <v>0</v>
      </c>
      <c r="M33" s="16"/>
      <c r="N33" s="35" t="s">
        <v>3</v>
      </c>
      <c r="O33" s="242"/>
      <c r="P33" s="242"/>
      <c r="Q33" s="242"/>
      <c r="R33" s="242"/>
      <c r="S33" s="75">
        <f t="shared" si="10"/>
        <v>0</v>
      </c>
      <c r="T33" s="16"/>
    </row>
    <row r="34" spans="1:20" s="126" customFormat="1" ht="18" customHeight="1" x14ac:dyDescent="0.35">
      <c r="A34" s="16"/>
      <c r="B34" s="58" t="s">
        <v>118</v>
      </c>
      <c r="C34" s="243"/>
      <c r="D34" s="243"/>
      <c r="E34" s="243"/>
      <c r="F34" s="243"/>
      <c r="G34" s="27">
        <f t="shared" si="8"/>
        <v>0</v>
      </c>
      <c r="H34" s="243"/>
      <c r="I34" s="243"/>
      <c r="J34" s="243"/>
      <c r="K34" s="243"/>
      <c r="L34" s="75">
        <f t="shared" si="9"/>
        <v>0</v>
      </c>
      <c r="M34" s="16"/>
      <c r="N34" s="58" t="s">
        <v>118</v>
      </c>
      <c r="O34" s="243">
        <v>1</v>
      </c>
      <c r="P34" s="243"/>
      <c r="Q34" s="243"/>
      <c r="R34" s="243"/>
      <c r="S34" s="75">
        <f t="shared" si="10"/>
        <v>1</v>
      </c>
      <c r="T34" s="16"/>
    </row>
    <row r="35" spans="1:20" s="126" customFormat="1" ht="18" customHeight="1" thickBot="1" x14ac:dyDescent="0.4">
      <c r="A35" s="16"/>
      <c r="B35" s="24" t="s">
        <v>14</v>
      </c>
      <c r="C35" s="25">
        <f t="shared" ref="C35:L35" si="11">SUM(C29:C34)</f>
        <v>0</v>
      </c>
      <c r="D35" s="25">
        <f t="shared" si="11"/>
        <v>0</v>
      </c>
      <c r="E35" s="25">
        <f t="shared" si="11"/>
        <v>0</v>
      </c>
      <c r="F35" s="25">
        <f t="shared" si="11"/>
        <v>0</v>
      </c>
      <c r="G35" s="25">
        <f t="shared" si="11"/>
        <v>0</v>
      </c>
      <c r="H35" s="25">
        <f t="shared" si="11"/>
        <v>0</v>
      </c>
      <c r="I35" s="25">
        <f t="shared" si="11"/>
        <v>0</v>
      </c>
      <c r="J35" s="25">
        <f t="shared" si="11"/>
        <v>0</v>
      </c>
      <c r="K35" s="25">
        <f t="shared" si="11"/>
        <v>0</v>
      </c>
      <c r="L35" s="76">
        <f t="shared" si="11"/>
        <v>0</v>
      </c>
      <c r="M35" s="16"/>
      <c r="N35" s="24" t="s">
        <v>14</v>
      </c>
      <c r="O35" s="25">
        <f>SUM(O29:O34)</f>
        <v>1</v>
      </c>
      <c r="P35" s="25">
        <f>SUM(P29:P34)</f>
        <v>0</v>
      </c>
      <c r="Q35" s="25">
        <f>SUM(Q29:Q34)</f>
        <v>0</v>
      </c>
      <c r="R35" s="25">
        <f>SUM(R29:R34)</f>
        <v>0</v>
      </c>
      <c r="S35" s="76">
        <f>SUM(S29:S34)</f>
        <v>1</v>
      </c>
      <c r="T35" s="16"/>
    </row>
    <row r="36" spans="1:20" s="126" customFormat="1" ht="8.15" customHeight="1" thickBot="1" x14ac:dyDescent="0.4">
      <c r="A36" s="16"/>
      <c r="B36" s="16"/>
      <c r="C36" s="16"/>
      <c r="D36" s="16"/>
      <c r="E36" s="16"/>
      <c r="F36" s="16"/>
      <c r="G36" s="16"/>
      <c r="H36" s="16"/>
      <c r="I36" s="16"/>
      <c r="J36" s="16"/>
      <c r="K36" s="16"/>
      <c r="L36" s="16"/>
      <c r="T36" s="16"/>
    </row>
    <row r="37" spans="1:20" s="126" customFormat="1" ht="48" customHeight="1" x14ac:dyDescent="0.35">
      <c r="A37" s="16"/>
      <c r="B37" s="63" t="s">
        <v>42</v>
      </c>
      <c r="C37" s="191"/>
      <c r="D37" s="195" t="s">
        <v>195</v>
      </c>
      <c r="E37" s="192"/>
      <c r="F37" s="193"/>
      <c r="G37" s="191"/>
      <c r="H37" s="195" t="s">
        <v>196</v>
      </c>
      <c r="I37" s="192"/>
      <c r="J37" s="194"/>
      <c r="K37" s="16"/>
      <c r="M37" s="16"/>
      <c r="N37" s="63" t="s">
        <v>50</v>
      </c>
      <c r="O37" s="191"/>
      <c r="P37" s="195" t="s">
        <v>196</v>
      </c>
      <c r="Q37" s="192"/>
      <c r="R37" s="194"/>
      <c r="T37" s="16"/>
    </row>
    <row r="38" spans="1:20" s="126" customFormat="1" ht="95.15" customHeight="1" x14ac:dyDescent="0.35">
      <c r="A38" s="16"/>
      <c r="B38" s="33" t="s">
        <v>147</v>
      </c>
      <c r="C38" s="36" t="s">
        <v>94</v>
      </c>
      <c r="D38" s="34" t="s">
        <v>95</v>
      </c>
      <c r="E38" s="34" t="s">
        <v>61</v>
      </c>
      <c r="F38" s="21" t="s">
        <v>132</v>
      </c>
      <c r="G38" s="36" t="s">
        <v>94</v>
      </c>
      <c r="H38" s="34" t="s">
        <v>95</v>
      </c>
      <c r="I38" s="34" t="s">
        <v>61</v>
      </c>
      <c r="J38" s="22" t="s">
        <v>132</v>
      </c>
      <c r="K38" s="16"/>
      <c r="M38" s="16"/>
      <c r="N38" s="33" t="s">
        <v>147</v>
      </c>
      <c r="O38" s="36" t="s">
        <v>94</v>
      </c>
      <c r="P38" s="34" t="s">
        <v>95</v>
      </c>
      <c r="Q38" s="34" t="s">
        <v>61</v>
      </c>
      <c r="R38" s="22" t="s">
        <v>132</v>
      </c>
      <c r="T38" s="16"/>
    </row>
    <row r="39" spans="1:20" s="126" customFormat="1" ht="18" customHeight="1" x14ac:dyDescent="0.35">
      <c r="A39" s="16"/>
      <c r="B39" s="33" t="s">
        <v>49</v>
      </c>
      <c r="C39" s="104"/>
      <c r="D39" s="105" t="s">
        <v>165</v>
      </c>
      <c r="E39" s="105"/>
      <c r="F39" s="107"/>
      <c r="G39" s="104"/>
      <c r="H39" s="105" t="s">
        <v>165</v>
      </c>
      <c r="I39" s="105"/>
      <c r="J39" s="106"/>
      <c r="K39" s="16"/>
      <c r="M39" s="16"/>
      <c r="N39" s="33" t="s">
        <v>49</v>
      </c>
      <c r="O39" s="104"/>
      <c r="P39" s="105" t="s">
        <v>165</v>
      </c>
      <c r="Q39" s="105"/>
      <c r="R39" s="106"/>
      <c r="T39" s="16"/>
    </row>
    <row r="40" spans="1:20" s="126" customFormat="1" ht="18" customHeight="1" x14ac:dyDescent="0.35">
      <c r="A40" s="16"/>
      <c r="B40" s="35" t="s">
        <v>0</v>
      </c>
      <c r="C40" s="242"/>
      <c r="D40" s="242"/>
      <c r="E40" s="242"/>
      <c r="F40" s="27">
        <f t="shared" ref="F40:F45" si="12">SUM(B40:E40)</f>
        <v>0</v>
      </c>
      <c r="G40" s="242"/>
      <c r="H40" s="242"/>
      <c r="I40" s="242"/>
      <c r="J40" s="75">
        <f t="shared" ref="J40:J45" si="13">SUM(G40:I40)</f>
        <v>0</v>
      </c>
      <c r="K40" s="16"/>
      <c r="M40" s="16"/>
      <c r="N40" s="35" t="s">
        <v>0</v>
      </c>
      <c r="O40" s="242"/>
      <c r="P40" s="242"/>
      <c r="Q40" s="242"/>
      <c r="R40" s="75">
        <f t="shared" ref="R40:R45" si="14">SUM(O40:Q40)</f>
        <v>0</v>
      </c>
      <c r="T40" s="16"/>
    </row>
    <row r="41" spans="1:20" s="126" customFormat="1" ht="18" customHeight="1" x14ac:dyDescent="0.35">
      <c r="A41" s="16"/>
      <c r="B41" s="35" t="s">
        <v>1</v>
      </c>
      <c r="C41" s="242"/>
      <c r="D41" s="242"/>
      <c r="E41" s="242"/>
      <c r="F41" s="27">
        <f t="shared" si="12"/>
        <v>0</v>
      </c>
      <c r="G41" s="242"/>
      <c r="H41" s="242"/>
      <c r="I41" s="242"/>
      <c r="J41" s="75">
        <f t="shared" si="13"/>
        <v>0</v>
      </c>
      <c r="K41" s="16"/>
      <c r="M41" s="16"/>
      <c r="N41" s="35" t="s">
        <v>1</v>
      </c>
      <c r="O41" s="242"/>
      <c r="P41" s="242"/>
      <c r="Q41" s="242"/>
      <c r="R41" s="75">
        <f t="shared" si="14"/>
        <v>0</v>
      </c>
      <c r="T41" s="16"/>
    </row>
    <row r="42" spans="1:20" s="126" customFormat="1" ht="18" customHeight="1" x14ac:dyDescent="0.35">
      <c r="A42" s="16"/>
      <c r="B42" s="35" t="s">
        <v>4</v>
      </c>
      <c r="C42" s="242"/>
      <c r="D42" s="242"/>
      <c r="E42" s="242"/>
      <c r="F42" s="27">
        <f t="shared" si="12"/>
        <v>0</v>
      </c>
      <c r="G42" s="242"/>
      <c r="H42" s="242"/>
      <c r="I42" s="242"/>
      <c r="J42" s="75">
        <f t="shared" si="13"/>
        <v>0</v>
      </c>
      <c r="K42" s="16"/>
      <c r="M42" s="16"/>
      <c r="N42" s="35" t="s">
        <v>4</v>
      </c>
      <c r="O42" s="242"/>
      <c r="P42" s="242"/>
      <c r="Q42" s="242"/>
      <c r="R42" s="75">
        <f t="shared" si="14"/>
        <v>0</v>
      </c>
      <c r="T42" s="16"/>
    </row>
    <row r="43" spans="1:20" s="126" customFormat="1" ht="18" customHeight="1" x14ac:dyDescent="0.35">
      <c r="A43" s="16"/>
      <c r="B43" s="35" t="s">
        <v>2</v>
      </c>
      <c r="C43" s="242"/>
      <c r="D43" s="242"/>
      <c r="E43" s="242"/>
      <c r="F43" s="27">
        <f t="shared" si="12"/>
        <v>0</v>
      </c>
      <c r="G43" s="242"/>
      <c r="H43" s="242"/>
      <c r="I43" s="242"/>
      <c r="J43" s="75">
        <f t="shared" si="13"/>
        <v>0</v>
      </c>
      <c r="K43" s="16"/>
      <c r="M43" s="16"/>
      <c r="N43" s="35" t="s">
        <v>2</v>
      </c>
      <c r="O43" s="242"/>
      <c r="P43" s="242"/>
      <c r="Q43" s="242"/>
      <c r="R43" s="75">
        <f t="shared" si="14"/>
        <v>0</v>
      </c>
      <c r="T43" s="16"/>
    </row>
    <row r="44" spans="1:20" s="126" customFormat="1" ht="18" customHeight="1" x14ac:dyDescent="0.35">
      <c r="A44" s="16"/>
      <c r="B44" s="35" t="s">
        <v>3</v>
      </c>
      <c r="C44" s="242"/>
      <c r="D44" s="242"/>
      <c r="E44" s="242"/>
      <c r="F44" s="27">
        <f t="shared" si="12"/>
        <v>0</v>
      </c>
      <c r="G44" s="242"/>
      <c r="H44" s="242"/>
      <c r="I44" s="242"/>
      <c r="J44" s="75">
        <f t="shared" si="13"/>
        <v>0</v>
      </c>
      <c r="K44" s="16"/>
      <c r="M44" s="16"/>
      <c r="N44" s="35" t="s">
        <v>3</v>
      </c>
      <c r="O44" s="242"/>
      <c r="P44" s="242"/>
      <c r="Q44" s="242"/>
      <c r="R44" s="75">
        <f t="shared" si="14"/>
        <v>0</v>
      </c>
      <c r="T44" s="16"/>
    </row>
    <row r="45" spans="1:20" s="126" customFormat="1" ht="18" customHeight="1" x14ac:dyDescent="0.35">
      <c r="A45" s="16"/>
      <c r="B45" s="58" t="s">
        <v>118</v>
      </c>
      <c r="C45" s="243"/>
      <c r="D45" s="243"/>
      <c r="E45" s="243"/>
      <c r="F45" s="57">
        <f t="shared" si="12"/>
        <v>0</v>
      </c>
      <c r="G45" s="243"/>
      <c r="H45" s="243"/>
      <c r="I45" s="243"/>
      <c r="J45" s="75">
        <f t="shared" si="13"/>
        <v>0</v>
      </c>
      <c r="K45" s="16"/>
      <c r="M45" s="16"/>
      <c r="N45" s="58" t="s">
        <v>118</v>
      </c>
      <c r="O45" s="243">
        <v>1</v>
      </c>
      <c r="P45" s="243"/>
      <c r="Q45" s="243"/>
      <c r="R45" s="75">
        <f t="shared" si="14"/>
        <v>1</v>
      </c>
      <c r="T45" s="16"/>
    </row>
    <row r="46" spans="1:20" s="126" customFormat="1" ht="18" customHeight="1" thickBot="1" x14ac:dyDescent="0.4">
      <c r="A46" s="16"/>
      <c r="B46" s="24" t="s">
        <v>14</v>
      </c>
      <c r="C46" s="25">
        <f t="shared" ref="C46:J46" si="15">SUM(C40:C45)</f>
        <v>0</v>
      </c>
      <c r="D46" s="25">
        <f t="shared" si="15"/>
        <v>0</v>
      </c>
      <c r="E46" s="25">
        <f t="shared" si="15"/>
        <v>0</v>
      </c>
      <c r="F46" s="25">
        <f t="shared" si="15"/>
        <v>0</v>
      </c>
      <c r="G46" s="25">
        <f t="shared" si="15"/>
        <v>0</v>
      </c>
      <c r="H46" s="25">
        <f t="shared" si="15"/>
        <v>0</v>
      </c>
      <c r="I46" s="25">
        <f t="shared" si="15"/>
        <v>0</v>
      </c>
      <c r="J46" s="76">
        <f t="shared" si="15"/>
        <v>0</v>
      </c>
      <c r="K46" s="16"/>
      <c r="M46" s="16"/>
      <c r="N46" s="24" t="s">
        <v>14</v>
      </c>
      <c r="O46" s="25">
        <f>SUM(O40:O45)</f>
        <v>1</v>
      </c>
      <c r="P46" s="25">
        <f>SUM(P40:P45)</f>
        <v>0</v>
      </c>
      <c r="Q46" s="25">
        <f>SUM(Q40:Q45)</f>
        <v>0</v>
      </c>
      <c r="R46" s="76">
        <f>SUM(R40:R45)</f>
        <v>1</v>
      </c>
      <c r="T46" s="16"/>
    </row>
    <row r="47" spans="1:20" s="126" customFormat="1" ht="8.15" customHeight="1" thickBot="1" x14ac:dyDescent="0.4">
      <c r="A47" s="16"/>
      <c r="B47" s="16"/>
      <c r="C47" s="16"/>
      <c r="D47" s="16"/>
      <c r="E47" s="16"/>
      <c r="F47" s="16"/>
      <c r="G47" s="16"/>
      <c r="H47" s="16"/>
      <c r="I47" s="16"/>
      <c r="J47" s="16"/>
      <c r="K47" s="16"/>
      <c r="T47" s="16"/>
    </row>
    <row r="48" spans="1:20" s="126" customFormat="1" ht="48" customHeight="1" x14ac:dyDescent="0.35">
      <c r="A48" s="16"/>
      <c r="B48" s="63" t="s">
        <v>42</v>
      </c>
      <c r="C48" s="191"/>
      <c r="D48" s="195" t="s">
        <v>195</v>
      </c>
      <c r="E48" s="192"/>
      <c r="F48" s="193"/>
      <c r="G48" s="191"/>
      <c r="H48" s="195" t="s">
        <v>196</v>
      </c>
      <c r="I48" s="192"/>
      <c r="J48" s="194"/>
      <c r="K48" s="16"/>
      <c r="M48" s="16"/>
      <c r="N48" s="63" t="s">
        <v>50</v>
      </c>
      <c r="O48" s="191"/>
      <c r="P48" s="195" t="s">
        <v>196</v>
      </c>
      <c r="Q48" s="192"/>
      <c r="R48" s="194"/>
      <c r="T48" s="16"/>
    </row>
    <row r="49" spans="1:20" s="126" customFormat="1" ht="95.15" customHeight="1" x14ac:dyDescent="0.35">
      <c r="A49" s="16"/>
      <c r="B49" s="33" t="s">
        <v>212</v>
      </c>
      <c r="C49" s="36" t="s">
        <v>94</v>
      </c>
      <c r="D49" s="34" t="s">
        <v>95</v>
      </c>
      <c r="E49" s="34" t="s">
        <v>61</v>
      </c>
      <c r="F49" s="21" t="s">
        <v>132</v>
      </c>
      <c r="G49" s="36" t="s">
        <v>94</v>
      </c>
      <c r="H49" s="34" t="s">
        <v>95</v>
      </c>
      <c r="I49" s="34" t="s">
        <v>61</v>
      </c>
      <c r="J49" s="22" t="s">
        <v>132</v>
      </c>
      <c r="K49" s="16"/>
      <c r="M49" s="16"/>
      <c r="N49" s="33" t="s">
        <v>212</v>
      </c>
      <c r="O49" s="36" t="s">
        <v>94</v>
      </c>
      <c r="P49" s="34" t="s">
        <v>95</v>
      </c>
      <c r="Q49" s="34" t="s">
        <v>61</v>
      </c>
      <c r="R49" s="22" t="s">
        <v>132</v>
      </c>
      <c r="T49" s="16"/>
    </row>
    <row r="50" spans="1:20" s="126" customFormat="1" ht="18" customHeight="1" x14ac:dyDescent="0.35">
      <c r="A50" s="16"/>
      <c r="B50" s="33" t="s">
        <v>49</v>
      </c>
      <c r="C50" s="104"/>
      <c r="D50" s="105" t="s">
        <v>165</v>
      </c>
      <c r="E50" s="105"/>
      <c r="F50" s="107"/>
      <c r="G50" s="104"/>
      <c r="H50" s="105" t="s">
        <v>165</v>
      </c>
      <c r="I50" s="105"/>
      <c r="J50" s="106"/>
      <c r="K50" s="16"/>
      <c r="M50" s="16"/>
      <c r="N50" s="33" t="s">
        <v>49</v>
      </c>
      <c r="O50" s="104"/>
      <c r="P50" s="105" t="s">
        <v>165</v>
      </c>
      <c r="Q50" s="105"/>
      <c r="R50" s="106"/>
      <c r="T50" s="16"/>
    </row>
    <row r="51" spans="1:20" s="126" customFormat="1" ht="18" customHeight="1" x14ac:dyDescent="0.35">
      <c r="A51" s="16"/>
      <c r="B51" s="35" t="s">
        <v>0</v>
      </c>
      <c r="C51" s="242"/>
      <c r="D51" s="242"/>
      <c r="E51" s="242"/>
      <c r="F51" s="27">
        <f t="shared" ref="F51:F56" si="16">SUM(B51:E51)</f>
        <v>0</v>
      </c>
      <c r="G51" s="242"/>
      <c r="H51" s="242"/>
      <c r="I51" s="242"/>
      <c r="J51" s="75">
        <f t="shared" ref="J51:J56" si="17">SUM(G51:I51)</f>
        <v>0</v>
      </c>
      <c r="K51" s="16"/>
      <c r="M51" s="16"/>
      <c r="N51" s="35" t="s">
        <v>0</v>
      </c>
      <c r="O51" s="242"/>
      <c r="P51" s="242"/>
      <c r="Q51" s="242"/>
      <c r="R51" s="75">
        <f t="shared" ref="R51:R56" si="18">SUM(O51:Q51)</f>
        <v>0</v>
      </c>
      <c r="T51" s="16"/>
    </row>
    <row r="52" spans="1:20" s="126" customFormat="1" ht="18" customHeight="1" x14ac:dyDescent="0.35">
      <c r="A52" s="16"/>
      <c r="B52" s="35" t="s">
        <v>1</v>
      </c>
      <c r="C52" s="242"/>
      <c r="D52" s="242"/>
      <c r="E52" s="242"/>
      <c r="F52" s="27">
        <f t="shared" si="16"/>
        <v>0</v>
      </c>
      <c r="G52" s="242"/>
      <c r="H52" s="242"/>
      <c r="I52" s="242"/>
      <c r="J52" s="75">
        <f t="shared" si="17"/>
        <v>0</v>
      </c>
      <c r="K52" s="16"/>
      <c r="M52" s="16"/>
      <c r="N52" s="35" t="s">
        <v>1</v>
      </c>
      <c r="O52" s="242"/>
      <c r="P52" s="242"/>
      <c r="Q52" s="242"/>
      <c r="R52" s="75">
        <f t="shared" si="18"/>
        <v>0</v>
      </c>
      <c r="T52" s="16"/>
    </row>
    <row r="53" spans="1:20" s="126" customFormat="1" ht="18" customHeight="1" x14ac:dyDescent="0.35">
      <c r="A53" s="16"/>
      <c r="B53" s="35" t="s">
        <v>4</v>
      </c>
      <c r="C53" s="242"/>
      <c r="D53" s="242"/>
      <c r="E53" s="242"/>
      <c r="F53" s="27">
        <f t="shared" si="16"/>
        <v>0</v>
      </c>
      <c r="G53" s="242"/>
      <c r="H53" s="242"/>
      <c r="I53" s="242"/>
      <c r="J53" s="75">
        <f t="shared" si="17"/>
        <v>0</v>
      </c>
      <c r="K53" s="16"/>
      <c r="M53" s="16"/>
      <c r="N53" s="35" t="s">
        <v>4</v>
      </c>
      <c r="O53" s="242"/>
      <c r="P53" s="242"/>
      <c r="Q53" s="242"/>
      <c r="R53" s="75">
        <f t="shared" si="18"/>
        <v>0</v>
      </c>
      <c r="T53" s="16"/>
    </row>
    <row r="54" spans="1:20" s="126" customFormat="1" ht="18" customHeight="1" x14ac:dyDescent="0.35">
      <c r="A54" s="16"/>
      <c r="B54" s="35" t="s">
        <v>2</v>
      </c>
      <c r="C54" s="242"/>
      <c r="D54" s="242"/>
      <c r="E54" s="242"/>
      <c r="F54" s="27">
        <f t="shared" si="16"/>
        <v>0</v>
      </c>
      <c r="G54" s="242"/>
      <c r="H54" s="242"/>
      <c r="I54" s="242"/>
      <c r="J54" s="75">
        <f t="shared" si="17"/>
        <v>0</v>
      </c>
      <c r="K54" s="16"/>
      <c r="M54" s="16"/>
      <c r="N54" s="35" t="s">
        <v>2</v>
      </c>
      <c r="O54" s="242"/>
      <c r="P54" s="242"/>
      <c r="Q54" s="242"/>
      <c r="R54" s="75">
        <f t="shared" si="18"/>
        <v>0</v>
      </c>
      <c r="T54" s="16"/>
    </row>
    <row r="55" spans="1:20" s="126" customFormat="1" ht="18" customHeight="1" x14ac:dyDescent="0.35">
      <c r="A55" s="16"/>
      <c r="B55" s="35" t="s">
        <v>3</v>
      </c>
      <c r="C55" s="242"/>
      <c r="D55" s="242"/>
      <c r="E55" s="242"/>
      <c r="F55" s="27">
        <f t="shared" si="16"/>
        <v>0</v>
      </c>
      <c r="G55" s="242"/>
      <c r="H55" s="242"/>
      <c r="I55" s="242"/>
      <c r="J55" s="75">
        <f t="shared" si="17"/>
        <v>0</v>
      </c>
      <c r="K55" s="16"/>
      <c r="M55" s="16"/>
      <c r="N55" s="35" t="s">
        <v>3</v>
      </c>
      <c r="O55" s="242"/>
      <c r="P55" s="242"/>
      <c r="Q55" s="242"/>
      <c r="R55" s="75">
        <f t="shared" si="18"/>
        <v>0</v>
      </c>
      <c r="T55" s="16"/>
    </row>
    <row r="56" spans="1:20" s="126" customFormat="1" ht="18" customHeight="1" x14ac:dyDescent="0.35">
      <c r="A56" s="16"/>
      <c r="B56" s="58" t="s">
        <v>118</v>
      </c>
      <c r="C56" s="243"/>
      <c r="D56" s="243"/>
      <c r="E56" s="243"/>
      <c r="F56" s="57">
        <f t="shared" si="16"/>
        <v>0</v>
      </c>
      <c r="G56" s="243"/>
      <c r="H56" s="243"/>
      <c r="I56" s="243"/>
      <c r="J56" s="75">
        <f t="shared" si="17"/>
        <v>0</v>
      </c>
      <c r="K56" s="16"/>
      <c r="M56" s="16"/>
      <c r="N56" s="58" t="s">
        <v>118</v>
      </c>
      <c r="O56" s="243">
        <v>1</v>
      </c>
      <c r="P56" s="243"/>
      <c r="Q56" s="243"/>
      <c r="R56" s="75">
        <f t="shared" si="18"/>
        <v>1</v>
      </c>
      <c r="T56" s="16"/>
    </row>
    <row r="57" spans="1:20" s="126" customFormat="1" ht="18" customHeight="1" thickBot="1" x14ac:dyDescent="0.4">
      <c r="A57" s="16"/>
      <c r="B57" s="24" t="s">
        <v>14</v>
      </c>
      <c r="C57" s="25">
        <f t="shared" ref="C57:J57" si="19">SUM(C51:C56)</f>
        <v>0</v>
      </c>
      <c r="D57" s="25">
        <f t="shared" si="19"/>
        <v>0</v>
      </c>
      <c r="E57" s="25">
        <f t="shared" si="19"/>
        <v>0</v>
      </c>
      <c r="F57" s="25">
        <f t="shared" si="19"/>
        <v>0</v>
      </c>
      <c r="G57" s="25">
        <f t="shared" si="19"/>
        <v>0</v>
      </c>
      <c r="H57" s="25">
        <f t="shared" si="19"/>
        <v>0</v>
      </c>
      <c r="I57" s="25">
        <f t="shared" si="19"/>
        <v>0</v>
      </c>
      <c r="J57" s="76">
        <f t="shared" si="19"/>
        <v>0</v>
      </c>
      <c r="K57" s="16"/>
      <c r="M57" s="16"/>
      <c r="N57" s="24" t="s">
        <v>14</v>
      </c>
      <c r="O57" s="25">
        <f>SUM(O51:O56)</f>
        <v>1</v>
      </c>
      <c r="P57" s="25">
        <f>SUM(P51:P56)</f>
        <v>0</v>
      </c>
      <c r="Q57" s="25">
        <f>SUM(Q51:Q56)</f>
        <v>0</v>
      </c>
      <c r="R57" s="76">
        <f>SUM(R51:R56)</f>
        <v>1</v>
      </c>
      <c r="T57" s="16"/>
    </row>
    <row r="58" spans="1:20" s="126" customFormat="1" ht="8.15" customHeight="1" thickBot="1" x14ac:dyDescent="0.4">
      <c r="A58" s="16"/>
      <c r="B58" s="16"/>
      <c r="C58" s="16"/>
      <c r="D58" s="16"/>
      <c r="E58" s="16"/>
      <c r="F58" s="16"/>
      <c r="G58" s="16"/>
      <c r="H58" s="16"/>
      <c r="I58" s="16"/>
      <c r="J58" s="16"/>
      <c r="K58" s="16"/>
      <c r="T58" s="16"/>
    </row>
    <row r="59" spans="1:20" s="126" customFormat="1" ht="48" customHeight="1" x14ac:dyDescent="0.35">
      <c r="A59" s="16"/>
      <c r="B59" s="63" t="s">
        <v>42</v>
      </c>
      <c r="C59" s="191"/>
      <c r="D59" s="195" t="s">
        <v>195</v>
      </c>
      <c r="E59" s="192"/>
      <c r="F59" s="193"/>
      <c r="G59" s="191"/>
      <c r="H59" s="195" t="s">
        <v>196</v>
      </c>
      <c r="I59" s="192"/>
      <c r="J59" s="194"/>
      <c r="K59" s="16"/>
      <c r="M59" s="16"/>
      <c r="N59" s="63" t="s">
        <v>50</v>
      </c>
      <c r="O59" s="191"/>
      <c r="P59" s="195" t="s">
        <v>196</v>
      </c>
      <c r="Q59" s="192"/>
      <c r="R59" s="194"/>
      <c r="T59" s="16"/>
    </row>
    <row r="60" spans="1:20" s="126" customFormat="1" ht="95.15" customHeight="1" x14ac:dyDescent="0.35">
      <c r="A60" s="16"/>
      <c r="B60" s="33" t="s">
        <v>149</v>
      </c>
      <c r="C60" s="36" t="s">
        <v>96</v>
      </c>
      <c r="D60" s="34" t="s">
        <v>97</v>
      </c>
      <c r="E60" s="34" t="s">
        <v>62</v>
      </c>
      <c r="F60" s="21" t="s">
        <v>132</v>
      </c>
      <c r="G60" s="36" t="s">
        <v>96</v>
      </c>
      <c r="H60" s="34" t="s">
        <v>97</v>
      </c>
      <c r="I60" s="34" t="s">
        <v>62</v>
      </c>
      <c r="J60" s="22" t="s">
        <v>132</v>
      </c>
      <c r="K60" s="16"/>
      <c r="M60" s="16"/>
      <c r="N60" s="33" t="s">
        <v>149</v>
      </c>
      <c r="O60" s="36" t="s">
        <v>96</v>
      </c>
      <c r="P60" s="34" t="s">
        <v>97</v>
      </c>
      <c r="Q60" s="34" t="s">
        <v>62</v>
      </c>
      <c r="R60" s="22" t="s">
        <v>132</v>
      </c>
      <c r="T60" s="16"/>
    </row>
    <row r="61" spans="1:20" s="126" customFormat="1" ht="18" customHeight="1" x14ac:dyDescent="0.35">
      <c r="A61" s="16"/>
      <c r="B61" s="33" t="s">
        <v>49</v>
      </c>
      <c r="C61" s="104"/>
      <c r="D61" s="105" t="s">
        <v>165</v>
      </c>
      <c r="E61" s="105"/>
      <c r="F61" s="107"/>
      <c r="G61" s="104"/>
      <c r="H61" s="105" t="s">
        <v>165</v>
      </c>
      <c r="I61" s="105"/>
      <c r="J61" s="106"/>
      <c r="K61" s="16"/>
      <c r="M61" s="16"/>
      <c r="N61" s="33" t="s">
        <v>49</v>
      </c>
      <c r="O61" s="104"/>
      <c r="P61" s="105" t="s">
        <v>165</v>
      </c>
      <c r="Q61" s="105"/>
      <c r="R61" s="106"/>
      <c r="T61" s="16"/>
    </row>
    <row r="62" spans="1:20" s="126" customFormat="1" ht="18" customHeight="1" x14ac:dyDescent="0.35">
      <c r="A62" s="16"/>
      <c r="B62" s="35" t="s">
        <v>0</v>
      </c>
      <c r="C62" s="242"/>
      <c r="D62" s="242"/>
      <c r="E62" s="242"/>
      <c r="F62" s="27">
        <f t="shared" ref="F62:F67" si="20">SUM(B62:E62)</f>
        <v>0</v>
      </c>
      <c r="G62" s="242"/>
      <c r="H62" s="242"/>
      <c r="I62" s="242"/>
      <c r="J62" s="75">
        <f t="shared" ref="J62:J67" si="21">SUM(G62:I62)</f>
        <v>0</v>
      </c>
      <c r="K62" s="16"/>
      <c r="M62" s="16"/>
      <c r="N62" s="35" t="s">
        <v>0</v>
      </c>
      <c r="O62" s="242"/>
      <c r="P62" s="242"/>
      <c r="Q62" s="242"/>
      <c r="R62" s="75">
        <f t="shared" ref="R62:R67" si="22">SUM(O62:Q62)</f>
        <v>0</v>
      </c>
      <c r="T62" s="16"/>
    </row>
    <row r="63" spans="1:20" s="126" customFormat="1" ht="18" customHeight="1" x14ac:dyDescent="0.35">
      <c r="A63" s="16"/>
      <c r="B63" s="35" t="s">
        <v>1</v>
      </c>
      <c r="C63" s="242"/>
      <c r="D63" s="242"/>
      <c r="E63" s="242"/>
      <c r="F63" s="27">
        <f t="shared" si="20"/>
        <v>0</v>
      </c>
      <c r="G63" s="242"/>
      <c r="H63" s="242"/>
      <c r="I63" s="242"/>
      <c r="J63" s="75">
        <f t="shared" si="21"/>
        <v>0</v>
      </c>
      <c r="K63" s="16"/>
      <c r="M63" s="16"/>
      <c r="N63" s="35" t="s">
        <v>1</v>
      </c>
      <c r="O63" s="242"/>
      <c r="P63" s="242"/>
      <c r="Q63" s="242"/>
      <c r="R63" s="75">
        <f t="shared" si="22"/>
        <v>0</v>
      </c>
      <c r="T63" s="16"/>
    </row>
    <row r="64" spans="1:20" s="126" customFormat="1" ht="18" customHeight="1" x14ac:dyDescent="0.35">
      <c r="A64" s="16"/>
      <c r="B64" s="35" t="s">
        <v>4</v>
      </c>
      <c r="C64" s="242"/>
      <c r="D64" s="242"/>
      <c r="E64" s="242"/>
      <c r="F64" s="27">
        <f t="shared" si="20"/>
        <v>0</v>
      </c>
      <c r="G64" s="242"/>
      <c r="H64" s="242"/>
      <c r="I64" s="242"/>
      <c r="J64" s="75">
        <f t="shared" si="21"/>
        <v>0</v>
      </c>
      <c r="K64" s="16"/>
      <c r="M64" s="16"/>
      <c r="N64" s="35" t="s">
        <v>4</v>
      </c>
      <c r="O64" s="242"/>
      <c r="P64" s="242"/>
      <c r="Q64" s="242"/>
      <c r="R64" s="75">
        <f t="shared" si="22"/>
        <v>0</v>
      </c>
      <c r="T64" s="16"/>
    </row>
    <row r="65" spans="1:20" s="126" customFormat="1" ht="18" customHeight="1" x14ac:dyDescent="0.35">
      <c r="A65" s="16"/>
      <c r="B65" s="35" t="s">
        <v>2</v>
      </c>
      <c r="C65" s="242"/>
      <c r="D65" s="242"/>
      <c r="E65" s="242"/>
      <c r="F65" s="27">
        <f t="shared" si="20"/>
        <v>0</v>
      </c>
      <c r="G65" s="242"/>
      <c r="H65" s="242"/>
      <c r="I65" s="242"/>
      <c r="J65" s="75">
        <f t="shared" si="21"/>
        <v>0</v>
      </c>
      <c r="K65" s="16"/>
      <c r="M65" s="16"/>
      <c r="N65" s="35" t="s">
        <v>2</v>
      </c>
      <c r="O65" s="242"/>
      <c r="P65" s="242"/>
      <c r="Q65" s="242"/>
      <c r="R65" s="75">
        <f t="shared" si="22"/>
        <v>0</v>
      </c>
      <c r="T65" s="16"/>
    </row>
    <row r="66" spans="1:20" s="126" customFormat="1" ht="18" customHeight="1" x14ac:dyDescent="0.35">
      <c r="A66" s="16"/>
      <c r="B66" s="35" t="s">
        <v>3</v>
      </c>
      <c r="C66" s="242"/>
      <c r="D66" s="242"/>
      <c r="E66" s="242"/>
      <c r="F66" s="27">
        <f t="shared" si="20"/>
        <v>0</v>
      </c>
      <c r="G66" s="242"/>
      <c r="H66" s="242"/>
      <c r="I66" s="242"/>
      <c r="J66" s="75">
        <f t="shared" si="21"/>
        <v>0</v>
      </c>
      <c r="K66" s="16"/>
      <c r="M66" s="16"/>
      <c r="N66" s="35" t="s">
        <v>3</v>
      </c>
      <c r="O66" s="242"/>
      <c r="P66" s="242"/>
      <c r="Q66" s="242"/>
      <c r="R66" s="75">
        <f t="shared" si="22"/>
        <v>0</v>
      </c>
      <c r="T66" s="16"/>
    </row>
    <row r="67" spans="1:20" s="126" customFormat="1" ht="18" customHeight="1" x14ac:dyDescent="0.35">
      <c r="A67" s="16"/>
      <c r="B67" s="58" t="s">
        <v>118</v>
      </c>
      <c r="C67" s="243"/>
      <c r="D67" s="243"/>
      <c r="E67" s="243"/>
      <c r="F67" s="57">
        <f t="shared" si="20"/>
        <v>0</v>
      </c>
      <c r="G67" s="243"/>
      <c r="H67" s="243"/>
      <c r="I67" s="243"/>
      <c r="J67" s="75">
        <f t="shared" si="21"/>
        <v>0</v>
      </c>
      <c r="K67" s="16"/>
      <c r="M67" s="16"/>
      <c r="N67" s="58" t="s">
        <v>118</v>
      </c>
      <c r="O67" s="243">
        <v>1</v>
      </c>
      <c r="P67" s="243"/>
      <c r="Q67" s="243"/>
      <c r="R67" s="75">
        <f t="shared" si="22"/>
        <v>1</v>
      </c>
      <c r="T67" s="16"/>
    </row>
    <row r="68" spans="1:20" s="126" customFormat="1" ht="18" customHeight="1" thickBot="1" x14ac:dyDescent="0.4">
      <c r="A68" s="16"/>
      <c r="B68" s="24" t="s">
        <v>14</v>
      </c>
      <c r="C68" s="25">
        <f t="shared" ref="C68:J68" si="23">SUM(C62:C67)</f>
        <v>0</v>
      </c>
      <c r="D68" s="25">
        <f t="shared" si="23"/>
        <v>0</v>
      </c>
      <c r="E68" s="25">
        <f t="shared" si="23"/>
        <v>0</v>
      </c>
      <c r="F68" s="25">
        <f t="shared" si="23"/>
        <v>0</v>
      </c>
      <c r="G68" s="25">
        <f t="shared" si="23"/>
        <v>0</v>
      </c>
      <c r="H68" s="25">
        <f t="shared" si="23"/>
        <v>0</v>
      </c>
      <c r="I68" s="25">
        <f t="shared" si="23"/>
        <v>0</v>
      </c>
      <c r="J68" s="76">
        <f t="shared" si="23"/>
        <v>0</v>
      </c>
      <c r="K68" s="16"/>
      <c r="M68" s="16"/>
      <c r="N68" s="24" t="s">
        <v>14</v>
      </c>
      <c r="O68" s="25">
        <f>SUM(O62:O67)</f>
        <v>1</v>
      </c>
      <c r="P68" s="25">
        <f>SUM(P62:P67)</f>
        <v>0</v>
      </c>
      <c r="Q68" s="25">
        <f>SUM(Q62:Q67)</f>
        <v>0</v>
      </c>
      <c r="R68" s="76">
        <f>SUM(R62:R67)</f>
        <v>1</v>
      </c>
      <c r="T68" s="16"/>
    </row>
    <row r="69" spans="1:20" s="126" customFormat="1" ht="38.25" customHeight="1" x14ac:dyDescent="0.35">
      <c r="A69" s="16"/>
      <c r="B69" s="16"/>
      <c r="C69" s="16"/>
      <c r="D69" s="16"/>
      <c r="E69" s="16"/>
      <c r="F69" s="16"/>
      <c r="G69" s="16"/>
      <c r="H69" s="16"/>
      <c r="I69" s="16"/>
      <c r="J69" s="16"/>
      <c r="K69" s="16"/>
      <c r="T69" s="16"/>
    </row>
  </sheetData>
  <sheetProtection algorithmName="SHA-512" hashValue="idxNU10UZAwjZpu/Xd+cfVHMPFP2fAZBhCDBSt/Y1FvAAVyYz1G/mJclSJiuSKki0p5V8uy3Azets+ux7aVX+Q==" saltValue="T+hofs7r1fjtb/SxHi17lw==" spinCount="100000" sheet="1" objects="1" scenarios="1"/>
  <hyperlinks>
    <hyperlink ref="B2" location="Explanation!A1" display="Please document any explanation in the explanation tab" xr:uid="{00000000-0004-0000-0300-000000000000}"/>
  </hyperlinks>
  <pageMargins left="0.25" right="0.25" top="0.75" bottom="0.75" header="0.3" footer="0.3"/>
  <pageSetup scale="26" orientation="landscape" r:id="rId1"/>
  <headerFooter>
    <oddFooter>&amp;L&amp;"Arial,Regular"&amp;12&amp;A
Version Date: June 6, 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39997558519241921"/>
    <pageSetUpPr fitToPage="1"/>
  </sheetPr>
  <dimension ref="B1:J70"/>
  <sheetViews>
    <sheetView showGridLines="0" zoomScale="75" zoomScaleNormal="75" zoomScaleSheetLayoutView="75" workbookViewId="0">
      <selection activeCell="F5" sqref="F5"/>
    </sheetView>
  </sheetViews>
  <sheetFormatPr defaultColWidth="9.1796875" defaultRowHeight="15.5" x14ac:dyDescent="0.35"/>
  <cols>
    <col min="1" max="1" width="1.6328125" style="17" customWidth="1"/>
    <col min="2" max="5" width="24.6328125" style="16" customWidth="1"/>
    <col min="6" max="6" width="55.6328125" style="16" customWidth="1"/>
    <col min="7" max="9" width="24.6328125" style="16" customWidth="1"/>
    <col min="10" max="10" width="55.6328125" style="16" customWidth="1"/>
    <col min="11" max="16384" width="9.1796875" style="17"/>
  </cols>
  <sheetData>
    <row r="1" spans="2:10" ht="50.15" customHeight="1" x14ac:dyDescent="0.35">
      <c r="B1" s="115"/>
      <c r="C1" s="113"/>
      <c r="D1" s="113"/>
      <c r="E1" s="113"/>
      <c r="F1" s="114" t="str">
        <f>CONCATENATE("The Report Summarizes Rate Activity for the 12 month ending Reporting Year ",General_Info!$C$10)</f>
        <v>The Report Summarizes Rate Activity for the 12 month ending Reporting Year 2024</v>
      </c>
      <c r="G1" s="113"/>
      <c r="H1" s="113"/>
      <c r="I1" s="113"/>
      <c r="J1" s="113"/>
    </row>
    <row r="2" spans="2:10" s="126" customFormat="1" x14ac:dyDescent="0.35">
      <c r="B2" s="30" t="s">
        <v>213</v>
      </c>
      <c r="C2" s="29"/>
      <c r="D2" s="29"/>
      <c r="E2" s="29"/>
      <c r="F2" s="29"/>
      <c r="G2" s="29"/>
    </row>
    <row r="3" spans="2:10" s="126" customFormat="1" ht="30" customHeight="1" thickBot="1" x14ac:dyDescent="0.4"/>
    <row r="4" spans="2:10" s="126" customFormat="1" ht="48" customHeight="1" x14ac:dyDescent="0.35">
      <c r="B4" s="64" t="s">
        <v>42</v>
      </c>
      <c r="C4" s="192"/>
      <c r="D4" s="192"/>
      <c r="E4" s="192" t="s">
        <v>195</v>
      </c>
      <c r="F4" s="193"/>
      <c r="G4" s="191"/>
      <c r="H4" s="192"/>
      <c r="I4" s="192" t="s">
        <v>196</v>
      </c>
      <c r="J4" s="194"/>
    </row>
    <row r="5" spans="2:10" s="126" customFormat="1" ht="95.15" customHeight="1" x14ac:dyDescent="0.35">
      <c r="B5" s="39" t="s">
        <v>179</v>
      </c>
      <c r="C5" s="21" t="s">
        <v>175</v>
      </c>
      <c r="D5" s="21" t="s">
        <v>132</v>
      </c>
      <c r="E5" s="21" t="s">
        <v>177</v>
      </c>
      <c r="F5" s="21" t="s">
        <v>247</v>
      </c>
      <c r="G5" s="21" t="s">
        <v>175</v>
      </c>
      <c r="H5" s="21" t="s">
        <v>132</v>
      </c>
      <c r="I5" s="21" t="s">
        <v>177</v>
      </c>
      <c r="J5" s="21" t="s">
        <v>247</v>
      </c>
    </row>
    <row r="6" spans="2:10" s="126" customFormat="1" ht="18" customHeight="1" x14ac:dyDescent="0.35">
      <c r="B6" s="39" t="s">
        <v>0</v>
      </c>
      <c r="C6" s="12"/>
      <c r="D6" s="12"/>
      <c r="E6" s="10"/>
      <c r="F6" s="12"/>
      <c r="G6" s="12"/>
      <c r="H6" s="12"/>
      <c r="I6" s="12"/>
      <c r="J6" s="11"/>
    </row>
    <row r="7" spans="2:10" s="126" customFormat="1" ht="18" customHeight="1" x14ac:dyDescent="0.35">
      <c r="B7" s="40" t="s">
        <v>77</v>
      </c>
      <c r="C7" s="244"/>
      <c r="D7" s="244"/>
      <c r="E7" s="31" t="e">
        <f t="shared" ref="E7:E12" si="0">D7/$D$13</f>
        <v>#DIV/0!</v>
      </c>
      <c r="F7" s="245"/>
      <c r="G7" s="244"/>
      <c r="H7" s="244"/>
      <c r="I7" s="31" t="e">
        <f t="shared" ref="I7:I12" si="1">H7/$H$13</f>
        <v>#DIV/0!</v>
      </c>
      <c r="J7" s="247"/>
    </row>
    <row r="8" spans="2:10" s="126" customFormat="1" ht="18" customHeight="1" x14ac:dyDescent="0.35">
      <c r="B8" s="40" t="s">
        <v>78</v>
      </c>
      <c r="C8" s="244"/>
      <c r="D8" s="244"/>
      <c r="E8" s="31" t="e">
        <f t="shared" si="0"/>
        <v>#DIV/0!</v>
      </c>
      <c r="F8" s="245"/>
      <c r="G8" s="244"/>
      <c r="H8" s="244"/>
      <c r="I8" s="31" t="e">
        <f t="shared" si="1"/>
        <v>#DIV/0!</v>
      </c>
      <c r="J8" s="247"/>
    </row>
    <row r="9" spans="2:10" s="126" customFormat="1" ht="18" customHeight="1" x14ac:dyDescent="0.35">
      <c r="B9" s="40" t="s">
        <v>79</v>
      </c>
      <c r="C9" s="244"/>
      <c r="D9" s="244"/>
      <c r="E9" s="31" t="e">
        <f t="shared" si="0"/>
        <v>#DIV/0!</v>
      </c>
      <c r="F9" s="245"/>
      <c r="G9" s="244"/>
      <c r="H9" s="244"/>
      <c r="I9" s="31" t="e">
        <f t="shared" si="1"/>
        <v>#DIV/0!</v>
      </c>
      <c r="J9" s="247"/>
    </row>
    <row r="10" spans="2:10" s="126" customFormat="1" ht="18" customHeight="1" x14ac:dyDescent="0.35">
      <c r="B10" s="40" t="s">
        <v>178</v>
      </c>
      <c r="C10" s="244"/>
      <c r="D10" s="244"/>
      <c r="E10" s="31" t="e">
        <f t="shared" si="0"/>
        <v>#DIV/0!</v>
      </c>
      <c r="F10" s="245"/>
      <c r="G10" s="244"/>
      <c r="H10" s="244"/>
      <c r="I10" s="31" t="e">
        <f t="shared" si="1"/>
        <v>#DIV/0!</v>
      </c>
      <c r="J10" s="247"/>
    </row>
    <row r="11" spans="2:10" s="126" customFormat="1" ht="18" customHeight="1" x14ac:dyDescent="0.35">
      <c r="B11" s="40" t="s">
        <v>80</v>
      </c>
      <c r="C11" s="244"/>
      <c r="D11" s="244"/>
      <c r="E11" s="31" t="e">
        <f t="shared" si="0"/>
        <v>#DIV/0!</v>
      </c>
      <c r="F11" s="245"/>
      <c r="G11" s="244"/>
      <c r="H11" s="244"/>
      <c r="I11" s="31" t="e">
        <f t="shared" si="1"/>
        <v>#DIV/0!</v>
      </c>
      <c r="J11" s="247"/>
    </row>
    <row r="12" spans="2:10" s="126" customFormat="1" ht="18" customHeight="1" x14ac:dyDescent="0.35">
      <c r="B12" s="59" t="s">
        <v>193</v>
      </c>
      <c r="C12" s="244"/>
      <c r="D12" s="244"/>
      <c r="E12" s="31" t="e">
        <f t="shared" si="0"/>
        <v>#DIV/0!</v>
      </c>
      <c r="F12" s="246"/>
      <c r="G12" s="244"/>
      <c r="H12" s="244"/>
      <c r="I12" s="31" t="e">
        <f t="shared" si="1"/>
        <v>#DIV/0!</v>
      </c>
      <c r="J12" s="248"/>
    </row>
    <row r="13" spans="2:10" s="126" customFormat="1" ht="18" customHeight="1" thickBot="1" x14ac:dyDescent="0.4">
      <c r="B13" s="41" t="s">
        <v>176</v>
      </c>
      <c r="C13" s="25">
        <f>SUM(C7:C12)</f>
        <v>0</v>
      </c>
      <c r="D13" s="25">
        <f>SUM(D7:D12)</f>
        <v>0</v>
      </c>
      <c r="E13" s="25" t="e">
        <f>SUM(E7:E12)</f>
        <v>#DIV/0!</v>
      </c>
      <c r="F13" s="73"/>
      <c r="G13" s="25">
        <f>SUM(G7:G12)</f>
        <v>0</v>
      </c>
      <c r="H13" s="25">
        <f>SUM(H7:H12)</f>
        <v>0</v>
      </c>
      <c r="I13" s="25" t="e">
        <f>SUM(I7:I12)</f>
        <v>#DIV/0!</v>
      </c>
      <c r="J13" s="74"/>
    </row>
    <row r="14" spans="2:10" s="126" customFormat="1" ht="8.15" customHeight="1" thickBot="1" x14ac:dyDescent="0.4"/>
    <row r="15" spans="2:10" s="126" customFormat="1" ht="48" customHeight="1" x14ac:dyDescent="0.35">
      <c r="B15" s="64" t="s">
        <v>42</v>
      </c>
      <c r="C15" s="192"/>
      <c r="D15" s="192"/>
      <c r="E15" s="192" t="s">
        <v>195</v>
      </c>
      <c r="F15" s="193"/>
      <c r="G15" s="191"/>
      <c r="H15" s="192"/>
      <c r="I15" s="192" t="s">
        <v>196</v>
      </c>
      <c r="J15" s="194"/>
    </row>
    <row r="16" spans="2:10" s="126" customFormat="1" ht="95.15" customHeight="1" x14ac:dyDescent="0.35">
      <c r="B16" s="39" t="s">
        <v>179</v>
      </c>
      <c r="C16" s="21" t="s">
        <v>175</v>
      </c>
      <c r="D16" s="21" t="s">
        <v>132</v>
      </c>
      <c r="E16" s="21" t="s">
        <v>177</v>
      </c>
      <c r="F16" s="21" t="s">
        <v>247</v>
      </c>
      <c r="G16" s="21" t="s">
        <v>175</v>
      </c>
      <c r="H16" s="21" t="s">
        <v>132</v>
      </c>
      <c r="I16" s="21" t="s">
        <v>177</v>
      </c>
      <c r="J16" s="21" t="s">
        <v>247</v>
      </c>
    </row>
    <row r="17" spans="2:10" s="126" customFormat="1" ht="18" customHeight="1" x14ac:dyDescent="0.35">
      <c r="B17" s="39" t="s">
        <v>1</v>
      </c>
      <c r="C17" s="12"/>
      <c r="D17" s="12"/>
      <c r="E17" s="10"/>
      <c r="F17" s="12"/>
      <c r="G17" s="12"/>
      <c r="H17" s="12"/>
      <c r="I17" s="12"/>
      <c r="J17" s="11"/>
    </row>
    <row r="18" spans="2:10" s="126" customFormat="1" ht="18" customHeight="1" x14ac:dyDescent="0.35">
      <c r="B18" s="40" t="s">
        <v>77</v>
      </c>
      <c r="C18" s="244"/>
      <c r="D18" s="244"/>
      <c r="E18" s="31" t="e">
        <f t="shared" ref="E18:E23" si="2">D18/$D$24</f>
        <v>#DIV/0!</v>
      </c>
      <c r="F18" s="245"/>
      <c r="G18" s="244"/>
      <c r="H18" s="244"/>
      <c r="I18" s="31" t="e">
        <f t="shared" ref="I18:I23" si="3">H18/$H$24</f>
        <v>#DIV/0!</v>
      </c>
      <c r="J18" s="247"/>
    </row>
    <row r="19" spans="2:10" s="126" customFormat="1" ht="18" customHeight="1" x14ac:dyDescent="0.35">
      <c r="B19" s="40" t="s">
        <v>78</v>
      </c>
      <c r="C19" s="244"/>
      <c r="D19" s="244"/>
      <c r="E19" s="31" t="e">
        <f t="shared" si="2"/>
        <v>#DIV/0!</v>
      </c>
      <c r="F19" s="245"/>
      <c r="G19" s="244"/>
      <c r="H19" s="244"/>
      <c r="I19" s="31" t="e">
        <f t="shared" si="3"/>
        <v>#DIV/0!</v>
      </c>
      <c r="J19" s="247"/>
    </row>
    <row r="20" spans="2:10" s="126" customFormat="1" ht="18" customHeight="1" x14ac:dyDescent="0.35">
      <c r="B20" s="40" t="s">
        <v>79</v>
      </c>
      <c r="C20" s="244"/>
      <c r="D20" s="244"/>
      <c r="E20" s="31" t="e">
        <f t="shared" si="2"/>
        <v>#DIV/0!</v>
      </c>
      <c r="F20" s="245"/>
      <c r="G20" s="244"/>
      <c r="H20" s="244"/>
      <c r="I20" s="31" t="e">
        <f t="shared" si="3"/>
        <v>#DIV/0!</v>
      </c>
      <c r="J20" s="247"/>
    </row>
    <row r="21" spans="2:10" s="126" customFormat="1" ht="18" customHeight="1" x14ac:dyDescent="0.35">
      <c r="B21" s="40" t="s">
        <v>178</v>
      </c>
      <c r="C21" s="244"/>
      <c r="D21" s="244"/>
      <c r="E21" s="31" t="e">
        <f t="shared" si="2"/>
        <v>#DIV/0!</v>
      </c>
      <c r="F21" s="245"/>
      <c r="G21" s="244"/>
      <c r="H21" s="244"/>
      <c r="I21" s="31" t="e">
        <f t="shared" si="3"/>
        <v>#DIV/0!</v>
      </c>
      <c r="J21" s="247"/>
    </row>
    <row r="22" spans="2:10" s="126" customFormat="1" ht="18" customHeight="1" x14ac:dyDescent="0.35">
      <c r="B22" s="40" t="s">
        <v>80</v>
      </c>
      <c r="C22" s="244"/>
      <c r="D22" s="244"/>
      <c r="E22" s="31" t="e">
        <f t="shared" si="2"/>
        <v>#DIV/0!</v>
      </c>
      <c r="F22" s="245"/>
      <c r="G22" s="244"/>
      <c r="H22" s="244"/>
      <c r="I22" s="31" t="e">
        <f t="shared" si="3"/>
        <v>#DIV/0!</v>
      </c>
      <c r="J22" s="247"/>
    </row>
    <row r="23" spans="2:10" s="126" customFormat="1" ht="18" customHeight="1" x14ac:dyDescent="0.35">
      <c r="B23" s="59" t="s">
        <v>193</v>
      </c>
      <c r="C23" s="244"/>
      <c r="D23" s="244"/>
      <c r="E23" s="80" t="e">
        <f t="shared" si="2"/>
        <v>#DIV/0!</v>
      </c>
      <c r="F23" s="246"/>
      <c r="G23" s="244"/>
      <c r="H23" s="244"/>
      <c r="I23" s="80" t="e">
        <f t="shared" si="3"/>
        <v>#DIV/0!</v>
      </c>
      <c r="J23" s="248"/>
    </row>
    <row r="24" spans="2:10" s="126" customFormat="1" ht="18" customHeight="1" thickBot="1" x14ac:dyDescent="0.4">
      <c r="B24" s="41" t="s">
        <v>14</v>
      </c>
      <c r="C24" s="25">
        <f>SUM(C18:C23)</f>
        <v>0</v>
      </c>
      <c r="D24" s="25">
        <f>SUM(D18:D23)</f>
        <v>0</v>
      </c>
      <c r="E24" s="72" t="e">
        <f>SUM(E18:E23)</f>
        <v>#DIV/0!</v>
      </c>
      <c r="F24" s="73"/>
      <c r="G24" s="25">
        <f>SUM(G18:G23)</f>
        <v>0</v>
      </c>
      <c r="H24" s="25">
        <f>SUM(H18:H23)</f>
        <v>0</v>
      </c>
      <c r="I24" s="72" t="e">
        <f>SUM(I18:I23)</f>
        <v>#DIV/0!</v>
      </c>
      <c r="J24" s="74"/>
    </row>
    <row r="25" spans="2:10" s="126" customFormat="1" ht="8.15" customHeight="1" thickBot="1" x14ac:dyDescent="0.4">
      <c r="B25" s="16"/>
      <c r="C25" s="16"/>
      <c r="D25" s="16"/>
      <c r="E25" s="16"/>
      <c r="F25" s="16"/>
      <c r="G25" s="16"/>
      <c r="H25" s="16"/>
      <c r="I25" s="16"/>
      <c r="J25" s="16"/>
    </row>
    <row r="26" spans="2:10" s="126" customFormat="1" ht="48" customHeight="1" x14ac:dyDescent="0.35">
      <c r="B26" s="64" t="s">
        <v>42</v>
      </c>
      <c r="C26" s="192"/>
      <c r="D26" s="192"/>
      <c r="E26" s="192" t="s">
        <v>195</v>
      </c>
      <c r="F26" s="193"/>
      <c r="G26" s="191"/>
      <c r="H26" s="192"/>
      <c r="I26" s="192" t="s">
        <v>196</v>
      </c>
      <c r="J26" s="194"/>
    </row>
    <row r="27" spans="2:10" s="126" customFormat="1" ht="95.15" customHeight="1" x14ac:dyDescent="0.35">
      <c r="B27" s="39" t="s">
        <v>179</v>
      </c>
      <c r="C27" s="21" t="s">
        <v>175</v>
      </c>
      <c r="D27" s="21" t="s">
        <v>132</v>
      </c>
      <c r="E27" s="21" t="s">
        <v>177</v>
      </c>
      <c r="F27" s="21" t="s">
        <v>247</v>
      </c>
      <c r="G27" s="21" t="s">
        <v>175</v>
      </c>
      <c r="H27" s="21" t="s">
        <v>132</v>
      </c>
      <c r="I27" s="21" t="s">
        <v>177</v>
      </c>
      <c r="J27" s="21" t="s">
        <v>247</v>
      </c>
    </row>
    <row r="28" spans="2:10" s="126" customFormat="1" ht="18" customHeight="1" x14ac:dyDescent="0.35">
      <c r="B28" s="39" t="s">
        <v>4</v>
      </c>
      <c r="C28" s="12"/>
      <c r="D28" s="12"/>
      <c r="E28" s="10"/>
      <c r="F28" s="12"/>
      <c r="G28" s="12"/>
      <c r="H28" s="12"/>
      <c r="I28" s="12"/>
      <c r="J28" s="11"/>
    </row>
    <row r="29" spans="2:10" s="126" customFormat="1" ht="18" customHeight="1" x14ac:dyDescent="0.35">
      <c r="B29" s="40" t="s">
        <v>77</v>
      </c>
      <c r="C29" s="244"/>
      <c r="D29" s="244"/>
      <c r="E29" s="31" t="e">
        <f t="shared" ref="E29:E34" si="4">D29/$D$35</f>
        <v>#DIV/0!</v>
      </c>
      <c r="F29" s="245"/>
      <c r="G29" s="244"/>
      <c r="H29" s="244"/>
      <c r="I29" s="31" t="e">
        <f t="shared" ref="I29:I34" si="5">H29/$H$35</f>
        <v>#DIV/0!</v>
      </c>
      <c r="J29" s="247"/>
    </row>
    <row r="30" spans="2:10" s="126" customFormat="1" ht="18" customHeight="1" x14ac:dyDescent="0.35">
      <c r="B30" s="40" t="s">
        <v>78</v>
      </c>
      <c r="C30" s="244"/>
      <c r="D30" s="244"/>
      <c r="E30" s="31" t="e">
        <f t="shared" si="4"/>
        <v>#DIV/0!</v>
      </c>
      <c r="F30" s="245"/>
      <c r="G30" s="244"/>
      <c r="H30" s="244"/>
      <c r="I30" s="31" t="e">
        <f t="shared" si="5"/>
        <v>#DIV/0!</v>
      </c>
      <c r="J30" s="247"/>
    </row>
    <row r="31" spans="2:10" s="126" customFormat="1" ht="18" customHeight="1" x14ac:dyDescent="0.35">
      <c r="B31" s="40" t="s">
        <v>79</v>
      </c>
      <c r="C31" s="244"/>
      <c r="D31" s="244"/>
      <c r="E31" s="31" t="e">
        <f t="shared" si="4"/>
        <v>#DIV/0!</v>
      </c>
      <c r="F31" s="245"/>
      <c r="G31" s="244"/>
      <c r="H31" s="244"/>
      <c r="I31" s="31" t="e">
        <f t="shared" si="5"/>
        <v>#DIV/0!</v>
      </c>
      <c r="J31" s="247"/>
    </row>
    <row r="32" spans="2:10" s="126" customFormat="1" ht="18" customHeight="1" x14ac:dyDescent="0.35">
      <c r="B32" s="40" t="s">
        <v>178</v>
      </c>
      <c r="C32" s="244"/>
      <c r="D32" s="244"/>
      <c r="E32" s="31" t="e">
        <f t="shared" si="4"/>
        <v>#DIV/0!</v>
      </c>
      <c r="F32" s="245"/>
      <c r="G32" s="244"/>
      <c r="H32" s="244"/>
      <c r="I32" s="31" t="e">
        <f t="shared" si="5"/>
        <v>#DIV/0!</v>
      </c>
      <c r="J32" s="247"/>
    </row>
    <row r="33" spans="2:10" s="126" customFormat="1" ht="18" customHeight="1" x14ac:dyDescent="0.35">
      <c r="B33" s="40" t="s">
        <v>80</v>
      </c>
      <c r="C33" s="244"/>
      <c r="D33" s="244"/>
      <c r="E33" s="31" t="e">
        <f t="shared" si="4"/>
        <v>#DIV/0!</v>
      </c>
      <c r="F33" s="245"/>
      <c r="G33" s="244"/>
      <c r="H33" s="244"/>
      <c r="I33" s="31" t="e">
        <f t="shared" si="5"/>
        <v>#DIV/0!</v>
      </c>
      <c r="J33" s="247"/>
    </row>
    <row r="34" spans="2:10" s="126" customFormat="1" ht="18" customHeight="1" x14ac:dyDescent="0.35">
      <c r="B34" s="59" t="s">
        <v>193</v>
      </c>
      <c r="C34" s="244"/>
      <c r="D34" s="244"/>
      <c r="E34" s="80" t="e">
        <f t="shared" si="4"/>
        <v>#DIV/0!</v>
      </c>
      <c r="F34" s="246"/>
      <c r="G34" s="244"/>
      <c r="H34" s="244"/>
      <c r="I34" s="80" t="e">
        <f t="shared" si="5"/>
        <v>#DIV/0!</v>
      </c>
      <c r="J34" s="248"/>
    </row>
    <row r="35" spans="2:10" s="126" customFormat="1" ht="18" customHeight="1" thickBot="1" x14ac:dyDescent="0.4">
      <c r="B35" s="41" t="s">
        <v>14</v>
      </c>
      <c r="C35" s="25">
        <f>SUM(C29:C34)</f>
        <v>0</v>
      </c>
      <c r="D35" s="25">
        <f>SUM(D29:D34)</f>
        <v>0</v>
      </c>
      <c r="E35" s="72" t="e">
        <f>SUM(E29:E34)</f>
        <v>#DIV/0!</v>
      </c>
      <c r="F35" s="73"/>
      <c r="G35" s="25">
        <f>SUM(G29:G34)</f>
        <v>0</v>
      </c>
      <c r="H35" s="25">
        <f>SUM(H29:H34)</f>
        <v>0</v>
      </c>
      <c r="I35" s="72" t="e">
        <f>SUM(I29:I34)</f>
        <v>#DIV/0!</v>
      </c>
      <c r="J35" s="74"/>
    </row>
    <row r="36" spans="2:10" s="126" customFormat="1" ht="8.15" customHeight="1" thickBot="1" x14ac:dyDescent="0.4"/>
    <row r="37" spans="2:10" s="126" customFormat="1" ht="48" customHeight="1" x14ac:dyDescent="0.35">
      <c r="B37" s="64" t="s">
        <v>42</v>
      </c>
      <c r="C37" s="192"/>
      <c r="D37" s="192"/>
      <c r="E37" s="192" t="s">
        <v>195</v>
      </c>
      <c r="F37" s="193"/>
      <c r="G37" s="191"/>
      <c r="H37" s="192"/>
      <c r="I37" s="192" t="s">
        <v>196</v>
      </c>
      <c r="J37" s="194"/>
    </row>
    <row r="38" spans="2:10" s="126" customFormat="1" ht="95.15" customHeight="1" x14ac:dyDescent="0.35">
      <c r="B38" s="39" t="s">
        <v>179</v>
      </c>
      <c r="C38" s="21" t="s">
        <v>175</v>
      </c>
      <c r="D38" s="21" t="s">
        <v>132</v>
      </c>
      <c r="E38" s="21" t="s">
        <v>177</v>
      </c>
      <c r="F38" s="21" t="s">
        <v>247</v>
      </c>
      <c r="G38" s="21" t="s">
        <v>175</v>
      </c>
      <c r="H38" s="21" t="s">
        <v>132</v>
      </c>
      <c r="I38" s="21" t="s">
        <v>177</v>
      </c>
      <c r="J38" s="21" t="s">
        <v>247</v>
      </c>
    </row>
    <row r="39" spans="2:10" s="126" customFormat="1" ht="18" customHeight="1" x14ac:dyDescent="0.35">
      <c r="B39" s="39" t="s">
        <v>2</v>
      </c>
      <c r="C39" s="12"/>
      <c r="D39" s="12"/>
      <c r="E39" s="10"/>
      <c r="F39" s="12"/>
      <c r="G39" s="12"/>
      <c r="H39" s="12"/>
      <c r="I39" s="12"/>
      <c r="J39" s="11"/>
    </row>
    <row r="40" spans="2:10" s="126" customFormat="1" ht="18" customHeight="1" x14ac:dyDescent="0.35">
      <c r="B40" s="40" t="s">
        <v>77</v>
      </c>
      <c r="C40" s="244"/>
      <c r="D40" s="244"/>
      <c r="E40" s="31" t="e">
        <f t="shared" ref="E40:E45" si="6">D40/$D$46</f>
        <v>#DIV/0!</v>
      </c>
      <c r="F40" s="245"/>
      <c r="G40" s="244"/>
      <c r="H40" s="244"/>
      <c r="I40" s="31" t="e">
        <f t="shared" ref="I40:I45" si="7">H40/$H$46</f>
        <v>#DIV/0!</v>
      </c>
      <c r="J40" s="247"/>
    </row>
    <row r="41" spans="2:10" s="126" customFormat="1" ht="18" customHeight="1" x14ac:dyDescent="0.35">
      <c r="B41" s="40" t="s">
        <v>78</v>
      </c>
      <c r="C41" s="244"/>
      <c r="D41" s="244"/>
      <c r="E41" s="31" t="e">
        <f t="shared" si="6"/>
        <v>#DIV/0!</v>
      </c>
      <c r="F41" s="245"/>
      <c r="G41" s="244"/>
      <c r="H41" s="244"/>
      <c r="I41" s="31" t="e">
        <f t="shared" si="7"/>
        <v>#DIV/0!</v>
      </c>
      <c r="J41" s="247"/>
    </row>
    <row r="42" spans="2:10" s="126" customFormat="1" ht="18" customHeight="1" x14ac:dyDescent="0.35">
      <c r="B42" s="40" t="s">
        <v>79</v>
      </c>
      <c r="C42" s="244"/>
      <c r="D42" s="244"/>
      <c r="E42" s="31" t="e">
        <f t="shared" si="6"/>
        <v>#DIV/0!</v>
      </c>
      <c r="F42" s="245"/>
      <c r="G42" s="244"/>
      <c r="H42" s="244"/>
      <c r="I42" s="31" t="e">
        <f t="shared" si="7"/>
        <v>#DIV/0!</v>
      </c>
      <c r="J42" s="247"/>
    </row>
    <row r="43" spans="2:10" s="126" customFormat="1" ht="18" customHeight="1" x14ac:dyDescent="0.35">
      <c r="B43" s="40" t="s">
        <v>178</v>
      </c>
      <c r="C43" s="244"/>
      <c r="D43" s="244"/>
      <c r="E43" s="31" t="e">
        <f t="shared" si="6"/>
        <v>#DIV/0!</v>
      </c>
      <c r="F43" s="245"/>
      <c r="G43" s="244"/>
      <c r="H43" s="244"/>
      <c r="I43" s="31" t="e">
        <f t="shared" si="7"/>
        <v>#DIV/0!</v>
      </c>
      <c r="J43" s="247"/>
    </row>
    <row r="44" spans="2:10" s="126" customFormat="1" ht="18" customHeight="1" x14ac:dyDescent="0.35">
      <c r="B44" s="40" t="s">
        <v>80</v>
      </c>
      <c r="C44" s="244"/>
      <c r="D44" s="244"/>
      <c r="E44" s="31" t="e">
        <f t="shared" si="6"/>
        <v>#DIV/0!</v>
      </c>
      <c r="F44" s="245"/>
      <c r="G44" s="244"/>
      <c r="H44" s="244"/>
      <c r="I44" s="31" t="e">
        <f t="shared" si="7"/>
        <v>#DIV/0!</v>
      </c>
      <c r="J44" s="247"/>
    </row>
    <row r="45" spans="2:10" s="126" customFormat="1" ht="18" customHeight="1" x14ac:dyDescent="0.35">
      <c r="B45" s="59" t="s">
        <v>193</v>
      </c>
      <c r="C45" s="244"/>
      <c r="D45" s="244"/>
      <c r="E45" s="80" t="e">
        <f t="shared" si="6"/>
        <v>#DIV/0!</v>
      </c>
      <c r="F45" s="246"/>
      <c r="G45" s="244"/>
      <c r="H45" s="244"/>
      <c r="I45" s="80" t="e">
        <f t="shared" si="7"/>
        <v>#DIV/0!</v>
      </c>
      <c r="J45" s="248"/>
    </row>
    <row r="46" spans="2:10" s="126" customFormat="1" ht="18" customHeight="1" thickBot="1" x14ac:dyDescent="0.4">
      <c r="B46" s="41" t="s">
        <v>14</v>
      </c>
      <c r="C46" s="25">
        <f>SUM(C40:C45)</f>
        <v>0</v>
      </c>
      <c r="D46" s="25">
        <f>SUM(D40:D45)</f>
        <v>0</v>
      </c>
      <c r="E46" s="72" t="e">
        <f>SUM(E40:E45)</f>
        <v>#DIV/0!</v>
      </c>
      <c r="F46" s="73"/>
      <c r="G46" s="25">
        <f>SUM(G40:G45)</f>
        <v>0</v>
      </c>
      <c r="H46" s="25">
        <f>SUM(H40:H45)</f>
        <v>0</v>
      </c>
      <c r="I46" s="72" t="e">
        <f>SUM(I40:I45)</f>
        <v>#DIV/0!</v>
      </c>
      <c r="J46" s="74"/>
    </row>
    <row r="47" spans="2:10" s="126" customFormat="1" ht="8.15" customHeight="1" thickBot="1" x14ac:dyDescent="0.4"/>
    <row r="48" spans="2:10" s="126" customFormat="1" ht="48" customHeight="1" x14ac:dyDescent="0.35">
      <c r="B48" s="64" t="s">
        <v>42</v>
      </c>
      <c r="C48" s="192"/>
      <c r="D48" s="192"/>
      <c r="E48" s="192" t="s">
        <v>195</v>
      </c>
      <c r="F48" s="193"/>
      <c r="G48" s="191"/>
      <c r="H48" s="192"/>
      <c r="I48" s="192" t="s">
        <v>196</v>
      </c>
      <c r="J48" s="194"/>
    </row>
    <row r="49" spans="2:10" s="126" customFormat="1" ht="95.15" customHeight="1" x14ac:dyDescent="0.35">
      <c r="B49" s="39" t="s">
        <v>179</v>
      </c>
      <c r="C49" s="21" t="s">
        <v>175</v>
      </c>
      <c r="D49" s="21" t="s">
        <v>132</v>
      </c>
      <c r="E49" s="21" t="s">
        <v>177</v>
      </c>
      <c r="F49" s="21" t="s">
        <v>247</v>
      </c>
      <c r="G49" s="21" t="s">
        <v>175</v>
      </c>
      <c r="H49" s="21" t="s">
        <v>132</v>
      </c>
      <c r="I49" s="21" t="s">
        <v>177</v>
      </c>
      <c r="J49" s="21" t="s">
        <v>247</v>
      </c>
    </row>
    <row r="50" spans="2:10" s="126" customFormat="1" ht="18" customHeight="1" x14ac:dyDescent="0.35">
      <c r="B50" s="39" t="s">
        <v>3</v>
      </c>
      <c r="C50" s="12"/>
      <c r="D50" s="12"/>
      <c r="E50" s="10"/>
      <c r="F50" s="12"/>
      <c r="G50" s="12"/>
      <c r="H50" s="12"/>
      <c r="I50" s="12"/>
      <c r="J50" s="11"/>
    </row>
    <row r="51" spans="2:10" s="126" customFormat="1" ht="18" customHeight="1" x14ac:dyDescent="0.35">
      <c r="B51" s="40" t="s">
        <v>77</v>
      </c>
      <c r="C51" s="244"/>
      <c r="D51" s="244"/>
      <c r="E51" s="31" t="e">
        <f t="shared" ref="E51:E56" si="8">D51/$D$57</f>
        <v>#DIV/0!</v>
      </c>
      <c r="F51" s="245"/>
      <c r="G51" s="244"/>
      <c r="H51" s="244"/>
      <c r="I51" s="31" t="e">
        <f t="shared" ref="I51:I56" si="9">H51/$H$57</f>
        <v>#DIV/0!</v>
      </c>
      <c r="J51" s="247"/>
    </row>
    <row r="52" spans="2:10" s="126" customFormat="1" ht="18" customHeight="1" x14ac:dyDescent="0.35">
      <c r="B52" s="40" t="s">
        <v>78</v>
      </c>
      <c r="C52" s="244"/>
      <c r="D52" s="244"/>
      <c r="E52" s="31" t="e">
        <f t="shared" si="8"/>
        <v>#DIV/0!</v>
      </c>
      <c r="F52" s="245"/>
      <c r="G52" s="244"/>
      <c r="H52" s="244"/>
      <c r="I52" s="31" t="e">
        <f t="shared" si="9"/>
        <v>#DIV/0!</v>
      </c>
      <c r="J52" s="247"/>
    </row>
    <row r="53" spans="2:10" s="126" customFormat="1" ht="18" customHeight="1" x14ac:dyDescent="0.35">
      <c r="B53" s="40" t="s">
        <v>79</v>
      </c>
      <c r="C53" s="244"/>
      <c r="D53" s="244"/>
      <c r="E53" s="31" t="e">
        <f t="shared" si="8"/>
        <v>#DIV/0!</v>
      </c>
      <c r="F53" s="245"/>
      <c r="G53" s="244"/>
      <c r="H53" s="244"/>
      <c r="I53" s="31" t="e">
        <f t="shared" si="9"/>
        <v>#DIV/0!</v>
      </c>
      <c r="J53" s="247"/>
    </row>
    <row r="54" spans="2:10" s="126" customFormat="1" ht="18" customHeight="1" x14ac:dyDescent="0.35">
      <c r="B54" s="40" t="s">
        <v>178</v>
      </c>
      <c r="C54" s="244"/>
      <c r="D54" s="244"/>
      <c r="E54" s="31" t="e">
        <f t="shared" si="8"/>
        <v>#DIV/0!</v>
      </c>
      <c r="F54" s="245"/>
      <c r="G54" s="244"/>
      <c r="H54" s="244"/>
      <c r="I54" s="31" t="e">
        <f t="shared" si="9"/>
        <v>#DIV/0!</v>
      </c>
      <c r="J54" s="247"/>
    </row>
    <row r="55" spans="2:10" s="126" customFormat="1" ht="18" customHeight="1" x14ac:dyDescent="0.35">
      <c r="B55" s="40" t="s">
        <v>80</v>
      </c>
      <c r="C55" s="244"/>
      <c r="D55" s="244"/>
      <c r="E55" s="31" t="e">
        <f t="shared" si="8"/>
        <v>#DIV/0!</v>
      </c>
      <c r="F55" s="245"/>
      <c r="G55" s="244"/>
      <c r="H55" s="244"/>
      <c r="I55" s="31" t="e">
        <f t="shared" si="9"/>
        <v>#DIV/0!</v>
      </c>
      <c r="J55" s="247"/>
    </row>
    <row r="56" spans="2:10" s="126" customFormat="1" ht="18" customHeight="1" x14ac:dyDescent="0.35">
      <c r="B56" s="59" t="s">
        <v>193</v>
      </c>
      <c r="C56" s="244"/>
      <c r="D56" s="244"/>
      <c r="E56" s="80" t="e">
        <f t="shared" si="8"/>
        <v>#DIV/0!</v>
      </c>
      <c r="F56" s="246"/>
      <c r="G56" s="244"/>
      <c r="H56" s="244"/>
      <c r="I56" s="80" t="e">
        <f t="shared" si="9"/>
        <v>#DIV/0!</v>
      </c>
      <c r="J56" s="248"/>
    </row>
    <row r="57" spans="2:10" s="126" customFormat="1" ht="18" customHeight="1" thickBot="1" x14ac:dyDescent="0.4">
      <c r="B57" s="41" t="s">
        <v>14</v>
      </c>
      <c r="C57" s="25">
        <f>SUM(C51:C56)</f>
        <v>0</v>
      </c>
      <c r="D57" s="25">
        <f>SUM(D51:D56)</f>
        <v>0</v>
      </c>
      <c r="E57" s="72" t="e">
        <f>SUM(E51:E56)</f>
        <v>#DIV/0!</v>
      </c>
      <c r="F57" s="73"/>
      <c r="G57" s="25">
        <f>SUM(G51:G56)</f>
        <v>0</v>
      </c>
      <c r="H57" s="25">
        <f>SUM(H51:H56)</f>
        <v>0</v>
      </c>
      <c r="I57" s="72" t="e">
        <f>SUM(I51:I56)</f>
        <v>#DIV/0!</v>
      </c>
      <c r="J57" s="74"/>
    </row>
    <row r="58" spans="2:10" s="126" customFormat="1" ht="8.15" customHeight="1" thickBot="1" x14ac:dyDescent="0.4"/>
    <row r="59" spans="2:10" s="126" customFormat="1" ht="48" customHeight="1" x14ac:dyDescent="0.35">
      <c r="B59" s="64" t="s">
        <v>42</v>
      </c>
      <c r="C59" s="192"/>
      <c r="D59" s="192"/>
      <c r="E59" s="192" t="s">
        <v>195</v>
      </c>
      <c r="F59" s="193"/>
      <c r="G59" s="191"/>
      <c r="H59" s="192"/>
      <c r="I59" s="192" t="s">
        <v>196</v>
      </c>
      <c r="J59" s="194"/>
    </row>
    <row r="60" spans="2:10" s="126" customFormat="1" ht="95.15" customHeight="1" x14ac:dyDescent="0.35">
      <c r="B60" s="39" t="s">
        <v>179</v>
      </c>
      <c r="C60" s="21" t="s">
        <v>175</v>
      </c>
      <c r="D60" s="21" t="s">
        <v>132</v>
      </c>
      <c r="E60" s="21" t="s">
        <v>177</v>
      </c>
      <c r="F60" s="21" t="s">
        <v>247</v>
      </c>
      <c r="G60" s="21" t="s">
        <v>175</v>
      </c>
      <c r="H60" s="21" t="s">
        <v>132</v>
      </c>
      <c r="I60" s="21" t="s">
        <v>177</v>
      </c>
      <c r="J60" s="21" t="s">
        <v>247</v>
      </c>
    </row>
    <row r="61" spans="2:10" s="126" customFormat="1" ht="18" customHeight="1" x14ac:dyDescent="0.35">
      <c r="B61" s="39" t="s">
        <v>118</v>
      </c>
      <c r="C61" s="12"/>
      <c r="D61" s="12"/>
      <c r="E61" s="10"/>
      <c r="F61" s="12"/>
      <c r="G61" s="12"/>
      <c r="H61" s="12"/>
      <c r="I61" s="12"/>
      <c r="J61" s="11"/>
    </row>
    <row r="62" spans="2:10" s="126" customFormat="1" ht="18" customHeight="1" x14ac:dyDescent="0.35">
      <c r="B62" s="40" t="s">
        <v>77</v>
      </c>
      <c r="C62" s="244"/>
      <c r="D62" s="244"/>
      <c r="E62" s="31" t="e">
        <f t="shared" ref="E62:E67" si="10">D62/$D$68</f>
        <v>#DIV/0!</v>
      </c>
      <c r="F62" s="245"/>
      <c r="G62" s="244"/>
      <c r="H62" s="244"/>
      <c r="I62" s="31" t="e">
        <f t="shared" ref="I62:I67" si="11">H62/$H$68</f>
        <v>#DIV/0!</v>
      </c>
      <c r="J62" s="247"/>
    </row>
    <row r="63" spans="2:10" s="126" customFormat="1" ht="18" customHeight="1" x14ac:dyDescent="0.35">
      <c r="B63" s="40" t="s">
        <v>78</v>
      </c>
      <c r="C63" s="244"/>
      <c r="D63" s="244"/>
      <c r="E63" s="31" t="e">
        <f t="shared" si="10"/>
        <v>#DIV/0!</v>
      </c>
      <c r="F63" s="245"/>
      <c r="G63" s="244"/>
      <c r="H63" s="244"/>
      <c r="I63" s="31" t="e">
        <f t="shared" si="11"/>
        <v>#DIV/0!</v>
      </c>
      <c r="J63" s="247"/>
    </row>
    <row r="64" spans="2:10" s="126" customFormat="1" ht="18" customHeight="1" x14ac:dyDescent="0.35">
      <c r="B64" s="40" t="s">
        <v>79</v>
      </c>
      <c r="C64" s="244"/>
      <c r="D64" s="244"/>
      <c r="E64" s="31" t="e">
        <f t="shared" si="10"/>
        <v>#DIV/0!</v>
      </c>
      <c r="F64" s="245"/>
      <c r="G64" s="244"/>
      <c r="H64" s="244"/>
      <c r="I64" s="31" t="e">
        <f t="shared" si="11"/>
        <v>#DIV/0!</v>
      </c>
      <c r="J64" s="247"/>
    </row>
    <row r="65" spans="2:10" s="126" customFormat="1" ht="18" customHeight="1" x14ac:dyDescent="0.35">
      <c r="B65" s="40" t="s">
        <v>178</v>
      </c>
      <c r="C65" s="244"/>
      <c r="D65" s="244"/>
      <c r="E65" s="31" t="e">
        <f t="shared" si="10"/>
        <v>#DIV/0!</v>
      </c>
      <c r="F65" s="245"/>
      <c r="G65" s="244"/>
      <c r="H65" s="244"/>
      <c r="I65" s="31" t="e">
        <f t="shared" si="11"/>
        <v>#DIV/0!</v>
      </c>
      <c r="J65" s="247"/>
    </row>
    <row r="66" spans="2:10" s="126" customFormat="1" ht="18" customHeight="1" x14ac:dyDescent="0.35">
      <c r="B66" s="40" t="s">
        <v>80</v>
      </c>
      <c r="C66" s="244"/>
      <c r="D66" s="244"/>
      <c r="E66" s="31" t="e">
        <f t="shared" si="10"/>
        <v>#DIV/0!</v>
      </c>
      <c r="F66" s="245"/>
      <c r="G66" s="244"/>
      <c r="H66" s="244"/>
      <c r="I66" s="31" t="e">
        <f t="shared" si="11"/>
        <v>#DIV/0!</v>
      </c>
      <c r="J66" s="247"/>
    </row>
    <row r="67" spans="2:10" s="126" customFormat="1" ht="18" customHeight="1" x14ac:dyDescent="0.35">
      <c r="B67" s="59" t="s">
        <v>193</v>
      </c>
      <c r="C67" s="244"/>
      <c r="D67" s="244"/>
      <c r="E67" s="80" t="e">
        <f t="shared" si="10"/>
        <v>#DIV/0!</v>
      </c>
      <c r="F67" s="246"/>
      <c r="G67" s="244"/>
      <c r="H67" s="244"/>
      <c r="I67" s="80" t="e">
        <f t="shared" si="11"/>
        <v>#DIV/0!</v>
      </c>
      <c r="J67" s="248"/>
    </row>
    <row r="68" spans="2:10" s="126" customFormat="1" ht="18" customHeight="1" thickBot="1" x14ac:dyDescent="0.4">
      <c r="B68" s="41" t="s">
        <v>14</v>
      </c>
      <c r="C68" s="25">
        <f>SUM(C62:C67)</f>
        <v>0</v>
      </c>
      <c r="D68" s="25">
        <f>SUM(D62:D67)</f>
        <v>0</v>
      </c>
      <c r="E68" s="72" t="e">
        <f>SUM(E62:E67)</f>
        <v>#DIV/0!</v>
      </c>
      <c r="F68" s="73"/>
      <c r="G68" s="25">
        <f>SUM(G62:G67)</f>
        <v>0</v>
      </c>
      <c r="H68" s="25">
        <f>SUM(H62:H67)</f>
        <v>0</v>
      </c>
      <c r="I68" s="72" t="e">
        <f>SUM(I62:I67)</f>
        <v>#DIV/0!</v>
      </c>
      <c r="J68" s="74"/>
    </row>
    <row r="69" spans="2:10" s="126" customFormat="1" x14ac:dyDescent="0.35"/>
    <row r="70" spans="2:10" s="126" customFormat="1" x14ac:dyDescent="0.35">
      <c r="B70" s="16"/>
      <c r="C70" s="16"/>
      <c r="D70" s="16"/>
      <c r="E70" s="16"/>
      <c r="F70" s="16"/>
      <c r="G70" s="16"/>
      <c r="H70" s="16"/>
      <c r="I70" s="16"/>
      <c r="J70" s="16"/>
    </row>
  </sheetData>
  <sheetProtection algorithmName="SHA-512" hashValue="bJ7hKeiNuF0kArMf5ZSYQgFqiYvvBs9C9sTey1AuFmJa3/hRb2K6qAHgVj/UqoSg2kcj1LrMCWpb+aP5MOQzrQ==" saltValue="OvrZYQYL0pSby+kQ591QLg==" spinCount="100000" sheet="1" objects="1" scenarios="1"/>
  <phoneticPr fontId="10" type="noConversion"/>
  <hyperlinks>
    <hyperlink ref="B2" location="Explanation!A1" display="Please document any explanation in the explanation tab" xr:uid="{00000000-0004-0000-0400-000000000000}"/>
  </hyperlinks>
  <pageMargins left="0.25" right="0.25" top="0.75" bottom="0.75" header="0.3" footer="0.3"/>
  <pageSetup scale="26" orientation="landscape" r:id="rId1"/>
  <headerFooter>
    <oddFooter>&amp;L&amp;"Arial,Regular"&amp;12&amp;A
Version Date: June 6, 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39997558519241921"/>
    <pageSetUpPr fitToPage="1"/>
  </sheetPr>
  <dimension ref="B1:J21"/>
  <sheetViews>
    <sheetView showGridLines="0" zoomScale="75" zoomScaleNormal="75" workbookViewId="0">
      <selection activeCell="G15" sqref="G15"/>
    </sheetView>
  </sheetViews>
  <sheetFormatPr defaultColWidth="9.1796875" defaultRowHeight="15.5" x14ac:dyDescent="0.35"/>
  <cols>
    <col min="1" max="1" width="1.6328125" style="17" customWidth="1"/>
    <col min="2" max="2" width="15.6328125" style="16" customWidth="1"/>
    <col min="3" max="3" width="35.6328125" style="16" customWidth="1"/>
    <col min="4" max="5" width="24.6328125" style="16" customWidth="1"/>
    <col min="6" max="6" width="1.6328125" style="16" customWidth="1"/>
    <col min="7" max="7" width="24.6328125" style="26" customWidth="1"/>
    <col min="8" max="10" width="24.6328125" style="16" customWidth="1"/>
    <col min="11" max="16384" width="9.1796875" style="17"/>
  </cols>
  <sheetData>
    <row r="1" spans="2:10" s="128" customFormat="1" ht="50.15" customHeight="1" x14ac:dyDescent="0.35">
      <c r="B1" s="127"/>
      <c r="C1" s="113"/>
      <c r="D1" s="113"/>
      <c r="E1" s="127"/>
      <c r="F1" s="114" t="str">
        <f>CONCATENATE("The Report Summarizes Rate Activity for the 12 month ending Reporting Year ",General_Info!$C$10)</f>
        <v>The Report Summarizes Rate Activity for the 12 month ending Reporting Year 2024</v>
      </c>
      <c r="G1" s="113"/>
      <c r="H1" s="113"/>
      <c r="I1" s="113"/>
      <c r="J1" s="113"/>
    </row>
    <row r="2" spans="2:10" s="126" customFormat="1" x14ac:dyDescent="0.35">
      <c r="B2" s="30" t="s">
        <v>213</v>
      </c>
      <c r="C2" s="16"/>
      <c r="D2" s="29"/>
      <c r="E2" s="29"/>
      <c r="F2" s="29"/>
      <c r="G2" s="29"/>
      <c r="H2" s="29"/>
      <c r="I2" s="29"/>
      <c r="J2" s="29"/>
    </row>
    <row r="3" spans="2:10" s="126" customFormat="1" ht="29.25" customHeight="1" thickBot="1" x14ac:dyDescent="0.4"/>
    <row r="4" spans="2:10" s="126" customFormat="1" ht="95.15" customHeight="1" thickBot="1" x14ac:dyDescent="0.4">
      <c r="B4" s="16"/>
      <c r="C4" s="63" t="s">
        <v>59</v>
      </c>
      <c r="D4" s="196" t="s">
        <v>140</v>
      </c>
      <c r="E4" s="197" t="s">
        <v>142</v>
      </c>
      <c r="F4" s="16"/>
      <c r="G4" s="259" t="s">
        <v>141</v>
      </c>
      <c r="H4" s="265" t="s">
        <v>37</v>
      </c>
      <c r="I4" s="265" t="s">
        <v>113</v>
      </c>
      <c r="J4" s="266" t="s">
        <v>117</v>
      </c>
    </row>
    <row r="5" spans="2:10" s="126" customFormat="1" ht="48" customHeight="1" x14ac:dyDescent="0.35">
      <c r="B5" s="161"/>
      <c r="C5" s="20" t="s">
        <v>17</v>
      </c>
      <c r="D5" s="21" t="s">
        <v>123</v>
      </c>
      <c r="E5" s="22" t="s">
        <v>123</v>
      </c>
      <c r="F5" s="16"/>
      <c r="G5" s="286" t="s">
        <v>123</v>
      </c>
      <c r="H5" s="202"/>
      <c r="I5" s="203"/>
      <c r="J5" s="204"/>
    </row>
    <row r="6" spans="2:10" s="126" customFormat="1" ht="95.15" customHeight="1" x14ac:dyDescent="0.35">
      <c r="B6" s="162"/>
      <c r="C6" s="37" t="s">
        <v>51</v>
      </c>
      <c r="D6" s="201" t="s">
        <v>88</v>
      </c>
      <c r="E6" s="70" t="s">
        <v>262</v>
      </c>
      <c r="F6" s="16"/>
      <c r="G6" s="260" t="s">
        <v>142</v>
      </c>
      <c r="H6" s="267" t="s">
        <v>37</v>
      </c>
      <c r="I6" s="267" t="s">
        <v>113</v>
      </c>
      <c r="J6" s="268" t="s">
        <v>117</v>
      </c>
    </row>
    <row r="7" spans="2:10" s="126" customFormat="1" ht="48" customHeight="1" thickBot="1" x14ac:dyDescent="0.4">
      <c r="B7" s="162"/>
      <c r="C7" s="37" t="s">
        <v>52</v>
      </c>
      <c r="D7" s="201" t="s">
        <v>88</v>
      </c>
      <c r="E7" s="70" t="s">
        <v>262</v>
      </c>
      <c r="F7" s="16"/>
      <c r="G7" s="287" t="s">
        <v>123</v>
      </c>
      <c r="H7" s="205">
        <v>1</v>
      </c>
      <c r="I7" s="206">
        <v>23</v>
      </c>
      <c r="J7" s="207"/>
    </row>
    <row r="8" spans="2:10" s="126" customFormat="1" ht="48" customHeight="1" x14ac:dyDescent="0.35">
      <c r="B8" s="162"/>
      <c r="C8" s="37" t="s">
        <v>53</v>
      </c>
      <c r="D8" s="201" t="s">
        <v>88</v>
      </c>
      <c r="E8" s="70" t="s">
        <v>262</v>
      </c>
      <c r="F8" s="16"/>
      <c r="G8" s="26"/>
      <c r="H8" s="280"/>
      <c r="I8" s="281"/>
      <c r="J8" s="282"/>
    </row>
    <row r="9" spans="2:10" s="126" customFormat="1" ht="48" customHeight="1" x14ac:dyDescent="0.35">
      <c r="B9" s="162"/>
      <c r="C9" s="37" t="s">
        <v>54</v>
      </c>
      <c r="D9" s="201" t="s">
        <v>88</v>
      </c>
      <c r="E9" s="70" t="s">
        <v>262</v>
      </c>
      <c r="F9" s="16"/>
      <c r="G9" s="26"/>
      <c r="H9" s="280"/>
      <c r="I9" s="281"/>
      <c r="J9" s="282"/>
    </row>
    <row r="10" spans="2:10" s="126" customFormat="1" ht="48" customHeight="1" x14ac:dyDescent="0.35">
      <c r="B10" s="162" t="s">
        <v>81</v>
      </c>
      <c r="C10" s="37" t="s">
        <v>55</v>
      </c>
      <c r="D10" s="201" t="s">
        <v>88</v>
      </c>
      <c r="E10" s="70" t="s">
        <v>88</v>
      </c>
      <c r="F10" s="16"/>
      <c r="G10" s="26"/>
      <c r="H10" s="16"/>
      <c r="I10" s="16"/>
      <c r="J10" s="16"/>
    </row>
    <row r="11" spans="2:10" s="126" customFormat="1" ht="48" customHeight="1" x14ac:dyDescent="0.35">
      <c r="B11" s="162"/>
      <c r="C11" s="37" t="s">
        <v>7</v>
      </c>
      <c r="D11" s="201" t="s">
        <v>88</v>
      </c>
      <c r="E11" s="70" t="s">
        <v>262</v>
      </c>
      <c r="F11" s="16"/>
      <c r="G11" s="26"/>
      <c r="H11" s="16"/>
      <c r="I11" s="16"/>
      <c r="J11" s="16"/>
    </row>
    <row r="12" spans="2:10" s="126" customFormat="1" ht="48" customHeight="1" x14ac:dyDescent="0.35">
      <c r="B12" s="162"/>
      <c r="C12" s="37" t="s">
        <v>83</v>
      </c>
      <c r="D12" s="201" t="s">
        <v>88</v>
      </c>
      <c r="E12" s="70" t="s">
        <v>262</v>
      </c>
      <c r="F12" s="16"/>
      <c r="G12" s="26"/>
      <c r="H12" s="16"/>
      <c r="I12" s="16"/>
      <c r="J12" s="16"/>
    </row>
    <row r="13" spans="2:10" s="126" customFormat="1" ht="48" customHeight="1" x14ac:dyDescent="0.35">
      <c r="B13" s="162"/>
      <c r="C13" s="37" t="s">
        <v>57</v>
      </c>
      <c r="D13" s="201" t="s">
        <v>88</v>
      </c>
      <c r="E13" s="70" t="s">
        <v>262</v>
      </c>
      <c r="F13" s="14"/>
      <c r="G13" s="26"/>
      <c r="H13" s="16"/>
      <c r="I13" s="16"/>
      <c r="J13" s="16"/>
    </row>
    <row r="14" spans="2:10" s="126" customFormat="1" ht="48" customHeight="1" x14ac:dyDescent="0.35">
      <c r="B14" s="162"/>
      <c r="C14" s="37" t="s">
        <v>84</v>
      </c>
      <c r="D14" s="201" t="s">
        <v>88</v>
      </c>
      <c r="E14" s="70" t="s">
        <v>262</v>
      </c>
      <c r="F14" s="14"/>
      <c r="G14" s="26"/>
      <c r="H14" s="16"/>
      <c r="I14" s="16"/>
      <c r="J14" s="16"/>
    </row>
    <row r="15" spans="2:10" s="126" customFormat="1" ht="48" customHeight="1" thickBot="1" x14ac:dyDescent="0.4">
      <c r="B15" s="162"/>
      <c r="C15" s="223" t="s">
        <v>58</v>
      </c>
      <c r="D15" s="224" t="s">
        <v>88</v>
      </c>
      <c r="E15" s="225" t="s">
        <v>88</v>
      </c>
      <c r="F15" s="14"/>
      <c r="G15" s="26"/>
      <c r="H15" s="16"/>
      <c r="I15" s="16"/>
      <c r="J15" s="16"/>
    </row>
    <row r="16" spans="2:10" s="126" customFormat="1" ht="48" customHeight="1" x14ac:dyDescent="0.35">
      <c r="B16" s="323" t="s">
        <v>241</v>
      </c>
      <c r="C16" s="283" t="s">
        <v>235</v>
      </c>
      <c r="D16" s="226" t="s">
        <v>88</v>
      </c>
      <c r="E16" s="227" t="s">
        <v>88</v>
      </c>
      <c r="F16" s="14"/>
      <c r="G16" s="26"/>
      <c r="H16" s="16"/>
      <c r="I16" s="16"/>
      <c r="J16" s="16"/>
    </row>
    <row r="17" spans="2:10" s="126" customFormat="1" ht="48" customHeight="1" x14ac:dyDescent="0.35">
      <c r="B17" s="324"/>
      <c r="C17" s="284" t="s">
        <v>236</v>
      </c>
      <c r="D17" s="68" t="s">
        <v>88</v>
      </c>
      <c r="E17" s="70" t="s">
        <v>88</v>
      </c>
      <c r="F17" s="14"/>
      <c r="G17" s="26"/>
      <c r="H17" s="16"/>
      <c r="I17" s="16"/>
      <c r="J17" s="16"/>
    </row>
    <row r="18" spans="2:10" s="126" customFormat="1" ht="48" customHeight="1" x14ac:dyDescent="0.35">
      <c r="B18" s="324"/>
      <c r="C18" s="284" t="s">
        <v>237</v>
      </c>
      <c r="D18" s="68" t="s">
        <v>88</v>
      </c>
      <c r="E18" s="70" t="s">
        <v>88</v>
      </c>
      <c r="F18" s="14"/>
      <c r="G18" s="26"/>
      <c r="H18" s="16"/>
      <c r="I18" s="16"/>
      <c r="J18" s="16"/>
    </row>
    <row r="19" spans="2:10" s="126" customFormat="1" ht="48" customHeight="1" x14ac:dyDescent="0.35">
      <c r="B19" s="324"/>
      <c r="C19" s="284" t="s">
        <v>238</v>
      </c>
      <c r="D19" s="68" t="s">
        <v>88</v>
      </c>
      <c r="E19" s="70" t="s">
        <v>88</v>
      </c>
      <c r="F19" s="14"/>
      <c r="G19" s="26"/>
      <c r="H19" s="16"/>
      <c r="I19" s="16"/>
      <c r="J19" s="16"/>
    </row>
    <row r="20" spans="2:10" s="126" customFormat="1" ht="48" customHeight="1" x14ac:dyDescent="0.35">
      <c r="B20" s="324"/>
      <c r="C20" s="284" t="s">
        <v>239</v>
      </c>
      <c r="D20" s="68" t="s">
        <v>88</v>
      </c>
      <c r="E20" s="70" t="s">
        <v>88</v>
      </c>
      <c r="F20" s="14"/>
      <c r="G20" s="26"/>
      <c r="H20" s="16"/>
      <c r="I20" s="16"/>
      <c r="J20" s="16"/>
    </row>
    <row r="21" spans="2:10" s="126" customFormat="1" ht="48" customHeight="1" thickBot="1" x14ac:dyDescent="0.4">
      <c r="B21" s="325"/>
      <c r="C21" s="285" t="s">
        <v>240</v>
      </c>
      <c r="D21" s="69" t="s">
        <v>88</v>
      </c>
      <c r="E21" s="71" t="s">
        <v>88</v>
      </c>
      <c r="F21" s="14"/>
      <c r="G21" s="26"/>
      <c r="H21" s="16"/>
      <c r="I21" s="16"/>
      <c r="J21" s="16"/>
    </row>
  </sheetData>
  <sheetProtection algorithmName="SHA-512" hashValue="1buqVCo/tYkKz3iMxb2wiaq987+HijNb+e7lsztjLGKlwcooeZJNVupwIl4l1W5x76v89cHfQuOR0tF9ULFGJw==" saltValue="8BR49cQkPUctLMIk+H77YQ==" spinCount="100000" sheet="1" objects="1" scenarios="1"/>
  <mergeCells count="1">
    <mergeCell ref="B16:B21"/>
  </mergeCells>
  <conditionalFormatting sqref="B5">
    <cfRule type="top10" dxfId="2" priority="1" rank="10"/>
  </conditionalFormatting>
  <dataValidations count="1">
    <dataValidation type="list" operator="lessThanOrEqual" allowBlank="1" showInputMessage="1" showErrorMessage="1" errorTitle="Too Many Characters" error="The maximum number of characters that can be entered is 105." sqref="D6:F21" xr:uid="{00000000-0002-0000-0500-000000000000}">
      <formula1>"Yes, No"</formula1>
    </dataValidation>
  </dataValidations>
  <hyperlinks>
    <hyperlink ref="B2" location="Explanation!A1" display="Please document any explanation in the explanation tab" xr:uid="{00000000-0004-0000-0500-000000000000}"/>
  </hyperlinks>
  <pageMargins left="0.25" right="0.25" top="0.75" bottom="0.75" header="0.3" footer="0.3"/>
  <pageSetup scale="47" orientation="landscape" r:id="rId1"/>
  <headerFooter>
    <oddFooter>&amp;L&amp;"Arial,Regular"&amp;12&amp;A
Version Date: June 6, 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39997558519241921"/>
    <pageSetUpPr fitToPage="1"/>
  </sheetPr>
  <dimension ref="B1:K21"/>
  <sheetViews>
    <sheetView showGridLines="0" topLeftCell="A4" zoomScale="75" zoomScaleNormal="75" workbookViewId="0">
      <selection activeCell="J10" sqref="J10"/>
    </sheetView>
  </sheetViews>
  <sheetFormatPr defaultColWidth="9.1796875" defaultRowHeight="15.5" x14ac:dyDescent="0.35"/>
  <cols>
    <col min="1" max="1" width="1.6328125" style="17" customWidth="1"/>
    <col min="2" max="2" width="15.6328125" style="16" customWidth="1"/>
    <col min="3" max="3" width="35.6328125" style="16" customWidth="1"/>
    <col min="4" max="6" width="24.6328125" style="16" customWidth="1"/>
    <col min="7" max="7" width="1.6328125" style="16" customWidth="1"/>
    <col min="8" max="8" width="24.6328125" style="26" customWidth="1"/>
    <col min="9" max="11" width="24.6328125" style="16" customWidth="1"/>
    <col min="12" max="14" width="9.1796875" style="17"/>
    <col min="15" max="15" width="12.54296875" style="17" customWidth="1"/>
    <col min="16" max="16384" width="9.1796875" style="17"/>
  </cols>
  <sheetData>
    <row r="1" spans="2:11" s="128" customFormat="1" ht="50.15" customHeight="1" x14ac:dyDescent="0.35">
      <c r="B1" s="160"/>
      <c r="C1" s="127"/>
      <c r="D1" s="113"/>
      <c r="E1" s="113"/>
      <c r="F1" s="113"/>
      <c r="G1" s="114" t="str">
        <f>CONCATENATE("The Report Summarizes Rate Activity for the 12 month ending Reporting Year ",General_Info!$C$10)</f>
        <v>The Report Summarizes Rate Activity for the 12 month ending Reporting Year 2024</v>
      </c>
      <c r="H1" s="113"/>
      <c r="I1" s="113"/>
      <c r="J1" s="113"/>
      <c r="K1" s="113"/>
    </row>
    <row r="2" spans="2:11" s="126" customFormat="1" x14ac:dyDescent="0.35">
      <c r="B2" s="16"/>
      <c r="C2" s="30" t="s">
        <v>213</v>
      </c>
      <c r="D2" s="16"/>
      <c r="E2" s="16"/>
      <c r="F2" s="29"/>
      <c r="G2" s="29"/>
      <c r="H2" s="29"/>
      <c r="I2" s="29"/>
      <c r="J2" s="29"/>
      <c r="K2" s="29"/>
    </row>
    <row r="3" spans="2:11" s="126" customFormat="1" ht="18.75" customHeight="1" thickBot="1" x14ac:dyDescent="0.4"/>
    <row r="4" spans="2:11" s="126" customFormat="1" ht="95.15" customHeight="1" thickBot="1" x14ac:dyDescent="0.4">
      <c r="B4" s="16"/>
      <c r="C4" s="63" t="s">
        <v>59</v>
      </c>
      <c r="D4" s="196" t="s">
        <v>200</v>
      </c>
      <c r="E4" s="196" t="s">
        <v>201</v>
      </c>
      <c r="F4" s="197" t="s">
        <v>202</v>
      </c>
      <c r="G4" s="16"/>
      <c r="H4" s="259" t="s">
        <v>200</v>
      </c>
      <c r="I4" s="265" t="s">
        <v>132</v>
      </c>
      <c r="J4" s="265" t="s">
        <v>113</v>
      </c>
      <c r="K4" s="266" t="s">
        <v>117</v>
      </c>
    </row>
    <row r="5" spans="2:11" s="126" customFormat="1" ht="42.75" customHeight="1" x14ac:dyDescent="0.35">
      <c r="B5" s="161"/>
      <c r="C5" s="20" t="s">
        <v>17</v>
      </c>
      <c r="D5" s="21" t="s">
        <v>123</v>
      </c>
      <c r="E5" s="21" t="s">
        <v>123</v>
      </c>
      <c r="F5" s="22" t="s">
        <v>123</v>
      </c>
      <c r="G5" s="16"/>
      <c r="H5" s="286" t="s">
        <v>123</v>
      </c>
      <c r="I5" s="208"/>
      <c r="J5" s="203"/>
      <c r="K5" s="204"/>
    </row>
    <row r="6" spans="2:11" s="126" customFormat="1" ht="95.15" customHeight="1" x14ac:dyDescent="0.35">
      <c r="B6" s="162"/>
      <c r="C6" s="37" t="s">
        <v>51</v>
      </c>
      <c r="D6" s="201" t="s">
        <v>88</v>
      </c>
      <c r="E6" s="201" t="s">
        <v>88</v>
      </c>
      <c r="F6" s="70" t="s">
        <v>88</v>
      </c>
      <c r="G6" s="16"/>
      <c r="H6" s="260" t="s">
        <v>201</v>
      </c>
      <c r="I6" s="267" t="s">
        <v>37</v>
      </c>
      <c r="J6" s="267" t="s">
        <v>113</v>
      </c>
      <c r="K6" s="268" t="s">
        <v>117</v>
      </c>
    </row>
    <row r="7" spans="2:11" s="126" customFormat="1" ht="48" customHeight="1" x14ac:dyDescent="0.35">
      <c r="B7" s="162"/>
      <c r="C7" s="37" t="s">
        <v>52</v>
      </c>
      <c r="D7" s="201" t="s">
        <v>88</v>
      </c>
      <c r="E7" s="201" t="s">
        <v>88</v>
      </c>
      <c r="F7" s="70" t="s">
        <v>88</v>
      </c>
      <c r="G7" s="16"/>
      <c r="H7" s="286" t="s">
        <v>123</v>
      </c>
      <c r="I7" s="202"/>
      <c r="J7" s="209"/>
      <c r="K7" s="210"/>
    </row>
    <row r="8" spans="2:11" s="126" customFormat="1" ht="95.15" customHeight="1" x14ac:dyDescent="0.35">
      <c r="B8" s="162"/>
      <c r="C8" s="37" t="s">
        <v>53</v>
      </c>
      <c r="D8" s="201" t="s">
        <v>88</v>
      </c>
      <c r="E8" s="201" t="s">
        <v>88</v>
      </c>
      <c r="F8" s="70" t="s">
        <v>88</v>
      </c>
      <c r="G8" s="16"/>
      <c r="H8" s="261" t="s">
        <v>216</v>
      </c>
      <c r="I8" s="269" t="s">
        <v>37</v>
      </c>
      <c r="J8" s="269" t="s">
        <v>113</v>
      </c>
      <c r="K8" s="270" t="s">
        <v>117</v>
      </c>
    </row>
    <row r="9" spans="2:11" s="126" customFormat="1" ht="48" customHeight="1" thickBot="1" x14ac:dyDescent="0.4">
      <c r="B9" s="162" t="s">
        <v>81</v>
      </c>
      <c r="C9" s="37" t="s">
        <v>54</v>
      </c>
      <c r="D9" s="201" t="s">
        <v>88</v>
      </c>
      <c r="E9" s="201" t="s">
        <v>88</v>
      </c>
      <c r="F9" s="70" t="s">
        <v>88</v>
      </c>
      <c r="G9" s="16"/>
      <c r="H9" s="287" t="s">
        <v>123</v>
      </c>
      <c r="I9" s="205">
        <v>1</v>
      </c>
      <c r="J9" s="206">
        <v>23</v>
      </c>
      <c r="K9" s="207"/>
    </row>
    <row r="10" spans="2:11" s="126" customFormat="1" ht="48" customHeight="1" x14ac:dyDescent="0.35">
      <c r="B10" s="162"/>
      <c r="C10" s="37" t="s">
        <v>55</v>
      </c>
      <c r="D10" s="201" t="s">
        <v>88</v>
      </c>
      <c r="E10" s="201" t="s">
        <v>88</v>
      </c>
      <c r="F10" s="70" t="s">
        <v>88</v>
      </c>
      <c r="G10" s="16"/>
      <c r="H10" s="26"/>
      <c r="I10" s="16"/>
      <c r="J10" s="16"/>
      <c r="K10" s="16"/>
    </row>
    <row r="11" spans="2:11" s="126" customFormat="1" ht="48" customHeight="1" x14ac:dyDescent="0.35">
      <c r="B11" s="162"/>
      <c r="C11" s="37" t="s">
        <v>7</v>
      </c>
      <c r="D11" s="201" t="s">
        <v>88</v>
      </c>
      <c r="E11" s="201" t="s">
        <v>88</v>
      </c>
      <c r="F11" s="70" t="s">
        <v>88</v>
      </c>
      <c r="G11" s="16"/>
      <c r="H11" s="26"/>
      <c r="I11" s="16"/>
      <c r="J11" s="16"/>
      <c r="K11" s="16"/>
    </row>
    <row r="12" spans="2:11" s="126" customFormat="1" ht="48" customHeight="1" x14ac:dyDescent="0.35">
      <c r="B12" s="162"/>
      <c r="C12" s="37" t="s">
        <v>56</v>
      </c>
      <c r="D12" s="201" t="s">
        <v>88</v>
      </c>
      <c r="E12" s="201" t="s">
        <v>88</v>
      </c>
      <c r="F12" s="70" t="s">
        <v>88</v>
      </c>
      <c r="G12" s="16"/>
      <c r="H12" s="26"/>
      <c r="I12" s="16"/>
      <c r="J12" s="16"/>
      <c r="K12" s="16"/>
    </row>
    <row r="13" spans="2:11" s="126" customFormat="1" ht="48" customHeight="1" x14ac:dyDescent="0.35">
      <c r="B13" s="162"/>
      <c r="C13" s="37" t="s">
        <v>57</v>
      </c>
      <c r="D13" s="201" t="s">
        <v>88</v>
      </c>
      <c r="E13" s="201" t="s">
        <v>88</v>
      </c>
      <c r="F13" s="70" t="s">
        <v>88</v>
      </c>
      <c r="G13" s="16"/>
      <c r="H13" s="26"/>
      <c r="I13" s="16"/>
      <c r="J13" s="16"/>
      <c r="K13" s="16"/>
    </row>
    <row r="14" spans="2:11" s="126" customFormat="1" ht="48" customHeight="1" x14ac:dyDescent="0.35">
      <c r="B14" s="162"/>
      <c r="C14" s="37" t="s">
        <v>84</v>
      </c>
      <c r="D14" s="201" t="s">
        <v>88</v>
      </c>
      <c r="E14" s="201" t="s">
        <v>88</v>
      </c>
      <c r="F14" s="70" t="s">
        <v>88</v>
      </c>
      <c r="G14" s="16"/>
      <c r="H14" s="26"/>
      <c r="I14" s="16"/>
      <c r="J14" s="16"/>
      <c r="K14" s="16"/>
    </row>
    <row r="15" spans="2:11" s="126" customFormat="1" ht="48" customHeight="1" thickBot="1" x14ac:dyDescent="0.4">
      <c r="B15" s="162"/>
      <c r="C15" s="223" t="s">
        <v>58</v>
      </c>
      <c r="D15" s="224" t="s">
        <v>88</v>
      </c>
      <c r="E15" s="224" t="s">
        <v>88</v>
      </c>
      <c r="F15" s="225" t="s">
        <v>88</v>
      </c>
      <c r="G15" s="16"/>
      <c r="H15" s="26"/>
      <c r="I15" s="16"/>
      <c r="J15" s="16"/>
      <c r="K15" s="16"/>
    </row>
    <row r="16" spans="2:11" s="126" customFormat="1" ht="48" customHeight="1" x14ac:dyDescent="0.35">
      <c r="B16" s="323" t="s">
        <v>241</v>
      </c>
      <c r="C16" s="283" t="s">
        <v>235</v>
      </c>
      <c r="D16" s="226" t="s">
        <v>88</v>
      </c>
      <c r="E16" s="226" t="s">
        <v>88</v>
      </c>
      <c r="F16" s="227" t="s">
        <v>88</v>
      </c>
      <c r="G16" s="16"/>
      <c r="H16" s="26"/>
      <c r="I16" s="16"/>
      <c r="J16" s="16"/>
      <c r="K16" s="16"/>
    </row>
    <row r="17" spans="2:11" s="126" customFormat="1" ht="48" customHeight="1" x14ac:dyDescent="0.35">
      <c r="B17" s="324"/>
      <c r="C17" s="284" t="s">
        <v>236</v>
      </c>
      <c r="D17" s="68" t="s">
        <v>88</v>
      </c>
      <c r="E17" s="68" t="s">
        <v>88</v>
      </c>
      <c r="F17" s="70" t="s">
        <v>88</v>
      </c>
      <c r="G17" s="16"/>
      <c r="H17" s="26"/>
      <c r="I17" s="16"/>
      <c r="J17" s="16"/>
      <c r="K17" s="16"/>
    </row>
    <row r="18" spans="2:11" s="126" customFormat="1" ht="48" customHeight="1" x14ac:dyDescent="0.35">
      <c r="B18" s="324"/>
      <c r="C18" s="284" t="s">
        <v>237</v>
      </c>
      <c r="D18" s="68" t="s">
        <v>88</v>
      </c>
      <c r="E18" s="68" t="s">
        <v>88</v>
      </c>
      <c r="F18" s="70" t="s">
        <v>88</v>
      </c>
      <c r="G18" s="16"/>
      <c r="H18" s="26"/>
      <c r="I18" s="16"/>
      <c r="J18" s="16"/>
      <c r="K18" s="16"/>
    </row>
    <row r="19" spans="2:11" s="126" customFormat="1" ht="48" customHeight="1" x14ac:dyDescent="0.35">
      <c r="B19" s="324"/>
      <c r="C19" s="284" t="s">
        <v>238</v>
      </c>
      <c r="D19" s="68" t="s">
        <v>88</v>
      </c>
      <c r="E19" s="68" t="s">
        <v>88</v>
      </c>
      <c r="F19" s="70" t="s">
        <v>88</v>
      </c>
      <c r="G19" s="16"/>
      <c r="H19" s="26"/>
      <c r="I19" s="16"/>
      <c r="J19" s="16"/>
      <c r="K19" s="16"/>
    </row>
    <row r="20" spans="2:11" s="126" customFormat="1" ht="48" customHeight="1" x14ac:dyDescent="0.35">
      <c r="B20" s="324"/>
      <c r="C20" s="284" t="s">
        <v>239</v>
      </c>
      <c r="D20" s="68" t="s">
        <v>88</v>
      </c>
      <c r="E20" s="68" t="s">
        <v>88</v>
      </c>
      <c r="F20" s="70" t="s">
        <v>88</v>
      </c>
      <c r="G20" s="16"/>
      <c r="H20" s="26"/>
      <c r="I20" s="16"/>
      <c r="J20" s="16"/>
      <c r="K20" s="16"/>
    </row>
    <row r="21" spans="2:11" s="126" customFormat="1" ht="48" customHeight="1" thickBot="1" x14ac:dyDescent="0.4">
      <c r="B21" s="325"/>
      <c r="C21" s="285" t="s">
        <v>240</v>
      </c>
      <c r="D21" s="69" t="s">
        <v>88</v>
      </c>
      <c r="E21" s="69" t="s">
        <v>88</v>
      </c>
      <c r="F21" s="71" t="s">
        <v>88</v>
      </c>
      <c r="G21" s="16"/>
      <c r="H21" s="26"/>
      <c r="I21" s="16"/>
      <c r="J21" s="16"/>
      <c r="K21" s="16"/>
    </row>
  </sheetData>
  <sheetProtection algorithmName="SHA-512" hashValue="Vgw2EvSeUr1x1MT7tK0CBQs7S4VcSVzYXuGeUChf2RcHS02ycL/ZXMe9G4wAcDYsjIWNx+2njgjPYb/vh0Bnkg==" saltValue="IOq2SFsD7Hf5WF2Ijpp6hg==" spinCount="100000" sheet="1" objects="1" scenarios="1"/>
  <mergeCells count="1">
    <mergeCell ref="B16:B21"/>
  </mergeCells>
  <conditionalFormatting sqref="B5">
    <cfRule type="top10" dxfId="1" priority="1" rank="10"/>
  </conditionalFormatting>
  <dataValidations count="1">
    <dataValidation type="list" operator="lessThanOrEqual" allowBlank="1" showInputMessage="1" showErrorMessage="1" errorTitle="Too Many Characters" error="The maximum number of characters that can be entered is 105." sqref="D6:F21" xr:uid="{00000000-0002-0000-0600-000000000000}">
      <formula1>"Yes, No"</formula1>
    </dataValidation>
  </dataValidations>
  <hyperlinks>
    <hyperlink ref="C2" location="Explanation!A1" display="Please document any explanation in the explanation tab" xr:uid="{00000000-0004-0000-0600-000000000000}"/>
  </hyperlinks>
  <pageMargins left="0.25" right="0.25" top="0.75" bottom="0.75" header="0.3" footer="0.3"/>
  <pageSetup scale="46" orientation="landscape" r:id="rId1"/>
  <headerFooter>
    <oddFooter>&amp;L&amp;"Arial,Regular"&amp;12&amp;A
Version Date: June 6, 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39997558519241921"/>
    <pageSetUpPr fitToPage="1"/>
  </sheetPr>
  <dimension ref="B1:T37"/>
  <sheetViews>
    <sheetView showGridLines="0" zoomScale="75" zoomScaleNormal="75" workbookViewId="0">
      <selection activeCell="I21" sqref="I21"/>
    </sheetView>
  </sheetViews>
  <sheetFormatPr defaultColWidth="9.1796875" defaultRowHeight="15.5" x14ac:dyDescent="0.35"/>
  <cols>
    <col min="1" max="1" width="1.6328125" style="17" customWidth="1"/>
    <col min="2" max="2" width="24.6328125" style="16" customWidth="1"/>
    <col min="3" max="8" width="15.6328125" style="16" customWidth="1"/>
    <col min="9" max="9" width="25.6328125" style="16" customWidth="1"/>
    <col min="10" max="17" width="15.6328125" style="16" customWidth="1"/>
    <col min="18" max="18" width="25.6328125" style="16" customWidth="1"/>
    <col min="19" max="20" width="15.6328125" style="16" customWidth="1"/>
    <col min="21" max="16384" width="9.1796875" style="17"/>
  </cols>
  <sheetData>
    <row r="1" spans="2:20" s="128" customFormat="1" ht="50.15" customHeight="1" x14ac:dyDescent="0.35">
      <c r="B1" s="127"/>
      <c r="C1" s="113"/>
      <c r="D1" s="113"/>
      <c r="E1" s="113"/>
      <c r="F1" s="113"/>
      <c r="G1" s="113"/>
      <c r="H1" s="113"/>
      <c r="I1" s="113"/>
      <c r="J1" s="129"/>
      <c r="K1" s="114" t="str">
        <f>CONCATENATE("The Report Summarizes Rate Activity for the 12 month ending Reporting Year ",General_Info!$C$10)</f>
        <v>The Report Summarizes Rate Activity for the 12 month ending Reporting Year 2024</v>
      </c>
      <c r="L1" s="113"/>
      <c r="M1" s="113"/>
      <c r="N1" s="113"/>
      <c r="O1" s="113"/>
      <c r="P1" s="113"/>
      <c r="Q1" s="113"/>
      <c r="R1" s="113"/>
      <c r="S1" s="113"/>
      <c r="T1" s="113"/>
    </row>
    <row r="2" spans="2:20" s="126" customFormat="1" x14ac:dyDescent="0.35">
      <c r="B2" s="30" t="s">
        <v>213</v>
      </c>
      <c r="C2" s="16"/>
      <c r="D2" s="16"/>
      <c r="E2" s="29"/>
      <c r="F2" s="29"/>
      <c r="G2" s="29"/>
      <c r="H2" s="29"/>
      <c r="I2" s="29"/>
      <c r="J2" s="29"/>
      <c r="K2" s="29"/>
      <c r="L2" s="29"/>
    </row>
    <row r="3" spans="2:20" s="126" customFormat="1" x14ac:dyDescent="0.35">
      <c r="B3" s="30"/>
      <c r="C3" s="16"/>
      <c r="D3" s="16"/>
      <c r="E3" s="29"/>
      <c r="F3" s="29"/>
      <c r="G3" s="29"/>
      <c r="H3" s="29"/>
      <c r="I3" s="29"/>
      <c r="J3" s="29"/>
      <c r="K3" s="29"/>
      <c r="L3" s="29"/>
    </row>
    <row r="4" spans="2:20" s="126" customFormat="1" ht="18.75" customHeight="1" thickBot="1" x14ac:dyDescent="0.4"/>
    <row r="5" spans="2:20" s="132" customFormat="1" ht="48" customHeight="1" x14ac:dyDescent="0.35">
      <c r="B5" s="131" t="s">
        <v>42</v>
      </c>
      <c r="C5" s="187"/>
      <c r="D5" s="188"/>
      <c r="E5" s="188"/>
      <c r="F5" s="188"/>
      <c r="G5" s="188" t="s">
        <v>195</v>
      </c>
      <c r="H5" s="188"/>
      <c r="I5" s="188"/>
      <c r="J5" s="188"/>
      <c r="K5" s="189"/>
      <c r="L5" s="187"/>
      <c r="M5" s="188"/>
      <c r="N5" s="188"/>
      <c r="O5" s="188"/>
      <c r="P5" s="188" t="s">
        <v>196</v>
      </c>
      <c r="Q5" s="188"/>
      <c r="R5" s="188"/>
      <c r="S5" s="188"/>
      <c r="T5" s="190"/>
    </row>
    <row r="6" spans="2:20" s="132" customFormat="1" ht="95.15" customHeight="1" x14ac:dyDescent="0.35">
      <c r="B6" s="133" t="s">
        <v>179</v>
      </c>
      <c r="C6" s="134" t="s">
        <v>77</v>
      </c>
      <c r="D6" s="134" t="s">
        <v>78</v>
      </c>
      <c r="E6" s="134" t="s">
        <v>79</v>
      </c>
      <c r="F6" s="134" t="s">
        <v>178</v>
      </c>
      <c r="G6" s="134" t="s">
        <v>80</v>
      </c>
      <c r="H6" s="134" t="s">
        <v>193</v>
      </c>
      <c r="I6" s="134" t="s">
        <v>37</v>
      </c>
      <c r="J6" s="134" t="s">
        <v>113</v>
      </c>
      <c r="K6" s="134" t="s">
        <v>117</v>
      </c>
      <c r="L6" s="134" t="s">
        <v>77</v>
      </c>
      <c r="M6" s="134" t="s">
        <v>78</v>
      </c>
      <c r="N6" s="134" t="s">
        <v>79</v>
      </c>
      <c r="O6" s="134" t="s">
        <v>178</v>
      </c>
      <c r="P6" s="134" t="s">
        <v>80</v>
      </c>
      <c r="Q6" s="134" t="s">
        <v>193</v>
      </c>
      <c r="R6" s="134" t="s">
        <v>37</v>
      </c>
      <c r="S6" s="134" t="s">
        <v>113</v>
      </c>
      <c r="T6" s="135" t="s">
        <v>117</v>
      </c>
    </row>
    <row r="7" spans="2:20" s="132" customFormat="1" ht="18" customHeight="1" x14ac:dyDescent="0.35">
      <c r="B7" s="133" t="s">
        <v>49</v>
      </c>
      <c r="C7" s="136"/>
      <c r="D7" s="137"/>
      <c r="E7" s="137"/>
      <c r="F7" s="137" t="s">
        <v>165</v>
      </c>
      <c r="G7" s="137"/>
      <c r="H7" s="137"/>
      <c r="I7" s="137"/>
      <c r="J7" s="138"/>
      <c r="K7" s="139"/>
      <c r="L7" s="136"/>
      <c r="M7" s="137"/>
      <c r="N7" s="137"/>
      <c r="O7" s="137" t="s">
        <v>165</v>
      </c>
      <c r="P7" s="137"/>
      <c r="Q7" s="137"/>
      <c r="R7" s="137"/>
      <c r="S7" s="138"/>
      <c r="T7" s="140"/>
    </row>
    <row r="8" spans="2:20" s="132" customFormat="1" ht="18" customHeight="1" x14ac:dyDescent="0.35">
      <c r="B8" s="141" t="s">
        <v>0</v>
      </c>
      <c r="C8" s="130">
        <f>'(2b) Cost Sharing'!D7</f>
        <v>0</v>
      </c>
      <c r="D8" s="130">
        <f>'(2b) Cost Sharing'!D8</f>
        <v>0</v>
      </c>
      <c r="E8" s="130">
        <f>'(2b) Cost Sharing'!D9</f>
        <v>0</v>
      </c>
      <c r="F8" s="130">
        <f>'(2b) Cost Sharing'!D10</f>
        <v>0</v>
      </c>
      <c r="G8" s="130">
        <f>'(2b) Cost Sharing'!D11</f>
        <v>0</v>
      </c>
      <c r="H8" s="130">
        <f>'(2b) Cost Sharing'!D12</f>
        <v>0</v>
      </c>
      <c r="I8" s="130">
        <f t="shared" ref="I8:I13" si="0">SUM(C8:H8)</f>
        <v>0</v>
      </c>
      <c r="J8" s="238"/>
      <c r="K8" s="239"/>
      <c r="L8" s="130">
        <f>'(2b) Cost Sharing'!H7</f>
        <v>0</v>
      </c>
      <c r="M8" s="130">
        <f>'(2b) Cost Sharing'!H8</f>
        <v>0</v>
      </c>
      <c r="N8" s="130">
        <f>'(2b) Cost Sharing'!H9</f>
        <v>0</v>
      </c>
      <c r="O8" s="130">
        <f>'(2b) Cost Sharing'!H10</f>
        <v>0</v>
      </c>
      <c r="P8" s="130">
        <f>'(2b) Cost Sharing'!H11</f>
        <v>0</v>
      </c>
      <c r="Q8" s="130">
        <f>'(2b) Cost Sharing'!H12</f>
        <v>0</v>
      </c>
      <c r="R8" s="130">
        <f t="shared" ref="R8:R13" si="1">SUM(L8:Q8)</f>
        <v>0</v>
      </c>
      <c r="S8" s="238"/>
      <c r="T8" s="240"/>
    </row>
    <row r="9" spans="2:20" s="132" customFormat="1" ht="18" customHeight="1" x14ac:dyDescent="0.35">
      <c r="B9" s="141" t="s">
        <v>1</v>
      </c>
      <c r="C9" s="130">
        <f>'(2b) Cost Sharing'!D18</f>
        <v>0</v>
      </c>
      <c r="D9" s="130">
        <f>'(2b) Cost Sharing'!D19</f>
        <v>0</v>
      </c>
      <c r="E9" s="130">
        <f>'(2b) Cost Sharing'!D20</f>
        <v>0</v>
      </c>
      <c r="F9" s="130">
        <f>'(2b) Cost Sharing'!D21</f>
        <v>0</v>
      </c>
      <c r="G9" s="130">
        <f>'(2b) Cost Sharing'!D22</f>
        <v>0</v>
      </c>
      <c r="H9" s="130">
        <f>'(2b) Cost Sharing'!D23</f>
        <v>0</v>
      </c>
      <c r="I9" s="130">
        <f t="shared" si="0"/>
        <v>0</v>
      </c>
      <c r="J9" s="238"/>
      <c r="K9" s="239"/>
      <c r="L9" s="130">
        <f>'(2b) Cost Sharing'!H18</f>
        <v>0</v>
      </c>
      <c r="M9" s="130">
        <f>'(2b) Cost Sharing'!H19</f>
        <v>0</v>
      </c>
      <c r="N9" s="130">
        <f>'(2b) Cost Sharing'!H20</f>
        <v>0</v>
      </c>
      <c r="O9" s="130">
        <f>'(2b) Cost Sharing'!H21</f>
        <v>0</v>
      </c>
      <c r="P9" s="130">
        <f>'(2b) Cost Sharing'!H22</f>
        <v>0</v>
      </c>
      <c r="Q9" s="130">
        <f>'(2b) Cost Sharing'!H23</f>
        <v>0</v>
      </c>
      <c r="R9" s="130">
        <f t="shared" si="1"/>
        <v>0</v>
      </c>
      <c r="S9" s="238"/>
      <c r="T9" s="240"/>
    </row>
    <row r="10" spans="2:20" s="132" customFormat="1" ht="18" customHeight="1" x14ac:dyDescent="0.35">
      <c r="B10" s="141" t="s">
        <v>4</v>
      </c>
      <c r="C10" s="130">
        <f>'(2b) Cost Sharing'!D29</f>
        <v>0</v>
      </c>
      <c r="D10" s="130">
        <f>'(2b) Cost Sharing'!D30</f>
        <v>0</v>
      </c>
      <c r="E10" s="130">
        <f>'(2b) Cost Sharing'!D31</f>
        <v>0</v>
      </c>
      <c r="F10" s="130">
        <f>'(2b) Cost Sharing'!D32</f>
        <v>0</v>
      </c>
      <c r="G10" s="130">
        <f>'(2b) Cost Sharing'!D33</f>
        <v>0</v>
      </c>
      <c r="H10" s="130">
        <f>'(2b) Cost Sharing'!D34</f>
        <v>0</v>
      </c>
      <c r="I10" s="130">
        <f t="shared" si="0"/>
        <v>0</v>
      </c>
      <c r="J10" s="238"/>
      <c r="K10" s="239"/>
      <c r="L10" s="130">
        <f>'(2b) Cost Sharing'!H29</f>
        <v>0</v>
      </c>
      <c r="M10" s="130">
        <f>'(2b) Cost Sharing'!H30</f>
        <v>0</v>
      </c>
      <c r="N10" s="130">
        <f>'(2b) Cost Sharing'!H31</f>
        <v>0</v>
      </c>
      <c r="O10" s="130">
        <f>'(2b) Cost Sharing'!H32</f>
        <v>0</v>
      </c>
      <c r="P10" s="130">
        <f>'(2b) Cost Sharing'!H33</f>
        <v>0</v>
      </c>
      <c r="Q10" s="130">
        <f>'(2b) Cost Sharing'!H34</f>
        <v>0</v>
      </c>
      <c r="R10" s="130">
        <f t="shared" si="1"/>
        <v>0</v>
      </c>
      <c r="S10" s="238"/>
      <c r="T10" s="240"/>
    </row>
    <row r="11" spans="2:20" s="132" customFormat="1" ht="18" customHeight="1" x14ac:dyDescent="0.35">
      <c r="B11" s="141" t="s">
        <v>2</v>
      </c>
      <c r="C11" s="130">
        <f>'(2b) Cost Sharing'!D40</f>
        <v>0</v>
      </c>
      <c r="D11" s="130">
        <f>'(2b) Cost Sharing'!D41</f>
        <v>0</v>
      </c>
      <c r="E11" s="130">
        <f>'(2b) Cost Sharing'!D42</f>
        <v>0</v>
      </c>
      <c r="F11" s="130">
        <f>'(2b) Cost Sharing'!D43</f>
        <v>0</v>
      </c>
      <c r="G11" s="130">
        <f>'(2b) Cost Sharing'!D44</f>
        <v>0</v>
      </c>
      <c r="H11" s="130">
        <f>'(2b) Cost Sharing'!D45</f>
        <v>0</v>
      </c>
      <c r="I11" s="130">
        <f t="shared" si="0"/>
        <v>0</v>
      </c>
      <c r="J11" s="238"/>
      <c r="K11" s="239"/>
      <c r="L11" s="130">
        <f>'(2b) Cost Sharing'!H40</f>
        <v>0</v>
      </c>
      <c r="M11" s="130">
        <f>'(2b) Cost Sharing'!H41</f>
        <v>0</v>
      </c>
      <c r="N11" s="130">
        <f>'(2b) Cost Sharing'!H42</f>
        <v>0</v>
      </c>
      <c r="O11" s="130">
        <f>'(2b) Cost Sharing'!H43</f>
        <v>0</v>
      </c>
      <c r="P11" s="130">
        <f>'(2b) Cost Sharing'!H44</f>
        <v>0</v>
      </c>
      <c r="Q11" s="130">
        <f>'(2b) Cost Sharing'!H45</f>
        <v>0</v>
      </c>
      <c r="R11" s="130">
        <f t="shared" si="1"/>
        <v>0</v>
      </c>
      <c r="S11" s="238"/>
      <c r="T11" s="240"/>
    </row>
    <row r="12" spans="2:20" s="132" customFormat="1" ht="18" customHeight="1" x14ac:dyDescent="0.35">
      <c r="B12" s="141" t="s">
        <v>3</v>
      </c>
      <c r="C12" s="130">
        <f>'(2b) Cost Sharing'!D51</f>
        <v>0</v>
      </c>
      <c r="D12" s="130">
        <f>'(2b) Cost Sharing'!D52</f>
        <v>0</v>
      </c>
      <c r="E12" s="130">
        <f>'(2b) Cost Sharing'!D53</f>
        <v>0</v>
      </c>
      <c r="F12" s="130">
        <f>'(2b) Cost Sharing'!D54</f>
        <v>0</v>
      </c>
      <c r="G12" s="130">
        <f>'(2b) Cost Sharing'!D55</f>
        <v>0</v>
      </c>
      <c r="H12" s="130">
        <f>'(2b) Cost Sharing'!D56</f>
        <v>0</v>
      </c>
      <c r="I12" s="130">
        <f t="shared" si="0"/>
        <v>0</v>
      </c>
      <c r="J12" s="238"/>
      <c r="K12" s="239"/>
      <c r="L12" s="130">
        <f>'(2b) Cost Sharing'!H51</f>
        <v>0</v>
      </c>
      <c r="M12" s="130">
        <f>'(2b) Cost Sharing'!H52</f>
        <v>0</v>
      </c>
      <c r="N12" s="130">
        <f>'(2b) Cost Sharing'!H53</f>
        <v>0</v>
      </c>
      <c r="O12" s="130">
        <f>'(2b) Cost Sharing'!H54</f>
        <v>0</v>
      </c>
      <c r="P12" s="130">
        <f>'(2b) Cost Sharing'!H55</f>
        <v>0</v>
      </c>
      <c r="Q12" s="130">
        <f>'(2b) Cost Sharing'!H56</f>
        <v>0</v>
      </c>
      <c r="R12" s="130">
        <f t="shared" si="1"/>
        <v>0</v>
      </c>
      <c r="S12" s="238"/>
      <c r="T12" s="240"/>
    </row>
    <row r="13" spans="2:20" s="132" customFormat="1" ht="18" customHeight="1" x14ac:dyDescent="0.35">
      <c r="B13" s="142" t="s">
        <v>118</v>
      </c>
      <c r="C13" s="130">
        <f>'(2b) Cost Sharing'!D62</f>
        <v>0</v>
      </c>
      <c r="D13" s="130">
        <f>'(2b) Cost Sharing'!D63</f>
        <v>0</v>
      </c>
      <c r="E13" s="130">
        <f>'(2b) Cost Sharing'!D64</f>
        <v>0</v>
      </c>
      <c r="F13" s="130">
        <f>'(2b) Cost Sharing'!D65</f>
        <v>0</v>
      </c>
      <c r="G13" s="130">
        <f>'(2b) Cost Sharing'!D66</f>
        <v>0</v>
      </c>
      <c r="H13" s="130">
        <f>'(2b) Cost Sharing'!D67</f>
        <v>0</v>
      </c>
      <c r="I13" s="130">
        <f t="shared" si="0"/>
        <v>0</v>
      </c>
      <c r="J13" s="238"/>
      <c r="K13" s="249"/>
      <c r="L13" s="130">
        <f>'(2b) Cost Sharing'!H62</f>
        <v>0</v>
      </c>
      <c r="M13" s="130">
        <f>'(2b) Cost Sharing'!H63</f>
        <v>0</v>
      </c>
      <c r="N13" s="130">
        <f>'(2b) Cost Sharing'!H64</f>
        <v>0</v>
      </c>
      <c r="O13" s="130">
        <f>'(2b) Cost Sharing'!H65</f>
        <v>0</v>
      </c>
      <c r="P13" s="130">
        <f>'(2b) Cost Sharing'!H66</f>
        <v>0</v>
      </c>
      <c r="Q13" s="130">
        <f>'(2b) Cost Sharing'!H67</f>
        <v>0</v>
      </c>
      <c r="R13" s="130">
        <f t="shared" si="1"/>
        <v>0</v>
      </c>
      <c r="S13" s="250"/>
      <c r="T13" s="251"/>
    </row>
    <row r="14" spans="2:20" s="132" customFormat="1" ht="18" customHeight="1" thickBot="1" x14ac:dyDescent="0.4">
      <c r="B14" s="143" t="s">
        <v>14</v>
      </c>
      <c r="C14" s="144">
        <f t="shared" ref="C14:I14" si="2">SUM(C8:C13)</f>
        <v>0</v>
      </c>
      <c r="D14" s="144">
        <f t="shared" si="2"/>
        <v>0</v>
      </c>
      <c r="E14" s="144">
        <f t="shared" si="2"/>
        <v>0</v>
      </c>
      <c r="F14" s="144">
        <f t="shared" si="2"/>
        <v>0</v>
      </c>
      <c r="G14" s="144">
        <f t="shared" si="2"/>
        <v>0</v>
      </c>
      <c r="H14" s="144">
        <f t="shared" si="2"/>
        <v>0</v>
      </c>
      <c r="I14" s="144">
        <f t="shared" si="2"/>
        <v>0</v>
      </c>
      <c r="J14" s="145" t="e">
        <f>SUMPRODUCT(J8:J13,I8:I13)/SUM(I8:I13)</f>
        <v>#DIV/0!</v>
      </c>
      <c r="K14" s="146" t="e">
        <f>SUMPRODUCT(K8:K13,I8:I13)/SUM(I8:I13)</f>
        <v>#DIV/0!</v>
      </c>
      <c r="L14" s="144">
        <f t="shared" ref="L14:R14" si="3">SUM(L8:L13)</f>
        <v>0</v>
      </c>
      <c r="M14" s="144">
        <f t="shared" si="3"/>
        <v>0</v>
      </c>
      <c r="N14" s="144">
        <f t="shared" si="3"/>
        <v>0</v>
      </c>
      <c r="O14" s="144">
        <f t="shared" si="3"/>
        <v>0</v>
      </c>
      <c r="P14" s="144">
        <f t="shared" si="3"/>
        <v>0</v>
      </c>
      <c r="Q14" s="144">
        <f t="shared" si="3"/>
        <v>0</v>
      </c>
      <c r="R14" s="144">
        <f t="shared" si="3"/>
        <v>0</v>
      </c>
      <c r="S14" s="145" t="e">
        <f>SUMPRODUCT(S8:S13,R8:R13)/SUM(R8:R13)</f>
        <v>#DIV/0!</v>
      </c>
      <c r="T14" s="147" t="e">
        <f>SUMPRODUCT(T8:T13,R8:R13)/SUM(R8:R13)</f>
        <v>#DIV/0!</v>
      </c>
    </row>
    <row r="15" spans="2:20" s="132" customFormat="1" ht="8.15" customHeight="1" thickBot="1" x14ac:dyDescent="0.4"/>
    <row r="16" spans="2:20" s="132" customFormat="1" ht="56.25" customHeight="1" x14ac:dyDescent="0.35">
      <c r="B16" s="148" t="s">
        <v>50</v>
      </c>
      <c r="C16" s="187"/>
      <c r="D16" s="188"/>
      <c r="E16" s="188"/>
      <c r="F16" s="188"/>
      <c r="G16" s="188" t="s">
        <v>195</v>
      </c>
      <c r="H16" s="188"/>
      <c r="I16" s="188"/>
      <c r="J16" s="188"/>
      <c r="K16" s="189"/>
      <c r="L16" s="187"/>
      <c r="M16" s="188"/>
      <c r="N16" s="188"/>
      <c r="O16" s="188"/>
      <c r="P16" s="188" t="s">
        <v>196</v>
      </c>
      <c r="Q16" s="188"/>
      <c r="R16" s="188"/>
      <c r="S16" s="188"/>
      <c r="T16" s="190"/>
    </row>
    <row r="17" spans="2:20" s="132" customFormat="1" ht="95.15" customHeight="1" x14ac:dyDescent="0.35">
      <c r="B17" s="133" t="s">
        <v>179</v>
      </c>
      <c r="C17" s="134" t="s">
        <v>77</v>
      </c>
      <c r="D17" s="134" t="s">
        <v>78</v>
      </c>
      <c r="E17" s="134" t="s">
        <v>79</v>
      </c>
      <c r="F17" s="134" t="s">
        <v>178</v>
      </c>
      <c r="G17" s="134" t="s">
        <v>80</v>
      </c>
      <c r="H17" s="134" t="s">
        <v>193</v>
      </c>
      <c r="I17" s="134" t="s">
        <v>37</v>
      </c>
      <c r="J17" s="134" t="s">
        <v>113</v>
      </c>
      <c r="K17" s="134" t="s">
        <v>117</v>
      </c>
      <c r="L17" s="134" t="s">
        <v>77</v>
      </c>
      <c r="M17" s="134" t="s">
        <v>78</v>
      </c>
      <c r="N17" s="134" t="s">
        <v>79</v>
      </c>
      <c r="O17" s="134" t="s">
        <v>178</v>
      </c>
      <c r="P17" s="134" t="s">
        <v>80</v>
      </c>
      <c r="Q17" s="134" t="s">
        <v>193</v>
      </c>
      <c r="R17" s="134" t="s">
        <v>37</v>
      </c>
      <c r="S17" s="134" t="s">
        <v>113</v>
      </c>
      <c r="T17" s="135" t="s">
        <v>117</v>
      </c>
    </row>
    <row r="18" spans="2:20" s="132" customFormat="1" ht="18" customHeight="1" x14ac:dyDescent="0.35">
      <c r="B18" s="149" t="s">
        <v>49</v>
      </c>
      <c r="C18" s="95"/>
      <c r="D18" s="96"/>
      <c r="E18" s="96"/>
      <c r="F18" s="96"/>
      <c r="G18" s="96"/>
      <c r="H18" s="96"/>
      <c r="I18" s="96"/>
      <c r="J18" s="96"/>
      <c r="K18" s="97"/>
      <c r="L18" s="136"/>
      <c r="M18" s="137"/>
      <c r="N18" s="137"/>
      <c r="O18" s="137" t="s">
        <v>165</v>
      </c>
      <c r="P18" s="137"/>
      <c r="Q18" s="137"/>
      <c r="R18" s="137"/>
      <c r="S18" s="138"/>
      <c r="T18" s="140"/>
    </row>
    <row r="19" spans="2:20" s="132" customFormat="1" ht="18" customHeight="1" x14ac:dyDescent="0.35">
      <c r="B19" s="150" t="s">
        <v>0</v>
      </c>
      <c r="C19" s="98"/>
      <c r="D19" s="99"/>
      <c r="E19" s="99"/>
      <c r="F19" s="99"/>
      <c r="G19" s="99"/>
      <c r="H19" s="99"/>
      <c r="I19" s="99"/>
      <c r="J19" s="99"/>
      <c r="K19" s="100"/>
      <c r="L19" s="95"/>
      <c r="M19" s="96"/>
      <c r="N19" s="96"/>
      <c r="O19" s="96"/>
      <c r="P19" s="96"/>
      <c r="Q19" s="97"/>
      <c r="R19" s="252"/>
      <c r="S19" s="253"/>
      <c r="T19" s="240"/>
    </row>
    <row r="20" spans="2:20" s="132" customFormat="1" ht="18" customHeight="1" x14ac:dyDescent="0.35">
      <c r="B20" s="150" t="s">
        <v>1</v>
      </c>
      <c r="C20" s="98"/>
      <c r="D20" s="99"/>
      <c r="E20" s="99"/>
      <c r="F20" s="99"/>
      <c r="G20" s="99"/>
      <c r="H20" s="99"/>
      <c r="I20" s="99"/>
      <c r="J20" s="99"/>
      <c r="K20" s="100"/>
      <c r="L20" s="98"/>
      <c r="M20" s="99"/>
      <c r="N20" s="99"/>
      <c r="O20" s="99"/>
      <c r="P20" s="99"/>
      <c r="Q20" s="100"/>
      <c r="R20" s="252"/>
      <c r="S20" s="253"/>
      <c r="T20" s="240"/>
    </row>
    <row r="21" spans="2:20" s="132" customFormat="1" ht="18" customHeight="1" x14ac:dyDescent="0.35">
      <c r="B21" s="150" t="s">
        <v>4</v>
      </c>
      <c r="C21" s="98"/>
      <c r="D21" s="99"/>
      <c r="E21" s="99"/>
      <c r="F21" s="99"/>
      <c r="G21" s="99"/>
      <c r="H21" s="99"/>
      <c r="I21" s="99"/>
      <c r="J21" s="99"/>
      <c r="K21" s="100"/>
      <c r="L21" s="98"/>
      <c r="M21" s="99"/>
      <c r="N21" s="99"/>
      <c r="O21" s="99"/>
      <c r="P21" s="99"/>
      <c r="Q21" s="100"/>
      <c r="R21" s="252"/>
      <c r="S21" s="253"/>
      <c r="T21" s="240"/>
    </row>
    <row r="22" spans="2:20" s="132" customFormat="1" ht="18" customHeight="1" x14ac:dyDescent="0.35">
      <c r="B22" s="150" t="s">
        <v>2</v>
      </c>
      <c r="C22" s="98"/>
      <c r="D22" s="99"/>
      <c r="E22" s="99"/>
      <c r="F22" s="99"/>
      <c r="G22" s="99"/>
      <c r="H22" s="99"/>
      <c r="I22" s="99"/>
      <c r="J22" s="99"/>
      <c r="K22" s="100"/>
      <c r="L22" s="98"/>
      <c r="M22" s="99"/>
      <c r="N22" s="99"/>
      <c r="O22" s="99"/>
      <c r="P22" s="99"/>
      <c r="Q22" s="100"/>
      <c r="R22" s="252"/>
      <c r="S22" s="253"/>
      <c r="T22" s="240"/>
    </row>
    <row r="23" spans="2:20" s="132" customFormat="1" ht="18" customHeight="1" x14ac:dyDescent="0.35">
      <c r="B23" s="150" t="s">
        <v>3</v>
      </c>
      <c r="C23" s="98"/>
      <c r="D23" s="99"/>
      <c r="E23" s="99"/>
      <c r="F23" s="99"/>
      <c r="G23" s="99"/>
      <c r="H23" s="99"/>
      <c r="I23" s="99"/>
      <c r="J23" s="99"/>
      <c r="K23" s="100"/>
      <c r="L23" s="98"/>
      <c r="M23" s="99"/>
      <c r="N23" s="99"/>
      <c r="O23" s="99"/>
      <c r="P23" s="99"/>
      <c r="Q23" s="100"/>
      <c r="R23" s="252"/>
      <c r="S23" s="253"/>
      <c r="T23" s="240"/>
    </row>
    <row r="24" spans="2:20" s="132" customFormat="1" ht="18" customHeight="1" x14ac:dyDescent="0.35">
      <c r="B24" s="151" t="s">
        <v>118</v>
      </c>
      <c r="C24" s="98"/>
      <c r="D24" s="99"/>
      <c r="E24" s="99"/>
      <c r="F24" s="99"/>
      <c r="G24" s="99"/>
      <c r="H24" s="99"/>
      <c r="I24" s="99"/>
      <c r="J24" s="99"/>
      <c r="K24" s="100"/>
      <c r="L24" s="98"/>
      <c r="M24" s="99"/>
      <c r="N24" s="99"/>
      <c r="O24" s="99"/>
      <c r="P24" s="99"/>
      <c r="Q24" s="100"/>
      <c r="R24" s="254">
        <v>1</v>
      </c>
      <c r="S24" s="255">
        <v>23</v>
      </c>
      <c r="T24" s="251"/>
    </row>
    <row r="25" spans="2:20" s="132" customFormat="1" ht="18" customHeight="1" thickBot="1" x14ac:dyDescent="0.4">
      <c r="B25" s="152" t="s">
        <v>14</v>
      </c>
      <c r="C25" s="101"/>
      <c r="D25" s="102"/>
      <c r="E25" s="102"/>
      <c r="F25" s="102"/>
      <c r="G25" s="102"/>
      <c r="H25" s="102"/>
      <c r="I25" s="102"/>
      <c r="J25" s="102"/>
      <c r="K25" s="103"/>
      <c r="L25" s="101"/>
      <c r="M25" s="102"/>
      <c r="N25" s="102"/>
      <c r="O25" s="102"/>
      <c r="P25" s="102"/>
      <c r="Q25" s="103"/>
      <c r="R25" s="144">
        <f>SUM(R19:R24)</f>
        <v>1</v>
      </c>
      <c r="S25" s="153">
        <f>SUMPRODUCT(S19:S24,R19:R24)/SUM(R19:R24)</f>
        <v>23</v>
      </c>
      <c r="T25" s="147">
        <f>SUMPRODUCT(T19:T24,R19:R24)/SUM(R19:R24)</f>
        <v>0</v>
      </c>
    </row>
    <row r="26" spans="2:20" s="132" customFormat="1" ht="8.15" customHeight="1" thickBot="1" x14ac:dyDescent="0.4"/>
    <row r="27" spans="2:20" s="132" customFormat="1" ht="56.15" customHeight="1" x14ac:dyDescent="0.35">
      <c r="B27" s="148" t="s">
        <v>98</v>
      </c>
      <c r="C27" s="187"/>
      <c r="D27" s="188"/>
      <c r="E27" s="188"/>
      <c r="F27" s="188"/>
      <c r="G27" s="188" t="s">
        <v>195</v>
      </c>
      <c r="H27" s="188"/>
      <c r="I27" s="188"/>
      <c r="J27" s="188"/>
      <c r="K27" s="189"/>
      <c r="L27" s="187"/>
      <c r="M27" s="188"/>
      <c r="N27" s="188"/>
      <c r="O27" s="188"/>
      <c r="P27" s="188" t="s">
        <v>196</v>
      </c>
      <c r="Q27" s="188"/>
      <c r="R27" s="188"/>
      <c r="S27" s="188"/>
      <c r="T27" s="190"/>
    </row>
    <row r="28" spans="2:20" s="132" customFormat="1" ht="95.15" customHeight="1" x14ac:dyDescent="0.35">
      <c r="B28" s="133" t="s">
        <v>179</v>
      </c>
      <c r="C28" s="134" t="s">
        <v>77</v>
      </c>
      <c r="D28" s="134" t="s">
        <v>78</v>
      </c>
      <c r="E28" s="134" t="s">
        <v>79</v>
      </c>
      <c r="F28" s="134" t="s">
        <v>178</v>
      </c>
      <c r="G28" s="134" t="s">
        <v>80</v>
      </c>
      <c r="H28" s="134" t="s">
        <v>193</v>
      </c>
      <c r="I28" s="134" t="s">
        <v>37</v>
      </c>
      <c r="J28" s="134" t="s">
        <v>113</v>
      </c>
      <c r="K28" s="134" t="s">
        <v>117</v>
      </c>
      <c r="L28" s="134" t="s">
        <v>77</v>
      </c>
      <c r="M28" s="134" t="s">
        <v>78</v>
      </c>
      <c r="N28" s="134" t="s">
        <v>79</v>
      </c>
      <c r="O28" s="134" t="s">
        <v>178</v>
      </c>
      <c r="P28" s="134" t="s">
        <v>80</v>
      </c>
      <c r="Q28" s="134" t="s">
        <v>193</v>
      </c>
      <c r="R28" s="134" t="s">
        <v>37</v>
      </c>
      <c r="S28" s="134" t="s">
        <v>113</v>
      </c>
      <c r="T28" s="135" t="s">
        <v>117</v>
      </c>
    </row>
    <row r="29" spans="2:20" s="132" customFormat="1" ht="18" customHeight="1" x14ac:dyDescent="0.35">
      <c r="B29" s="149" t="s">
        <v>49</v>
      </c>
      <c r="C29" s="136"/>
      <c r="D29" s="137"/>
      <c r="E29" s="137"/>
      <c r="F29" s="137" t="s">
        <v>165</v>
      </c>
      <c r="G29" s="137"/>
      <c r="H29" s="137"/>
      <c r="I29" s="137"/>
      <c r="J29" s="138"/>
      <c r="K29" s="138"/>
      <c r="L29" s="136"/>
      <c r="M29" s="137"/>
      <c r="N29" s="137"/>
      <c r="O29" s="137" t="s">
        <v>165</v>
      </c>
      <c r="P29" s="137"/>
      <c r="Q29" s="137"/>
      <c r="R29" s="137"/>
      <c r="S29" s="138"/>
      <c r="T29" s="140"/>
    </row>
    <row r="30" spans="2:20" s="132" customFormat="1" ht="18" customHeight="1" x14ac:dyDescent="0.35">
      <c r="B30" s="150" t="s">
        <v>0</v>
      </c>
      <c r="C30" s="130">
        <f t="shared" ref="C30:H30" si="4">C8</f>
        <v>0</v>
      </c>
      <c r="D30" s="130">
        <f t="shared" si="4"/>
        <v>0</v>
      </c>
      <c r="E30" s="130">
        <f t="shared" si="4"/>
        <v>0</v>
      </c>
      <c r="F30" s="130">
        <f t="shared" si="4"/>
        <v>0</v>
      </c>
      <c r="G30" s="130">
        <f t="shared" si="4"/>
        <v>0</v>
      </c>
      <c r="H30" s="130">
        <f t="shared" si="4"/>
        <v>0</v>
      </c>
      <c r="I30" s="130">
        <f t="shared" ref="I30:I35" si="5">SUM(C30:H30)</f>
        <v>0</v>
      </c>
      <c r="J30" s="154">
        <f t="shared" ref="J30:K35" si="6">J8</f>
        <v>0</v>
      </c>
      <c r="K30" s="155">
        <f t="shared" si="6"/>
        <v>0</v>
      </c>
      <c r="L30" s="95"/>
      <c r="M30" s="96"/>
      <c r="N30" s="96"/>
      <c r="O30" s="96"/>
      <c r="P30" s="96"/>
      <c r="Q30" s="97"/>
      <c r="R30" s="130">
        <f t="shared" ref="R30:R35" si="7">(R19+R8)</f>
        <v>0</v>
      </c>
      <c r="S30" s="156">
        <f t="shared" ref="S30:S35" si="8">IF(R30=0,0,S8*(R8/R30)+S19*(R19/R30))</f>
        <v>0</v>
      </c>
      <c r="T30" s="157">
        <f t="shared" ref="T30:T35" si="9">IF(R30=0,0,T8*(R8/R30)+T19*(R19/R30))</f>
        <v>0</v>
      </c>
    </row>
    <row r="31" spans="2:20" s="132" customFormat="1" ht="18" customHeight="1" x14ac:dyDescent="0.35">
      <c r="B31" s="150" t="s">
        <v>1</v>
      </c>
      <c r="C31" s="130">
        <f t="shared" ref="C31:G35" si="10">C9</f>
        <v>0</v>
      </c>
      <c r="D31" s="130">
        <f t="shared" si="10"/>
        <v>0</v>
      </c>
      <c r="E31" s="130">
        <f t="shared" si="10"/>
        <v>0</v>
      </c>
      <c r="F31" s="130">
        <f t="shared" si="10"/>
        <v>0</v>
      </c>
      <c r="G31" s="130">
        <f t="shared" si="10"/>
        <v>0</v>
      </c>
      <c r="H31" s="130">
        <f>H9</f>
        <v>0</v>
      </c>
      <c r="I31" s="130">
        <f t="shared" si="5"/>
        <v>0</v>
      </c>
      <c r="J31" s="154">
        <f t="shared" si="6"/>
        <v>0</v>
      </c>
      <c r="K31" s="155">
        <f t="shared" si="6"/>
        <v>0</v>
      </c>
      <c r="L31" s="98"/>
      <c r="M31" s="99"/>
      <c r="N31" s="99"/>
      <c r="O31" s="99"/>
      <c r="P31" s="99"/>
      <c r="Q31" s="100"/>
      <c r="R31" s="130">
        <f t="shared" si="7"/>
        <v>0</v>
      </c>
      <c r="S31" s="156">
        <f t="shared" si="8"/>
        <v>0</v>
      </c>
      <c r="T31" s="157">
        <f t="shared" si="9"/>
        <v>0</v>
      </c>
    </row>
    <row r="32" spans="2:20" s="132" customFormat="1" ht="18" customHeight="1" x14ac:dyDescent="0.35">
      <c r="B32" s="150" t="s">
        <v>4</v>
      </c>
      <c r="C32" s="130">
        <f t="shared" si="10"/>
        <v>0</v>
      </c>
      <c r="D32" s="130">
        <f t="shared" si="10"/>
        <v>0</v>
      </c>
      <c r="E32" s="130">
        <f t="shared" si="10"/>
        <v>0</v>
      </c>
      <c r="F32" s="130">
        <f t="shared" si="10"/>
        <v>0</v>
      </c>
      <c r="G32" s="130">
        <f t="shared" si="10"/>
        <v>0</v>
      </c>
      <c r="H32" s="130">
        <f>H10</f>
        <v>0</v>
      </c>
      <c r="I32" s="130">
        <f t="shared" si="5"/>
        <v>0</v>
      </c>
      <c r="J32" s="154">
        <f t="shared" si="6"/>
        <v>0</v>
      </c>
      <c r="K32" s="155">
        <f t="shared" si="6"/>
        <v>0</v>
      </c>
      <c r="L32" s="98"/>
      <c r="M32" s="99"/>
      <c r="N32" s="99"/>
      <c r="O32" s="99"/>
      <c r="P32" s="99"/>
      <c r="Q32" s="100"/>
      <c r="R32" s="130">
        <f t="shared" si="7"/>
        <v>0</v>
      </c>
      <c r="S32" s="156">
        <f t="shared" si="8"/>
        <v>0</v>
      </c>
      <c r="T32" s="157">
        <f t="shared" si="9"/>
        <v>0</v>
      </c>
    </row>
    <row r="33" spans="2:20" s="132" customFormat="1" ht="18" customHeight="1" x14ac:dyDescent="0.35">
      <c r="B33" s="150" t="s">
        <v>2</v>
      </c>
      <c r="C33" s="130">
        <f t="shared" si="10"/>
        <v>0</v>
      </c>
      <c r="D33" s="130">
        <f t="shared" si="10"/>
        <v>0</v>
      </c>
      <c r="E33" s="130">
        <f t="shared" si="10"/>
        <v>0</v>
      </c>
      <c r="F33" s="130">
        <f t="shared" si="10"/>
        <v>0</v>
      </c>
      <c r="G33" s="130">
        <f t="shared" si="10"/>
        <v>0</v>
      </c>
      <c r="H33" s="130">
        <f>H11</f>
        <v>0</v>
      </c>
      <c r="I33" s="130">
        <f t="shared" si="5"/>
        <v>0</v>
      </c>
      <c r="J33" s="154">
        <f t="shared" si="6"/>
        <v>0</v>
      </c>
      <c r="K33" s="155">
        <f t="shared" si="6"/>
        <v>0</v>
      </c>
      <c r="L33" s="98"/>
      <c r="M33" s="99"/>
      <c r="N33" s="99"/>
      <c r="O33" s="99"/>
      <c r="P33" s="99"/>
      <c r="Q33" s="100"/>
      <c r="R33" s="130">
        <f t="shared" si="7"/>
        <v>0</v>
      </c>
      <c r="S33" s="156">
        <f t="shared" si="8"/>
        <v>0</v>
      </c>
      <c r="T33" s="157">
        <f t="shared" si="9"/>
        <v>0</v>
      </c>
    </row>
    <row r="34" spans="2:20" s="132" customFormat="1" ht="18" customHeight="1" x14ac:dyDescent="0.35">
      <c r="B34" s="150" t="s">
        <v>3</v>
      </c>
      <c r="C34" s="130">
        <f t="shared" si="10"/>
        <v>0</v>
      </c>
      <c r="D34" s="130">
        <f t="shared" si="10"/>
        <v>0</v>
      </c>
      <c r="E34" s="130">
        <f t="shared" si="10"/>
        <v>0</v>
      </c>
      <c r="F34" s="130">
        <f t="shared" si="10"/>
        <v>0</v>
      </c>
      <c r="G34" s="130">
        <f t="shared" si="10"/>
        <v>0</v>
      </c>
      <c r="H34" s="130">
        <f>H12</f>
        <v>0</v>
      </c>
      <c r="I34" s="130">
        <f t="shared" si="5"/>
        <v>0</v>
      </c>
      <c r="J34" s="154">
        <f t="shared" si="6"/>
        <v>0</v>
      </c>
      <c r="K34" s="155">
        <f t="shared" si="6"/>
        <v>0</v>
      </c>
      <c r="L34" s="98"/>
      <c r="M34" s="99"/>
      <c r="N34" s="99"/>
      <c r="O34" s="99"/>
      <c r="P34" s="99"/>
      <c r="Q34" s="100"/>
      <c r="R34" s="130">
        <f t="shared" si="7"/>
        <v>0</v>
      </c>
      <c r="S34" s="156">
        <f t="shared" si="8"/>
        <v>0</v>
      </c>
      <c r="T34" s="157">
        <f t="shared" si="9"/>
        <v>0</v>
      </c>
    </row>
    <row r="35" spans="2:20" s="132" customFormat="1" ht="18" customHeight="1" x14ac:dyDescent="0.35">
      <c r="B35" s="151" t="s">
        <v>118</v>
      </c>
      <c r="C35" s="130">
        <f t="shared" si="10"/>
        <v>0</v>
      </c>
      <c r="D35" s="130">
        <f t="shared" si="10"/>
        <v>0</v>
      </c>
      <c r="E35" s="130">
        <f t="shared" si="10"/>
        <v>0</v>
      </c>
      <c r="F35" s="130">
        <f t="shared" si="10"/>
        <v>0</v>
      </c>
      <c r="G35" s="130">
        <f t="shared" si="10"/>
        <v>0</v>
      </c>
      <c r="H35" s="130">
        <f>H13</f>
        <v>0</v>
      </c>
      <c r="I35" s="130">
        <f t="shared" si="5"/>
        <v>0</v>
      </c>
      <c r="J35" s="154">
        <f t="shared" si="6"/>
        <v>0</v>
      </c>
      <c r="K35" s="155">
        <f t="shared" si="6"/>
        <v>0</v>
      </c>
      <c r="L35" s="98"/>
      <c r="M35" s="99"/>
      <c r="N35" s="99"/>
      <c r="O35" s="99"/>
      <c r="P35" s="99"/>
      <c r="Q35" s="100"/>
      <c r="R35" s="130">
        <f t="shared" si="7"/>
        <v>1</v>
      </c>
      <c r="S35" s="156">
        <f t="shared" si="8"/>
        <v>23</v>
      </c>
      <c r="T35" s="157">
        <f t="shared" si="9"/>
        <v>0</v>
      </c>
    </row>
    <row r="36" spans="2:20" s="132" customFormat="1" ht="18" customHeight="1" thickBot="1" x14ac:dyDescent="0.4">
      <c r="B36" s="143" t="s">
        <v>14</v>
      </c>
      <c r="C36" s="144">
        <f t="shared" ref="C36:I36" si="11">SUM(C30:C35)</f>
        <v>0</v>
      </c>
      <c r="D36" s="144">
        <f t="shared" si="11"/>
        <v>0</v>
      </c>
      <c r="E36" s="144">
        <f t="shared" si="11"/>
        <v>0</v>
      </c>
      <c r="F36" s="144">
        <f t="shared" si="11"/>
        <v>0</v>
      </c>
      <c r="G36" s="144">
        <f t="shared" si="11"/>
        <v>0</v>
      </c>
      <c r="H36" s="144">
        <f t="shared" si="11"/>
        <v>0</v>
      </c>
      <c r="I36" s="144">
        <f t="shared" si="11"/>
        <v>0</v>
      </c>
      <c r="J36" s="145" t="e">
        <f>SUMPRODUCT(J30:J35,I30:I35)/SUM(I30:I35)</f>
        <v>#DIV/0!</v>
      </c>
      <c r="K36" s="158" t="e">
        <f>SUMPRODUCT(K30:K35,I30:I35)/SUM(I30:I35)</f>
        <v>#DIV/0!</v>
      </c>
      <c r="L36" s="101"/>
      <c r="M36" s="102"/>
      <c r="N36" s="102"/>
      <c r="O36" s="102"/>
      <c r="P36" s="102"/>
      <c r="Q36" s="103"/>
      <c r="R36" s="144">
        <f>SUM(R30:R35)</f>
        <v>1</v>
      </c>
      <c r="S36" s="145">
        <f>SUMPRODUCT(S30:S35,R30:R35)/SUM(R30:R35)</f>
        <v>23</v>
      </c>
      <c r="T36" s="159">
        <f>SUMPRODUCT(T30:T35,R30:R35)/SUM(R30:R35)</f>
        <v>0</v>
      </c>
    </row>
    <row r="37" spans="2:20" s="126" customFormat="1" x14ac:dyDescent="0.35">
      <c r="B37" s="16"/>
      <c r="C37" s="16"/>
      <c r="D37" s="16"/>
      <c r="E37" s="16"/>
      <c r="F37" s="16"/>
      <c r="G37" s="16"/>
      <c r="H37" s="16"/>
      <c r="I37" s="16"/>
      <c r="J37" s="16"/>
      <c r="K37" s="16"/>
      <c r="L37" s="16"/>
      <c r="M37" s="16"/>
      <c r="N37" s="16"/>
      <c r="O37" s="16"/>
      <c r="P37" s="16"/>
      <c r="Q37" s="16"/>
      <c r="R37" s="16"/>
      <c r="S37" s="16"/>
      <c r="T37" s="16"/>
    </row>
  </sheetData>
  <sheetProtection algorithmName="SHA-512" hashValue="VPddJQLK6VO0826X5J5JqawuD56HVP2Ccu1oW85xojg2VzZIeDlaUqlVE42gDRtknIohmt4G7ksqF+wXpsC9UQ==" saltValue="n/H9KZBmZknYWokf1HUjjw==" spinCount="100000" sheet="1" objects="1" scenarios="1"/>
  <hyperlinks>
    <hyperlink ref="B2" location="Explanation!A1" display="Please document any explanation in the explanation tab" xr:uid="{00000000-0004-0000-0700-000000000000}"/>
  </hyperlinks>
  <pageMargins left="0.25" right="0.25" top="0.75" bottom="0.75" header="0.3" footer="0.3"/>
  <pageSetup scale="41" orientation="landscape" r:id="rId1"/>
  <headerFooter>
    <oddFooter>&amp;L&amp;"Arial,Regular"&amp;12&amp;A
Version Date: June 6, 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39997558519241921"/>
    <pageSetUpPr fitToPage="1"/>
  </sheetPr>
  <dimension ref="B1:T36"/>
  <sheetViews>
    <sheetView showGridLines="0" topLeftCell="D1" zoomScale="75" zoomScaleNormal="75" workbookViewId="0">
      <selection activeCell="V10" sqref="V10"/>
    </sheetView>
  </sheetViews>
  <sheetFormatPr defaultColWidth="9.1796875" defaultRowHeight="15.5" x14ac:dyDescent="0.35"/>
  <cols>
    <col min="1" max="1" width="1.6328125" style="17" customWidth="1"/>
    <col min="2" max="2" width="24.6328125" style="16" customWidth="1"/>
    <col min="3" max="8" width="15.6328125" style="16" customWidth="1"/>
    <col min="9" max="9" width="25.6328125" style="16" customWidth="1"/>
    <col min="10" max="17" width="15.6328125" style="16" customWidth="1"/>
    <col min="18" max="18" width="25.6328125" style="16" customWidth="1"/>
    <col min="19" max="20" width="15.6328125" style="16" customWidth="1"/>
    <col min="21" max="16384" width="9.1796875" style="17"/>
  </cols>
  <sheetData>
    <row r="1" spans="2:20" s="128" customFormat="1" ht="50.15" customHeight="1" x14ac:dyDescent="0.35">
      <c r="B1" s="127"/>
      <c r="C1" s="113"/>
      <c r="D1" s="113"/>
      <c r="E1" s="113"/>
      <c r="F1" s="113"/>
      <c r="G1" s="113"/>
      <c r="H1" s="113"/>
      <c r="I1" s="113"/>
      <c r="J1" s="113"/>
      <c r="K1" s="114" t="str">
        <f>CONCATENATE("The Report Summarizes Rate Activity for the 12 month ending Reporting Year ",General_Info!$C$10)</f>
        <v>The Report Summarizes Rate Activity for the 12 month ending Reporting Year 2024</v>
      </c>
      <c r="L1" s="113"/>
      <c r="M1" s="113"/>
      <c r="N1" s="113"/>
      <c r="O1" s="113"/>
      <c r="P1" s="113"/>
      <c r="Q1" s="113"/>
      <c r="R1" s="113"/>
      <c r="S1" s="113"/>
      <c r="T1" s="113"/>
    </row>
    <row r="2" spans="2:20" s="126" customFormat="1" x14ac:dyDescent="0.35">
      <c r="B2" s="30" t="s">
        <v>213</v>
      </c>
      <c r="C2" s="16"/>
      <c r="D2" s="16"/>
      <c r="E2" s="29"/>
      <c r="F2" s="29"/>
      <c r="G2" s="29"/>
      <c r="H2" s="29"/>
      <c r="I2" s="29"/>
      <c r="J2" s="29"/>
      <c r="K2" s="29"/>
      <c r="L2" s="29"/>
    </row>
    <row r="3" spans="2:20" s="126" customFormat="1" x14ac:dyDescent="0.35">
      <c r="B3" s="30"/>
      <c r="C3" s="16"/>
      <c r="D3" s="16"/>
      <c r="E3" s="29"/>
      <c r="F3" s="29"/>
      <c r="G3" s="29"/>
      <c r="H3" s="29"/>
      <c r="I3" s="29"/>
      <c r="J3" s="29"/>
      <c r="K3" s="29"/>
      <c r="L3" s="29"/>
    </row>
    <row r="4" spans="2:20" s="126" customFormat="1" ht="18.75" customHeight="1" thickBot="1" x14ac:dyDescent="0.4"/>
    <row r="5" spans="2:20" s="126" customFormat="1" ht="48" customHeight="1" x14ac:dyDescent="0.35">
      <c r="B5" s="64" t="s">
        <v>42</v>
      </c>
      <c r="C5" s="191"/>
      <c r="D5" s="192"/>
      <c r="E5" s="192"/>
      <c r="F5" s="192"/>
      <c r="G5" s="192" t="s">
        <v>195</v>
      </c>
      <c r="H5" s="192"/>
      <c r="I5" s="192"/>
      <c r="J5" s="192"/>
      <c r="K5" s="193"/>
      <c r="L5" s="191"/>
      <c r="M5" s="192"/>
      <c r="N5" s="192"/>
      <c r="O5" s="192"/>
      <c r="P5" s="192" t="s">
        <v>196</v>
      </c>
      <c r="Q5" s="192"/>
      <c r="R5" s="192"/>
      <c r="S5" s="192"/>
      <c r="T5" s="194"/>
    </row>
    <row r="6" spans="2:20" s="126" customFormat="1" ht="95.15" customHeight="1" x14ac:dyDescent="0.35">
      <c r="B6" s="39" t="s">
        <v>179</v>
      </c>
      <c r="C6" s="21" t="s">
        <v>77</v>
      </c>
      <c r="D6" s="21" t="s">
        <v>78</v>
      </c>
      <c r="E6" s="21" t="s">
        <v>79</v>
      </c>
      <c r="F6" s="21" t="s">
        <v>178</v>
      </c>
      <c r="G6" s="21" t="s">
        <v>80</v>
      </c>
      <c r="H6" s="21" t="s">
        <v>193</v>
      </c>
      <c r="I6" s="21" t="s">
        <v>37</v>
      </c>
      <c r="J6" s="21" t="s">
        <v>113</v>
      </c>
      <c r="K6" s="21" t="s">
        <v>117</v>
      </c>
      <c r="L6" s="21" t="s">
        <v>77</v>
      </c>
      <c r="M6" s="21" t="s">
        <v>78</v>
      </c>
      <c r="N6" s="21" t="s">
        <v>79</v>
      </c>
      <c r="O6" s="21" t="s">
        <v>178</v>
      </c>
      <c r="P6" s="21" t="s">
        <v>80</v>
      </c>
      <c r="Q6" s="21" t="s">
        <v>193</v>
      </c>
      <c r="R6" s="21" t="s">
        <v>37</v>
      </c>
      <c r="S6" s="21" t="s">
        <v>113</v>
      </c>
      <c r="T6" s="22" t="s">
        <v>117</v>
      </c>
    </row>
    <row r="7" spans="2:20" s="126" customFormat="1" ht="18" customHeight="1" x14ac:dyDescent="0.35">
      <c r="B7" s="39" t="s">
        <v>49</v>
      </c>
      <c r="C7" s="104"/>
      <c r="D7" s="105"/>
      <c r="E7" s="105"/>
      <c r="F7" s="105" t="s">
        <v>113</v>
      </c>
      <c r="G7" s="105"/>
      <c r="H7" s="105"/>
      <c r="I7" s="105"/>
      <c r="J7" s="10"/>
      <c r="K7" s="12"/>
      <c r="L7" s="104"/>
      <c r="M7" s="105"/>
      <c r="N7" s="105"/>
      <c r="O7" s="105" t="s">
        <v>113</v>
      </c>
      <c r="P7" s="105"/>
      <c r="Q7" s="105"/>
      <c r="R7" s="105"/>
      <c r="S7" s="10"/>
      <c r="T7" s="11"/>
    </row>
    <row r="8" spans="2:20" s="126" customFormat="1" ht="18" customHeight="1" x14ac:dyDescent="0.35">
      <c r="B8" s="40" t="s">
        <v>0</v>
      </c>
      <c r="C8" s="256"/>
      <c r="D8" s="256"/>
      <c r="E8" s="256"/>
      <c r="F8" s="256"/>
      <c r="G8" s="256"/>
      <c r="H8" s="256"/>
      <c r="I8" s="130">
        <f>'(5a) Enrollment'!I8</f>
        <v>0</v>
      </c>
      <c r="J8" s="93">
        <f>'(5a) Enrollment'!J8</f>
        <v>0</v>
      </c>
      <c r="K8" s="28">
        <f>'(5a) Enrollment'!K8</f>
        <v>0</v>
      </c>
      <c r="L8" s="256"/>
      <c r="M8" s="256"/>
      <c r="N8" s="256"/>
      <c r="O8" s="256"/>
      <c r="P8" s="256"/>
      <c r="Q8" s="256"/>
      <c r="R8" s="130">
        <f>'(5a) Enrollment'!R8</f>
        <v>0</v>
      </c>
      <c r="S8" s="93">
        <f>'(5a) Enrollment'!S8</f>
        <v>0</v>
      </c>
      <c r="T8" s="32">
        <f>'(5a) Enrollment'!T8</f>
        <v>0</v>
      </c>
    </row>
    <row r="9" spans="2:20" s="126" customFormat="1" ht="18" customHeight="1" x14ac:dyDescent="0.35">
      <c r="B9" s="40" t="s">
        <v>1</v>
      </c>
      <c r="C9" s="256"/>
      <c r="D9" s="256"/>
      <c r="E9" s="256"/>
      <c r="F9" s="256"/>
      <c r="G9" s="256"/>
      <c r="H9" s="256"/>
      <c r="I9" s="130">
        <f>'(5a) Enrollment'!I9</f>
        <v>0</v>
      </c>
      <c r="J9" s="93">
        <f>'(5a) Enrollment'!J9</f>
        <v>0</v>
      </c>
      <c r="K9" s="28">
        <f>'(5a) Enrollment'!K9</f>
        <v>0</v>
      </c>
      <c r="L9" s="256"/>
      <c r="M9" s="256"/>
      <c r="N9" s="256"/>
      <c r="O9" s="256"/>
      <c r="P9" s="256"/>
      <c r="Q9" s="256"/>
      <c r="R9" s="130">
        <f>'(5a) Enrollment'!R9</f>
        <v>0</v>
      </c>
      <c r="S9" s="93">
        <f>'(5a) Enrollment'!S9</f>
        <v>0</v>
      </c>
      <c r="T9" s="32">
        <f>'(5a) Enrollment'!T9</f>
        <v>0</v>
      </c>
    </row>
    <row r="10" spans="2:20" s="126" customFormat="1" ht="18" customHeight="1" x14ac:dyDescent="0.35">
      <c r="B10" s="40" t="s">
        <v>4</v>
      </c>
      <c r="C10" s="256"/>
      <c r="D10" s="256"/>
      <c r="E10" s="256"/>
      <c r="F10" s="256"/>
      <c r="G10" s="256"/>
      <c r="H10" s="256"/>
      <c r="I10" s="130">
        <f>'(5a) Enrollment'!I10</f>
        <v>0</v>
      </c>
      <c r="J10" s="93">
        <f>'(5a) Enrollment'!J10</f>
        <v>0</v>
      </c>
      <c r="K10" s="28">
        <f>'(5a) Enrollment'!K10</f>
        <v>0</v>
      </c>
      <c r="L10" s="256"/>
      <c r="M10" s="256"/>
      <c r="N10" s="256"/>
      <c r="O10" s="256"/>
      <c r="P10" s="256"/>
      <c r="Q10" s="256"/>
      <c r="R10" s="130">
        <f>'(5a) Enrollment'!R10</f>
        <v>0</v>
      </c>
      <c r="S10" s="93">
        <f>'(5a) Enrollment'!S10</f>
        <v>0</v>
      </c>
      <c r="T10" s="32">
        <f>'(5a) Enrollment'!T10</f>
        <v>0</v>
      </c>
    </row>
    <row r="11" spans="2:20" s="126" customFormat="1" ht="18" customHeight="1" x14ac:dyDescent="0.35">
      <c r="B11" s="40" t="s">
        <v>2</v>
      </c>
      <c r="C11" s="256"/>
      <c r="D11" s="256"/>
      <c r="E11" s="256"/>
      <c r="F11" s="256"/>
      <c r="G11" s="256"/>
      <c r="H11" s="256"/>
      <c r="I11" s="130">
        <f>'(5a) Enrollment'!I11</f>
        <v>0</v>
      </c>
      <c r="J11" s="93">
        <f>'(5a) Enrollment'!J11</f>
        <v>0</v>
      </c>
      <c r="K11" s="28">
        <f>'(5a) Enrollment'!K11</f>
        <v>0</v>
      </c>
      <c r="L11" s="256"/>
      <c r="M11" s="256"/>
      <c r="N11" s="256"/>
      <c r="O11" s="256"/>
      <c r="P11" s="256"/>
      <c r="Q11" s="256"/>
      <c r="R11" s="130">
        <f>'(5a) Enrollment'!R11</f>
        <v>0</v>
      </c>
      <c r="S11" s="93">
        <f>'(5a) Enrollment'!S11</f>
        <v>0</v>
      </c>
      <c r="T11" s="32">
        <f>'(5a) Enrollment'!T11</f>
        <v>0</v>
      </c>
    </row>
    <row r="12" spans="2:20" s="126" customFormat="1" ht="18" customHeight="1" x14ac:dyDescent="0.35">
      <c r="B12" s="40" t="s">
        <v>3</v>
      </c>
      <c r="C12" s="256"/>
      <c r="D12" s="256"/>
      <c r="E12" s="256"/>
      <c r="F12" s="256"/>
      <c r="G12" s="256"/>
      <c r="H12" s="256"/>
      <c r="I12" s="130">
        <f>'(5a) Enrollment'!I12</f>
        <v>0</v>
      </c>
      <c r="J12" s="93">
        <f>'(5a) Enrollment'!J12</f>
        <v>0</v>
      </c>
      <c r="K12" s="28">
        <f>'(5a) Enrollment'!K12</f>
        <v>0</v>
      </c>
      <c r="L12" s="256"/>
      <c r="M12" s="256"/>
      <c r="N12" s="256"/>
      <c r="O12" s="256"/>
      <c r="P12" s="256"/>
      <c r="Q12" s="256"/>
      <c r="R12" s="130">
        <f>'(5a) Enrollment'!R12</f>
        <v>0</v>
      </c>
      <c r="S12" s="93">
        <f>'(5a) Enrollment'!S12</f>
        <v>0</v>
      </c>
      <c r="T12" s="32">
        <f>'(5a) Enrollment'!T12</f>
        <v>0</v>
      </c>
    </row>
    <row r="13" spans="2:20" s="126" customFormat="1" ht="18" customHeight="1" x14ac:dyDescent="0.35">
      <c r="B13" s="59" t="s">
        <v>118</v>
      </c>
      <c r="C13" s="257"/>
      <c r="D13" s="257"/>
      <c r="E13" s="257"/>
      <c r="F13" s="257"/>
      <c r="G13" s="256"/>
      <c r="H13" s="256"/>
      <c r="I13" s="130">
        <f>'(5a) Enrollment'!I13</f>
        <v>0</v>
      </c>
      <c r="J13" s="93">
        <f>'(5a) Enrollment'!J13</f>
        <v>0</v>
      </c>
      <c r="K13" s="28">
        <f>'(5a) Enrollment'!K13</f>
        <v>0</v>
      </c>
      <c r="L13" s="257"/>
      <c r="M13" s="257"/>
      <c r="N13" s="257"/>
      <c r="O13" s="257"/>
      <c r="P13" s="256"/>
      <c r="Q13" s="256"/>
      <c r="R13" s="130">
        <f>'(5a) Enrollment'!R13</f>
        <v>0</v>
      </c>
      <c r="S13" s="93">
        <f>'(5a) Enrollment'!S13</f>
        <v>0</v>
      </c>
      <c r="T13" s="32">
        <f>'(5a) Enrollment'!T13</f>
        <v>0</v>
      </c>
    </row>
    <row r="14" spans="2:20" s="126" customFormat="1" ht="18" customHeight="1" thickBot="1" x14ac:dyDescent="0.4">
      <c r="B14" s="41" t="s">
        <v>14</v>
      </c>
      <c r="C14" s="110"/>
      <c r="D14" s="111"/>
      <c r="E14" s="111"/>
      <c r="F14" s="111"/>
      <c r="G14" s="111"/>
      <c r="H14" s="112"/>
      <c r="I14" s="144">
        <f>SUM(I8:I13)</f>
        <v>0</v>
      </c>
      <c r="J14" s="86" t="e">
        <f>SUMPRODUCT(J8:J13,I8:I13)/SUM(I8:I13)</f>
        <v>#DIV/0!</v>
      </c>
      <c r="K14" s="81" t="e">
        <f>SUMPRODUCT(K8:K13,I8:I13)/SUM(I8:I13)</f>
        <v>#DIV/0!</v>
      </c>
      <c r="L14" s="110"/>
      <c r="M14" s="111"/>
      <c r="N14" s="111"/>
      <c r="O14" s="111"/>
      <c r="P14" s="111"/>
      <c r="Q14" s="112"/>
      <c r="R14" s="144">
        <f>SUM(R8:R13)</f>
        <v>0</v>
      </c>
      <c r="S14" s="86" t="e">
        <f>SUMPRODUCT(S8:S13,R8:R13)/SUM(R8:R13)</f>
        <v>#DIV/0!</v>
      </c>
      <c r="T14" s="82" t="e">
        <f>SUMPRODUCT(T8:T13,R8:R13)/SUM(R8:R13)</f>
        <v>#DIV/0!</v>
      </c>
    </row>
    <row r="15" spans="2:20" s="126" customFormat="1" ht="8.15" customHeight="1" thickBot="1" x14ac:dyDescent="0.4"/>
    <row r="16" spans="2:20" s="126" customFormat="1" ht="56.25" customHeight="1" x14ac:dyDescent="0.35">
      <c r="B16" s="63" t="s">
        <v>50</v>
      </c>
      <c r="C16" s="191"/>
      <c r="D16" s="192"/>
      <c r="E16" s="192"/>
      <c r="F16" s="192"/>
      <c r="G16" s="192" t="s">
        <v>195</v>
      </c>
      <c r="H16" s="192"/>
      <c r="I16" s="192"/>
      <c r="J16" s="192"/>
      <c r="K16" s="193"/>
      <c r="L16" s="191"/>
      <c r="M16" s="192"/>
      <c r="N16" s="192"/>
      <c r="O16" s="192"/>
      <c r="P16" s="192" t="s">
        <v>196</v>
      </c>
      <c r="Q16" s="192"/>
      <c r="R16" s="192"/>
      <c r="S16" s="192"/>
      <c r="T16" s="194"/>
    </row>
    <row r="17" spans="2:20" s="126" customFormat="1" ht="95.15" customHeight="1" x14ac:dyDescent="0.35">
      <c r="B17" s="39" t="s">
        <v>179</v>
      </c>
      <c r="C17" s="21" t="s">
        <v>77</v>
      </c>
      <c r="D17" s="21" t="s">
        <v>78</v>
      </c>
      <c r="E17" s="21" t="s">
        <v>79</v>
      </c>
      <c r="F17" s="21" t="s">
        <v>178</v>
      </c>
      <c r="G17" s="21" t="s">
        <v>80</v>
      </c>
      <c r="H17" s="21" t="s">
        <v>193</v>
      </c>
      <c r="I17" s="21" t="s">
        <v>37</v>
      </c>
      <c r="J17" s="21" t="s">
        <v>113</v>
      </c>
      <c r="K17" s="21" t="s">
        <v>117</v>
      </c>
      <c r="L17" s="21" t="s">
        <v>77</v>
      </c>
      <c r="M17" s="21" t="s">
        <v>78</v>
      </c>
      <c r="N17" s="21" t="s">
        <v>79</v>
      </c>
      <c r="O17" s="21" t="s">
        <v>178</v>
      </c>
      <c r="P17" s="21" t="s">
        <v>80</v>
      </c>
      <c r="Q17" s="21" t="s">
        <v>193</v>
      </c>
      <c r="R17" s="21" t="s">
        <v>37</v>
      </c>
      <c r="S17" s="21" t="s">
        <v>113</v>
      </c>
      <c r="T17" s="22" t="s">
        <v>117</v>
      </c>
    </row>
    <row r="18" spans="2:20" s="126" customFormat="1" ht="18" customHeight="1" x14ac:dyDescent="0.35">
      <c r="B18" s="20" t="s">
        <v>49</v>
      </c>
      <c r="C18" s="95"/>
      <c r="D18" s="96"/>
      <c r="E18" s="96"/>
      <c r="F18" s="96"/>
      <c r="G18" s="96"/>
      <c r="H18" s="96"/>
      <c r="I18" s="96"/>
      <c r="J18" s="96"/>
      <c r="K18" s="97"/>
      <c r="L18" s="104"/>
      <c r="M18" s="105"/>
      <c r="N18" s="105"/>
      <c r="O18" s="105" t="s">
        <v>113</v>
      </c>
      <c r="P18" s="105"/>
      <c r="Q18" s="105"/>
      <c r="R18" s="105"/>
      <c r="S18" s="10"/>
      <c r="T18" s="11"/>
    </row>
    <row r="19" spans="2:20" s="126" customFormat="1" ht="18" customHeight="1" x14ac:dyDescent="0.35">
      <c r="B19" s="23" t="s">
        <v>0</v>
      </c>
      <c r="C19" s="98"/>
      <c r="D19" s="99"/>
      <c r="E19" s="99"/>
      <c r="F19" s="99"/>
      <c r="G19" s="99"/>
      <c r="H19" s="99"/>
      <c r="I19" s="99"/>
      <c r="J19" s="99"/>
      <c r="K19" s="100"/>
      <c r="L19" s="95"/>
      <c r="M19" s="96"/>
      <c r="N19" s="96"/>
      <c r="O19" s="96"/>
      <c r="P19" s="96"/>
      <c r="Q19" s="97"/>
      <c r="R19" s="27">
        <f>'(5a) Enrollment'!R19</f>
        <v>0</v>
      </c>
      <c r="S19" s="94">
        <f>'(5a) Enrollment'!S19</f>
        <v>0</v>
      </c>
      <c r="T19" s="32">
        <f>'(5a) Enrollment'!T19</f>
        <v>0</v>
      </c>
    </row>
    <row r="20" spans="2:20" s="126" customFormat="1" ht="18" customHeight="1" x14ac:dyDescent="0.35">
      <c r="B20" s="23" t="s">
        <v>1</v>
      </c>
      <c r="C20" s="98"/>
      <c r="D20" s="99"/>
      <c r="E20" s="99"/>
      <c r="F20" s="99"/>
      <c r="G20" s="99"/>
      <c r="H20" s="99"/>
      <c r="I20" s="99"/>
      <c r="J20" s="99"/>
      <c r="K20" s="100"/>
      <c r="L20" s="98"/>
      <c r="M20" s="99"/>
      <c r="N20" s="99"/>
      <c r="O20" s="99"/>
      <c r="P20" s="99"/>
      <c r="Q20" s="100"/>
      <c r="R20" s="27">
        <f>'(5a) Enrollment'!R20</f>
        <v>0</v>
      </c>
      <c r="S20" s="94">
        <f>'(5a) Enrollment'!S20</f>
        <v>0</v>
      </c>
      <c r="T20" s="32">
        <f>'(5a) Enrollment'!T20</f>
        <v>0</v>
      </c>
    </row>
    <row r="21" spans="2:20" s="126" customFormat="1" ht="18" customHeight="1" x14ac:dyDescent="0.35">
      <c r="B21" s="23" t="s">
        <v>4</v>
      </c>
      <c r="C21" s="98"/>
      <c r="D21" s="99"/>
      <c r="E21" s="99"/>
      <c r="F21" s="99"/>
      <c r="G21" s="99"/>
      <c r="H21" s="99"/>
      <c r="I21" s="99"/>
      <c r="J21" s="99"/>
      <c r="K21" s="100"/>
      <c r="L21" s="98"/>
      <c r="M21" s="99"/>
      <c r="N21" s="99"/>
      <c r="O21" s="99"/>
      <c r="P21" s="99"/>
      <c r="Q21" s="100"/>
      <c r="R21" s="27">
        <f>'(5a) Enrollment'!R21</f>
        <v>0</v>
      </c>
      <c r="S21" s="94">
        <f>'(5a) Enrollment'!S21</f>
        <v>0</v>
      </c>
      <c r="T21" s="32">
        <f>'(5a) Enrollment'!T21</f>
        <v>0</v>
      </c>
    </row>
    <row r="22" spans="2:20" s="126" customFormat="1" ht="18" customHeight="1" x14ac:dyDescent="0.35">
      <c r="B22" s="23" t="s">
        <v>2</v>
      </c>
      <c r="C22" s="98"/>
      <c r="D22" s="99"/>
      <c r="E22" s="99"/>
      <c r="F22" s="99"/>
      <c r="G22" s="99"/>
      <c r="H22" s="99"/>
      <c r="I22" s="99"/>
      <c r="J22" s="99"/>
      <c r="K22" s="100"/>
      <c r="L22" s="98"/>
      <c r="M22" s="99"/>
      <c r="N22" s="99"/>
      <c r="O22" s="99"/>
      <c r="P22" s="99"/>
      <c r="Q22" s="100"/>
      <c r="R22" s="27">
        <f>'(5a) Enrollment'!R22</f>
        <v>0</v>
      </c>
      <c r="S22" s="94">
        <f>'(5a) Enrollment'!S22</f>
        <v>0</v>
      </c>
      <c r="T22" s="32">
        <f>'(5a) Enrollment'!T22</f>
        <v>0</v>
      </c>
    </row>
    <row r="23" spans="2:20" s="126" customFormat="1" ht="18" customHeight="1" x14ac:dyDescent="0.35">
      <c r="B23" s="23" t="s">
        <v>3</v>
      </c>
      <c r="C23" s="98"/>
      <c r="D23" s="99"/>
      <c r="E23" s="99"/>
      <c r="F23" s="99"/>
      <c r="G23" s="99"/>
      <c r="H23" s="99"/>
      <c r="I23" s="99"/>
      <c r="J23" s="99"/>
      <c r="K23" s="100"/>
      <c r="L23" s="98"/>
      <c r="M23" s="99"/>
      <c r="N23" s="99"/>
      <c r="O23" s="99"/>
      <c r="P23" s="99"/>
      <c r="Q23" s="100"/>
      <c r="R23" s="27">
        <f>'(5a) Enrollment'!R23</f>
        <v>0</v>
      </c>
      <c r="S23" s="94">
        <f>'(5a) Enrollment'!S23</f>
        <v>0</v>
      </c>
      <c r="T23" s="32">
        <f>'(5a) Enrollment'!T23</f>
        <v>0</v>
      </c>
    </row>
    <row r="24" spans="2:20" s="126" customFormat="1" ht="18" customHeight="1" x14ac:dyDescent="0.35">
      <c r="B24" s="60" t="s">
        <v>118</v>
      </c>
      <c r="C24" s="98"/>
      <c r="D24" s="99"/>
      <c r="E24" s="99"/>
      <c r="F24" s="99"/>
      <c r="G24" s="99"/>
      <c r="H24" s="99"/>
      <c r="I24" s="99"/>
      <c r="J24" s="99"/>
      <c r="K24" s="100"/>
      <c r="L24" s="98"/>
      <c r="M24" s="99"/>
      <c r="N24" s="99"/>
      <c r="O24" s="99"/>
      <c r="P24" s="99"/>
      <c r="Q24" s="100"/>
      <c r="R24" s="27">
        <f>'(5a) Enrollment'!R24</f>
        <v>1</v>
      </c>
      <c r="S24" s="94">
        <f>'(5a) Enrollment'!S24</f>
        <v>23</v>
      </c>
      <c r="T24" s="32">
        <f>'(5a) Enrollment'!T24</f>
        <v>0</v>
      </c>
    </row>
    <row r="25" spans="2:20" s="126" customFormat="1" ht="18" customHeight="1" thickBot="1" x14ac:dyDescent="0.4">
      <c r="B25" s="41" t="s">
        <v>14</v>
      </c>
      <c r="C25" s="101"/>
      <c r="D25" s="102"/>
      <c r="E25" s="102"/>
      <c r="F25" s="102"/>
      <c r="G25" s="102"/>
      <c r="H25" s="102"/>
      <c r="I25" s="102"/>
      <c r="J25" s="102"/>
      <c r="K25" s="103"/>
      <c r="L25" s="101"/>
      <c r="M25" s="102"/>
      <c r="N25" s="102"/>
      <c r="O25" s="102"/>
      <c r="P25" s="102"/>
      <c r="Q25" s="103"/>
      <c r="R25" s="25">
        <f>SUM(R19:R24)</f>
        <v>1</v>
      </c>
      <c r="S25" s="87">
        <f>SUMPRODUCT(S19:S24,R19:R24)/SUM(R19:R24)</f>
        <v>23</v>
      </c>
      <c r="T25" s="82">
        <f>SUMPRODUCT(T19:T24,R19:R24)/SUM(R19:R24)</f>
        <v>0</v>
      </c>
    </row>
    <row r="26" spans="2:20" s="126" customFormat="1" ht="8.15" customHeight="1" thickBot="1" x14ac:dyDescent="0.4"/>
    <row r="27" spans="2:20" s="126" customFormat="1" ht="52.75" customHeight="1" x14ac:dyDescent="0.35">
      <c r="B27" s="63" t="s">
        <v>98</v>
      </c>
      <c r="C27" s="191"/>
      <c r="D27" s="192"/>
      <c r="E27" s="192"/>
      <c r="F27" s="192"/>
      <c r="G27" s="192" t="s">
        <v>195</v>
      </c>
      <c r="H27" s="192"/>
      <c r="I27" s="192"/>
      <c r="J27" s="192"/>
      <c r="K27" s="193"/>
      <c r="L27" s="191"/>
      <c r="M27" s="192"/>
      <c r="N27" s="192"/>
      <c r="O27" s="192"/>
      <c r="P27" s="192" t="s">
        <v>196</v>
      </c>
      <c r="Q27" s="192"/>
      <c r="R27" s="192"/>
      <c r="S27" s="192"/>
      <c r="T27" s="194"/>
    </row>
    <row r="28" spans="2:20" s="126" customFormat="1" ht="95.15" customHeight="1" x14ac:dyDescent="0.35">
      <c r="B28" s="39" t="s">
        <v>179</v>
      </c>
      <c r="C28" s="21" t="s">
        <v>77</v>
      </c>
      <c r="D28" s="21" t="s">
        <v>78</v>
      </c>
      <c r="E28" s="21" t="s">
        <v>79</v>
      </c>
      <c r="F28" s="21" t="s">
        <v>178</v>
      </c>
      <c r="G28" s="21" t="s">
        <v>80</v>
      </c>
      <c r="H28" s="21" t="s">
        <v>193</v>
      </c>
      <c r="I28" s="21" t="s">
        <v>37</v>
      </c>
      <c r="J28" s="21" t="s">
        <v>113</v>
      </c>
      <c r="K28" s="21" t="s">
        <v>117</v>
      </c>
      <c r="L28" s="21" t="s">
        <v>77</v>
      </c>
      <c r="M28" s="21" t="s">
        <v>78</v>
      </c>
      <c r="N28" s="21" t="s">
        <v>79</v>
      </c>
      <c r="O28" s="21" t="s">
        <v>178</v>
      </c>
      <c r="P28" s="21" t="s">
        <v>80</v>
      </c>
      <c r="Q28" s="21" t="s">
        <v>193</v>
      </c>
      <c r="R28" s="21" t="s">
        <v>37</v>
      </c>
      <c r="S28" s="21" t="s">
        <v>113</v>
      </c>
      <c r="T28" s="22" t="s">
        <v>117</v>
      </c>
    </row>
    <row r="29" spans="2:20" s="126" customFormat="1" ht="18" customHeight="1" x14ac:dyDescent="0.35">
      <c r="B29" s="20" t="s">
        <v>49</v>
      </c>
      <c r="C29" s="104"/>
      <c r="D29" s="105"/>
      <c r="E29" s="105"/>
      <c r="F29" s="105" t="s">
        <v>113</v>
      </c>
      <c r="G29" s="105"/>
      <c r="H29" s="105"/>
      <c r="I29" s="105"/>
      <c r="J29" s="10"/>
      <c r="K29" s="10"/>
      <c r="L29" s="104"/>
      <c r="M29" s="105"/>
      <c r="N29" s="105"/>
      <c r="O29" s="105" t="s">
        <v>113</v>
      </c>
      <c r="P29" s="105"/>
      <c r="Q29" s="105"/>
      <c r="R29" s="105"/>
      <c r="S29" s="10"/>
      <c r="T29" s="11"/>
    </row>
    <row r="30" spans="2:20" s="126" customFormat="1" ht="18" customHeight="1" x14ac:dyDescent="0.35">
      <c r="B30" s="23" t="s">
        <v>0</v>
      </c>
      <c r="C30" s="88">
        <f t="shared" ref="C30:H35" si="0">C8</f>
        <v>0</v>
      </c>
      <c r="D30" s="88">
        <f t="shared" si="0"/>
        <v>0</v>
      </c>
      <c r="E30" s="88">
        <f t="shared" si="0"/>
        <v>0</v>
      </c>
      <c r="F30" s="88">
        <f t="shared" si="0"/>
        <v>0</v>
      </c>
      <c r="G30" s="88">
        <f t="shared" si="0"/>
        <v>0</v>
      </c>
      <c r="H30" s="88">
        <f t="shared" si="0"/>
        <v>0</v>
      </c>
      <c r="I30" s="130">
        <f>'(5a) Enrollment'!I30</f>
        <v>0</v>
      </c>
      <c r="J30" s="93">
        <f>'(5a) Enrollment'!J30</f>
        <v>0</v>
      </c>
      <c r="K30" s="28">
        <f>'(5a) Enrollment'!K30</f>
        <v>0</v>
      </c>
      <c r="L30" s="95"/>
      <c r="M30" s="96"/>
      <c r="N30" s="96"/>
      <c r="O30" s="96"/>
      <c r="P30" s="96"/>
      <c r="Q30" s="97"/>
      <c r="R30" s="27">
        <f t="shared" ref="R30:R35" si="1">R19+R8</f>
        <v>0</v>
      </c>
      <c r="S30" s="89">
        <f t="shared" ref="S30:S35" si="2">IF(R30=0,0,S8*(R8/R30)+S19*(R19/R30))</f>
        <v>0</v>
      </c>
      <c r="T30" s="84">
        <f t="shared" ref="T30:T35" si="3">IF(R30=0,0,T8*(R8/R30)+T19*(R19/R30))</f>
        <v>0</v>
      </c>
    </row>
    <row r="31" spans="2:20" s="126" customFormat="1" ht="18" customHeight="1" x14ac:dyDescent="0.35">
      <c r="B31" s="23" t="s">
        <v>1</v>
      </c>
      <c r="C31" s="88">
        <f t="shared" si="0"/>
        <v>0</v>
      </c>
      <c r="D31" s="88">
        <f t="shared" si="0"/>
        <v>0</v>
      </c>
      <c r="E31" s="88">
        <f t="shared" si="0"/>
        <v>0</v>
      </c>
      <c r="F31" s="88">
        <f t="shared" si="0"/>
        <v>0</v>
      </c>
      <c r="G31" s="88">
        <f t="shared" si="0"/>
        <v>0</v>
      </c>
      <c r="H31" s="88">
        <f t="shared" si="0"/>
        <v>0</v>
      </c>
      <c r="I31" s="130">
        <f>'(5a) Enrollment'!I31</f>
        <v>0</v>
      </c>
      <c r="J31" s="93">
        <f>'(5a) Enrollment'!J31</f>
        <v>0</v>
      </c>
      <c r="K31" s="28">
        <f>'(5a) Enrollment'!K31</f>
        <v>0</v>
      </c>
      <c r="L31" s="98"/>
      <c r="M31" s="99"/>
      <c r="N31" s="99"/>
      <c r="O31" s="99"/>
      <c r="P31" s="99"/>
      <c r="Q31" s="100"/>
      <c r="R31" s="27">
        <f t="shared" si="1"/>
        <v>0</v>
      </c>
      <c r="S31" s="89">
        <f t="shared" si="2"/>
        <v>0</v>
      </c>
      <c r="T31" s="84">
        <f t="shared" si="3"/>
        <v>0</v>
      </c>
    </row>
    <row r="32" spans="2:20" s="126" customFormat="1" ht="18" customHeight="1" x14ac:dyDescent="0.35">
      <c r="B32" s="23" t="s">
        <v>4</v>
      </c>
      <c r="C32" s="88">
        <f t="shared" si="0"/>
        <v>0</v>
      </c>
      <c r="D32" s="88">
        <f t="shared" si="0"/>
        <v>0</v>
      </c>
      <c r="E32" s="88">
        <f t="shared" si="0"/>
        <v>0</v>
      </c>
      <c r="F32" s="88">
        <f t="shared" si="0"/>
        <v>0</v>
      </c>
      <c r="G32" s="88">
        <f t="shared" si="0"/>
        <v>0</v>
      </c>
      <c r="H32" s="88">
        <f t="shared" si="0"/>
        <v>0</v>
      </c>
      <c r="I32" s="130">
        <f>'(5a) Enrollment'!I32</f>
        <v>0</v>
      </c>
      <c r="J32" s="93">
        <f>'(5a) Enrollment'!J32</f>
        <v>0</v>
      </c>
      <c r="K32" s="28">
        <f>'(5a) Enrollment'!K32</f>
        <v>0</v>
      </c>
      <c r="L32" s="98"/>
      <c r="M32" s="99"/>
      <c r="N32" s="99"/>
      <c r="O32" s="99"/>
      <c r="P32" s="99"/>
      <c r="Q32" s="100"/>
      <c r="R32" s="27">
        <f t="shared" si="1"/>
        <v>0</v>
      </c>
      <c r="S32" s="89">
        <f t="shared" si="2"/>
        <v>0</v>
      </c>
      <c r="T32" s="84">
        <f t="shared" si="3"/>
        <v>0</v>
      </c>
    </row>
    <row r="33" spans="2:20" s="126" customFormat="1" ht="18" customHeight="1" x14ac:dyDescent="0.35">
      <c r="B33" s="23" t="s">
        <v>2</v>
      </c>
      <c r="C33" s="88">
        <f t="shared" si="0"/>
        <v>0</v>
      </c>
      <c r="D33" s="88">
        <f t="shared" si="0"/>
        <v>0</v>
      </c>
      <c r="E33" s="88">
        <f t="shared" si="0"/>
        <v>0</v>
      </c>
      <c r="F33" s="88">
        <f t="shared" si="0"/>
        <v>0</v>
      </c>
      <c r="G33" s="88">
        <f t="shared" si="0"/>
        <v>0</v>
      </c>
      <c r="H33" s="88">
        <f t="shared" si="0"/>
        <v>0</v>
      </c>
      <c r="I33" s="130">
        <f>'(5a) Enrollment'!I33</f>
        <v>0</v>
      </c>
      <c r="J33" s="93">
        <f>'(5a) Enrollment'!J33</f>
        <v>0</v>
      </c>
      <c r="K33" s="28">
        <f>'(5a) Enrollment'!K33</f>
        <v>0</v>
      </c>
      <c r="L33" s="98"/>
      <c r="M33" s="99"/>
      <c r="N33" s="99"/>
      <c r="O33" s="99"/>
      <c r="P33" s="99"/>
      <c r="Q33" s="100"/>
      <c r="R33" s="27">
        <f t="shared" si="1"/>
        <v>0</v>
      </c>
      <c r="S33" s="89">
        <f t="shared" si="2"/>
        <v>0</v>
      </c>
      <c r="T33" s="84">
        <f t="shared" si="3"/>
        <v>0</v>
      </c>
    </row>
    <row r="34" spans="2:20" s="126" customFormat="1" ht="18" customHeight="1" x14ac:dyDescent="0.35">
      <c r="B34" s="23" t="s">
        <v>3</v>
      </c>
      <c r="C34" s="88">
        <f t="shared" si="0"/>
        <v>0</v>
      </c>
      <c r="D34" s="88">
        <f t="shared" si="0"/>
        <v>0</v>
      </c>
      <c r="E34" s="88">
        <f t="shared" si="0"/>
        <v>0</v>
      </c>
      <c r="F34" s="88">
        <f t="shared" si="0"/>
        <v>0</v>
      </c>
      <c r="G34" s="88">
        <f t="shared" si="0"/>
        <v>0</v>
      </c>
      <c r="H34" s="88">
        <f t="shared" si="0"/>
        <v>0</v>
      </c>
      <c r="I34" s="130">
        <f>'(5a) Enrollment'!I34</f>
        <v>0</v>
      </c>
      <c r="J34" s="93">
        <f>'(5a) Enrollment'!J34</f>
        <v>0</v>
      </c>
      <c r="K34" s="28">
        <f>'(5a) Enrollment'!K34</f>
        <v>0</v>
      </c>
      <c r="L34" s="98"/>
      <c r="M34" s="99"/>
      <c r="N34" s="99"/>
      <c r="O34" s="99"/>
      <c r="P34" s="99"/>
      <c r="Q34" s="100"/>
      <c r="R34" s="27">
        <f t="shared" si="1"/>
        <v>0</v>
      </c>
      <c r="S34" s="89">
        <f t="shared" si="2"/>
        <v>0</v>
      </c>
      <c r="T34" s="84">
        <f t="shared" si="3"/>
        <v>0</v>
      </c>
    </row>
    <row r="35" spans="2:20" s="126" customFormat="1" ht="18" customHeight="1" x14ac:dyDescent="0.35">
      <c r="B35" s="60" t="s">
        <v>118</v>
      </c>
      <c r="C35" s="88">
        <f t="shared" si="0"/>
        <v>0</v>
      </c>
      <c r="D35" s="88">
        <f t="shared" si="0"/>
        <v>0</v>
      </c>
      <c r="E35" s="88">
        <f t="shared" si="0"/>
        <v>0</v>
      </c>
      <c r="F35" s="88">
        <f t="shared" si="0"/>
        <v>0</v>
      </c>
      <c r="G35" s="88">
        <f t="shared" si="0"/>
        <v>0</v>
      </c>
      <c r="H35" s="88">
        <f t="shared" si="0"/>
        <v>0</v>
      </c>
      <c r="I35" s="130">
        <f>'(5a) Enrollment'!I35</f>
        <v>0</v>
      </c>
      <c r="J35" s="93">
        <f>'(5a) Enrollment'!J35</f>
        <v>0</v>
      </c>
      <c r="K35" s="28">
        <f>'(5a) Enrollment'!K35</f>
        <v>0</v>
      </c>
      <c r="L35" s="98"/>
      <c r="M35" s="99"/>
      <c r="N35" s="99"/>
      <c r="O35" s="99"/>
      <c r="P35" s="99"/>
      <c r="Q35" s="100"/>
      <c r="R35" s="27">
        <f t="shared" si="1"/>
        <v>1</v>
      </c>
      <c r="S35" s="89">
        <f t="shared" si="2"/>
        <v>23</v>
      </c>
      <c r="T35" s="84">
        <f t="shared" si="3"/>
        <v>0</v>
      </c>
    </row>
    <row r="36" spans="2:20" s="126" customFormat="1" ht="18" customHeight="1" thickBot="1" x14ac:dyDescent="0.4">
      <c r="B36" s="41" t="s">
        <v>14</v>
      </c>
      <c r="C36" s="110"/>
      <c r="D36" s="111"/>
      <c r="E36" s="111"/>
      <c r="F36" s="111"/>
      <c r="G36" s="111"/>
      <c r="H36" s="112"/>
      <c r="I36" s="144">
        <f>SUM(I30:I35)</f>
        <v>0</v>
      </c>
      <c r="J36" s="86" t="e">
        <f>SUMPRODUCT(J30:J35,I30:I35)/SUM(I30:I35)</f>
        <v>#DIV/0!</v>
      </c>
      <c r="K36" s="81" t="e">
        <f>SUMPRODUCT(K30:K35,I30:I35)/SUM(I30:I35)</f>
        <v>#DIV/0!</v>
      </c>
      <c r="L36" s="101"/>
      <c r="M36" s="102"/>
      <c r="N36" s="102"/>
      <c r="O36" s="102"/>
      <c r="P36" s="102"/>
      <c r="Q36" s="103"/>
      <c r="R36" s="25">
        <f>SUM(R30:R35)</f>
        <v>1</v>
      </c>
      <c r="S36" s="86">
        <f>SUMPRODUCT(S30:S35,R30:R35)/SUM(R30:R35)</f>
        <v>23</v>
      </c>
      <c r="T36" s="85">
        <f>SUMPRODUCT(T30:T35,R30:R35)/SUM(R30:R35)</f>
        <v>0</v>
      </c>
    </row>
  </sheetData>
  <sheetProtection algorithmName="SHA-512" hashValue="U3zsVIZl1hF60Xkq0GEBQs2CWaaR/iNKbi8AW7Dd5iICKb/RFFKqU2deJ7zzY/N+9zzLGaUffb0t35Dt9itsfA==" saltValue="B5Y5Bg7UyTnoUb9LvLidTw==" spinCount="100000" sheet="1" objects="1" scenarios="1"/>
  <hyperlinks>
    <hyperlink ref="B2" location="Explanation!A1" display="Please document any explanation in the explanation tab" xr:uid="{00000000-0004-0000-0800-000000000000}"/>
  </hyperlinks>
  <pageMargins left="0.25" right="0.25" top="0.75" bottom="0.75" header="0.3" footer="0.3"/>
  <pageSetup scale="41" orientation="landscape" r:id="rId1"/>
  <headerFooter>
    <oddFooter>&amp;L&amp;"Arial,Regular"&amp;12&amp;A
Version Date: June 6, 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titus xmlns="http://schemas.titus.com/TitusProperties/">
  <TitusGUID xmlns="">4670d0e0-9efd-4f30-b405-396bffe7e40d</TitusGUID>
  <TitusMetadata xmlns="">eyJucyI6Imh0dHA6XC9cL3d3dy50aXR1cy5jb21cL25zXC9UTUsiLCJwcm9wcyI6W3sibiI6IkNsYXNzaWZpY2F0aW9uIiwidmFscyI6W3sidmFsdWUiOiJ0X2NsYXNzXzIifV19LHsibiI6IlF1ZXN0aW9uMSIsInZhbHMiOltdfSx7Im4iOiJRdWVzdGlvbjIiLCJ2YWxzIjpbXX0seyJuIjoiUXVlc3Rpb24zIiwidmFscyI6W119XX0=</TitusMetadata>
</titus>
</file>

<file path=customXml/item3.xml><?xml version="1.0" encoding="utf-8"?>
<ct:contentTypeSchema xmlns:ct="http://schemas.microsoft.com/office/2006/metadata/contentType" xmlns:ma="http://schemas.microsoft.com/office/2006/metadata/properties/metaAttributes" ct:_="" ma:_="" ma:contentTypeName="Document" ma:contentTypeID="0x010100A8FEFB84DCC27B4D951A4394939CB462" ma:contentTypeVersion="7" ma:contentTypeDescription="Create a new document." ma:contentTypeScope="" ma:versionID="0dfe0646d9788edc1f7cd38a47bbb4ea">
  <xsd:schema xmlns:xsd="http://www.w3.org/2001/XMLSchema" xmlns:xs="http://www.w3.org/2001/XMLSchema" xmlns:p="http://schemas.microsoft.com/office/2006/metadata/properties" xmlns:ns3="3922a60e-c276-410d-a036-b26d0e8e40ff" xmlns:ns4="08f3f684-fa0b-44a2-ace7-7b56fcfc8ba0" targetNamespace="http://schemas.microsoft.com/office/2006/metadata/properties" ma:root="true" ma:fieldsID="187db181a430da5bf006916d727d6255" ns3:_="" ns4:_="">
    <xsd:import namespace="3922a60e-c276-410d-a036-b26d0e8e40ff"/>
    <xsd:import namespace="08f3f684-fa0b-44a2-ace7-7b56fcfc8ba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2a60e-c276-410d-a036-b26d0e8e4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f3f684-fa0b-44a2-ace7-7b56fcfc8ba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2ABD1B-E8C7-4183-BC64-CC366FDE3556}">
  <ds:schemaRefs>
    <ds:schemaRef ds:uri="3922a60e-c276-410d-a036-b26d0e8e40ff"/>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terms/"/>
    <ds:schemaRef ds:uri="http://schemas.openxmlformats.org/package/2006/metadata/core-properties"/>
    <ds:schemaRef ds:uri="08f3f684-fa0b-44a2-ace7-7b56fcfc8ba0"/>
    <ds:schemaRef ds:uri="http://www.w3.org/XML/1998/namespace"/>
    <ds:schemaRef ds:uri="http://purl.org/dc/dcmitype/"/>
  </ds:schemaRefs>
</ds:datastoreItem>
</file>

<file path=customXml/itemProps2.xml><?xml version="1.0" encoding="utf-8"?>
<ds:datastoreItem xmlns:ds="http://schemas.openxmlformats.org/officeDocument/2006/customXml" ds:itemID="{875C2B8A-1882-4707-A907-72EB711B30D7}">
  <ds:schemaRefs>
    <ds:schemaRef ds:uri="http://schemas.titus.com/TitusProperties/"/>
    <ds:schemaRef ds:uri=""/>
  </ds:schemaRefs>
</ds:datastoreItem>
</file>

<file path=customXml/itemProps3.xml><?xml version="1.0" encoding="utf-8"?>
<ds:datastoreItem xmlns:ds="http://schemas.openxmlformats.org/officeDocument/2006/customXml" ds:itemID="{6C264ADE-9CC4-44C3-AB0B-7064032E7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2a60e-c276-410d-a036-b26d0e8e40ff"/>
    <ds:schemaRef ds:uri="08f3f684-fa0b-44a2-ace7-7b56fcfc8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302DBE6-6490-4579-A3F3-10E808576C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Index</vt:lpstr>
      <vt:lpstr>General_Info</vt:lpstr>
      <vt:lpstr>(1) Premium</vt:lpstr>
      <vt:lpstr>(2a) Cost Sharing</vt:lpstr>
      <vt:lpstr>(2b) Cost Sharing</vt:lpstr>
      <vt:lpstr>(3) Benefit</vt:lpstr>
      <vt:lpstr>(4) Benefit Design </vt:lpstr>
      <vt:lpstr>(5a) Enrollment</vt:lpstr>
      <vt:lpstr>(5b) Enrollment</vt:lpstr>
      <vt:lpstr>(5c) Enrollment</vt:lpstr>
      <vt:lpstr>(6) Trend</vt:lpstr>
      <vt:lpstr>(7) CA Aggregate Form</vt:lpstr>
      <vt:lpstr>Explanation</vt:lpstr>
      <vt:lpstr>Glossary</vt:lpstr>
      <vt:lpstr>'(6) Trend'!Print_Area</vt:lpstr>
      <vt:lpstr>Explanation!Print_Area</vt:lpstr>
      <vt:lpstr>General_Info!Print_Area</vt:lpstr>
      <vt:lpstr>Index!Print_Area</vt:lpstr>
      <vt:lpstr>'(1) Premium'!Print_Titles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2021-06-10T02:13:01Z</dcterms:created>
  <dcterms:modified xsi:type="dcterms:W3CDTF">2024-08-20T20:05:59Z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0x010100A8FEFB84DCC27B4D951A4394939CB462</vt:lpwstr>
  </property>
  <property fmtid="{D5CDD505-2E9C-101B-9397-08002B2CF9AE}" pid="3" name="TitusGUID">
    <vt:lpwstr>4670d0e0-9efd-4f30-b405-396bffe7e40d</vt:lpwstr>
  </property>
  <property fmtid="{D5CDD505-2E9C-101B-9397-08002B2CF9AE}" pid="4" name="Classification">
    <vt:lpwstr>t_class_2</vt:lpwstr>
  </property>
</Properties>
</file>