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8_{A5DE2787-D830-47E7-B477-461EEA7F9901}" xr6:coauthVersionLast="47" xr6:coauthVersionMax="47" xr10:uidLastSave="{00000000-0000-0000-0000-000000000000}"/>
  <bookViews>
    <workbookView xWindow="28680" yWindow="-120" windowWidth="25440" windowHeight="15390" tabRatio="613" activeTab="2"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7) CA Aggregate Form" sheetId="27"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Trend'!$A$1:$G$32</definedName>
    <definedName name="_xlnm.Print_Area" localSheetId="11">Explanation!$A$1:$E$14</definedName>
    <definedName name="_xlnm.Print_Area" localSheetId="1">General_Info!$A$1:$C$17</definedName>
    <definedName name="_xlnm.Print_Area" localSheetId="0">Index!$A$1:$D$20</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22" l="1"/>
  <c r="P13" i="22"/>
  <c r="O13" i="22"/>
  <c r="N13" i="22"/>
  <c r="M13" i="22"/>
  <c r="L13" i="22"/>
  <c r="Q12" i="22"/>
  <c r="P12" i="22"/>
  <c r="O12" i="22"/>
  <c r="N12" i="22"/>
  <c r="M12" i="22"/>
  <c r="L12" i="22"/>
  <c r="Q11" i="22"/>
  <c r="P11" i="22"/>
  <c r="O11" i="22"/>
  <c r="N11" i="22"/>
  <c r="M11" i="22"/>
  <c r="L11" i="22"/>
  <c r="Q10" i="22"/>
  <c r="P10" i="22"/>
  <c r="O10" i="22"/>
  <c r="N10" i="22"/>
  <c r="M10" i="22"/>
  <c r="L10" i="22"/>
  <c r="Q9" i="22"/>
  <c r="P9" i="22"/>
  <c r="O9" i="22"/>
  <c r="N9" i="22"/>
  <c r="M9" i="22"/>
  <c r="L9" i="22"/>
  <c r="Q8" i="22"/>
  <c r="P8" i="22"/>
  <c r="O8" i="22"/>
  <c r="N8" i="22"/>
  <c r="M8" i="22"/>
  <c r="L8" i="22"/>
  <c r="H13" i="22"/>
  <c r="G13" i="22"/>
  <c r="F13" i="22"/>
  <c r="E13" i="22"/>
  <c r="D13" i="22"/>
  <c r="C13" i="22"/>
  <c r="H12" i="22"/>
  <c r="G12" i="22"/>
  <c r="F12" i="22"/>
  <c r="E12" i="22"/>
  <c r="D12" i="22"/>
  <c r="C12" i="22"/>
  <c r="H11" i="22"/>
  <c r="G11" i="22"/>
  <c r="F11" i="22"/>
  <c r="E11" i="22"/>
  <c r="D11" i="22"/>
  <c r="C11" i="22"/>
  <c r="H10" i="22"/>
  <c r="G10" i="22"/>
  <c r="F10" i="22"/>
  <c r="E10" i="22"/>
  <c r="D10" i="22"/>
  <c r="C10" i="22"/>
  <c r="G9" i="22"/>
  <c r="F9" i="22"/>
  <c r="E9" i="22"/>
  <c r="D9" i="22"/>
  <c r="C9" i="22"/>
  <c r="H9" i="22"/>
  <c r="H8" i="22"/>
  <c r="G8" i="22"/>
  <c r="F8" i="22"/>
  <c r="E8" i="22"/>
  <c r="D8" i="22"/>
  <c r="C8" i="22"/>
  <c r="I10" i="22" l="1"/>
  <c r="I8" i="22" l="1"/>
  <c r="I12" i="22"/>
  <c r="I13" i="22"/>
  <c r="I9" i="22"/>
  <c r="I11" i="22"/>
  <c r="C21" i="13"/>
  <c r="C6" i="13"/>
  <c r="G18" i="23" l="1"/>
  <c r="K35" i="22"/>
  <c r="K34" i="22"/>
  <c r="K33" i="22"/>
  <c r="K32" i="22"/>
  <c r="K31" i="22"/>
  <c r="K30" i="22"/>
  <c r="D13" i="27"/>
  <c r="D18" i="27"/>
  <c r="D17" i="27"/>
  <c r="D16" i="27"/>
  <c r="D15" i="27"/>
  <c r="D14" i="27"/>
  <c r="E19" i="27"/>
  <c r="C8" i="27" s="1"/>
  <c r="C19" i="27"/>
  <c r="C7" i="27" s="1"/>
  <c r="C6" i="27"/>
  <c r="A7" i="27"/>
  <c r="K31" i="26"/>
  <c r="K32" i="26"/>
  <c r="K35" i="26"/>
  <c r="J26" i="20"/>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K9" i="26"/>
  <c r="J10" i="26"/>
  <c r="K10" i="26"/>
  <c r="J11" i="26"/>
  <c r="K11" i="26"/>
  <c r="J12" i="26"/>
  <c r="K12" i="26"/>
  <c r="J13" i="26"/>
  <c r="K13" i="26"/>
  <c r="K8"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R10" i="22"/>
  <c r="R8" i="22"/>
  <c r="R9" i="22"/>
  <c r="R31" i="22" s="1"/>
  <c r="S25" i="26"/>
  <c r="C30" i="26"/>
  <c r="G30" i="26"/>
  <c r="C31" i="26"/>
  <c r="C33" i="26"/>
  <c r="C35" i="26"/>
  <c r="E30" i="26"/>
  <c r="E32" i="26"/>
  <c r="E34" i="26"/>
  <c r="H35" i="22"/>
  <c r="H33" i="22"/>
  <c r="H32" i="22"/>
  <c r="F14" i="22"/>
  <c r="I12" i="26"/>
  <c r="I11" i="26"/>
  <c r="F40" i="23"/>
  <c r="F41" i="23"/>
  <c r="F42" i="23"/>
  <c r="F43" i="23"/>
  <c r="F44" i="23"/>
  <c r="F45" i="23"/>
  <c r="J11" i="20"/>
  <c r="J9" i="20"/>
  <c r="J31" i="22"/>
  <c r="J31" i="26" s="1"/>
  <c r="J32" i="22"/>
  <c r="J32" i="26" s="1"/>
  <c r="J33" i="22"/>
  <c r="J33" i="26" s="1"/>
  <c r="J34" i="22"/>
  <c r="J34" i="26" s="1"/>
  <c r="J35" i="22"/>
  <c r="J35" i="26" s="1"/>
  <c r="J30" i="22"/>
  <c r="J30" i="26" s="1"/>
  <c r="J24" i="20"/>
  <c r="K35" i="20" s="1"/>
  <c r="J25" i="20"/>
  <c r="J27" i="20"/>
  <c r="J28" i="20"/>
  <c r="J29" i="20"/>
  <c r="J30" i="20"/>
  <c r="J31" i="20"/>
  <c r="J32" i="20"/>
  <c r="J33" i="20"/>
  <c r="J34" i="20"/>
  <c r="J23" i="20"/>
  <c r="G45" i="20"/>
  <c r="J67" i="23"/>
  <c r="G68" i="24"/>
  <c r="H68" i="24"/>
  <c r="I67" i="24" s="1"/>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c r="G13" i="24"/>
  <c r="D13" i="24"/>
  <c r="E12" i="24" s="1"/>
  <c r="C13" i="24"/>
  <c r="H31" i="22"/>
  <c r="H34" i="22"/>
  <c r="H30" i="22"/>
  <c r="Q14" i="22"/>
  <c r="R11" i="22"/>
  <c r="R33" i="22" s="1"/>
  <c r="R12" i="22"/>
  <c r="R12" i="26" s="1"/>
  <c r="R34" i="26" s="1"/>
  <c r="R13" i="22"/>
  <c r="R35" i="22" s="1"/>
  <c r="R9" i="26"/>
  <c r="I13" i="26"/>
  <c r="I10" i="26"/>
  <c r="I8" i="26"/>
  <c r="E7" i="24"/>
  <c r="F35" i="22"/>
  <c r="F34" i="22"/>
  <c r="F33" i="22"/>
  <c r="F32" i="22"/>
  <c r="F31" i="22"/>
  <c r="F30" i="22"/>
  <c r="O14" i="22"/>
  <c r="I35" i="20"/>
  <c r="H35" i="20"/>
  <c r="A9" i="17"/>
  <c r="A10" i="17"/>
  <c r="K80" i="20"/>
  <c r="J80" i="20"/>
  <c r="G80" i="20"/>
  <c r="F80" i="20"/>
  <c r="D80" i="20"/>
  <c r="C80" i="20"/>
  <c r="K79" i="20"/>
  <c r="J79" i="20"/>
  <c r="G79" i="20"/>
  <c r="H79" i="20" s="1"/>
  <c r="F79" i="20"/>
  <c r="D79" i="20"/>
  <c r="C79" i="20"/>
  <c r="E79" i="20" s="1"/>
  <c r="K78" i="20"/>
  <c r="J78" i="20"/>
  <c r="G78" i="20"/>
  <c r="F78" i="20"/>
  <c r="D78" i="20"/>
  <c r="C78" i="20"/>
  <c r="K77" i="20"/>
  <c r="J77" i="20"/>
  <c r="G77" i="20"/>
  <c r="H77" i="20" s="1"/>
  <c r="F77" i="20"/>
  <c r="D77" i="20"/>
  <c r="C77" i="20"/>
  <c r="K76" i="20"/>
  <c r="J76" i="20"/>
  <c r="G76" i="20"/>
  <c r="F76" i="20"/>
  <c r="D76" i="20"/>
  <c r="C76" i="20"/>
  <c r="K75" i="20"/>
  <c r="J75" i="20"/>
  <c r="G75" i="20"/>
  <c r="H75" i="20" s="1"/>
  <c r="F75" i="20"/>
  <c r="D75" i="20"/>
  <c r="C75" i="20"/>
  <c r="K71" i="20"/>
  <c r="J71" i="20"/>
  <c r="O70" i="20"/>
  <c r="L70" i="20"/>
  <c r="O69" i="20"/>
  <c r="L69" i="20"/>
  <c r="O68" i="20"/>
  <c r="L68" i="20"/>
  <c r="O67" i="20"/>
  <c r="L67" i="20"/>
  <c r="O66" i="20"/>
  <c r="L66" i="20"/>
  <c r="O65" i="20"/>
  <c r="L65" i="20"/>
  <c r="M71" i="20" s="1"/>
  <c r="K61" i="20"/>
  <c r="J61" i="20"/>
  <c r="D61" i="20"/>
  <c r="C61" i="20"/>
  <c r="O60" i="20"/>
  <c r="L60" i="20"/>
  <c r="L80" i="20" s="1"/>
  <c r="H60" i="20"/>
  <c r="E60" i="20"/>
  <c r="O59" i="20"/>
  <c r="L59" i="20"/>
  <c r="L79" i="20" s="1"/>
  <c r="M79" i="20" s="1"/>
  <c r="H59" i="20"/>
  <c r="E59" i="20"/>
  <c r="O58" i="20"/>
  <c r="L58" i="20"/>
  <c r="L78" i="20" s="1"/>
  <c r="N78" i="20" s="1"/>
  <c r="H58" i="20"/>
  <c r="E58" i="20"/>
  <c r="O57" i="20"/>
  <c r="L57" i="20"/>
  <c r="H57" i="20"/>
  <c r="E57" i="20"/>
  <c r="O56" i="20"/>
  <c r="L56" i="20"/>
  <c r="L76" i="20" s="1"/>
  <c r="M76" i="20" s="1"/>
  <c r="H56" i="20"/>
  <c r="E56" i="20"/>
  <c r="O55" i="20"/>
  <c r="L55" i="20"/>
  <c r="N61" i="20" s="1"/>
  <c r="H55" i="20"/>
  <c r="E55" i="20"/>
  <c r="G61" i="20" s="1"/>
  <c r="M61" i="20"/>
  <c r="L35" i="20"/>
  <c r="T25" i="22"/>
  <c r="F1" i="24"/>
  <c r="G23" i="13"/>
  <c r="G24" i="13"/>
  <c r="G25" i="13"/>
  <c r="G26" i="13"/>
  <c r="G27" i="13"/>
  <c r="G28" i="13"/>
  <c r="G29" i="13"/>
  <c r="G30" i="13"/>
  <c r="G31" i="13"/>
  <c r="G22" i="13"/>
  <c r="G8" i="13"/>
  <c r="G9" i="13"/>
  <c r="G10" i="13"/>
  <c r="G11" i="13"/>
  <c r="G12" i="13"/>
  <c r="G13" i="13"/>
  <c r="G14" i="13"/>
  <c r="G15" i="13"/>
  <c r="G16" i="13"/>
  <c r="G7" i="13"/>
  <c r="I8" i="24"/>
  <c r="I7" i="24"/>
  <c r="I13" i="24" s="1"/>
  <c r="I9" i="24"/>
  <c r="I10" i="24"/>
  <c r="I11" i="24"/>
  <c r="E11" i="24"/>
  <c r="E8" i="24"/>
  <c r="E13" i="24"/>
  <c r="E9" i="24"/>
  <c r="E10" i="24"/>
  <c r="I63" i="24"/>
  <c r="I62" i="24"/>
  <c r="I64" i="24"/>
  <c r="I65" i="24"/>
  <c r="I66" i="24"/>
  <c r="E64" i="24"/>
  <c r="E65" i="24"/>
  <c r="E53" i="24"/>
  <c r="E52" i="24"/>
  <c r="E54" i="24"/>
  <c r="E55" i="24"/>
  <c r="E51" i="24"/>
  <c r="E57" i="24" s="1"/>
  <c r="I54" i="24"/>
  <c r="I52" i="24"/>
  <c r="I53" i="24"/>
  <c r="I41" i="24"/>
  <c r="I40" i="24"/>
  <c r="I42" i="24"/>
  <c r="I43" i="24"/>
  <c r="I44" i="24"/>
  <c r="E42" i="24"/>
  <c r="E43" i="24"/>
  <c r="E31" i="24"/>
  <c r="E33" i="24"/>
  <c r="E30" i="24"/>
  <c r="E32" i="24"/>
  <c r="E29" i="24"/>
  <c r="E35" i="24" s="1"/>
  <c r="I32" i="24"/>
  <c r="I29" i="24"/>
  <c r="I35" i="24" s="1"/>
  <c r="I19" i="24"/>
  <c r="I20" i="24"/>
  <c r="I21" i="24"/>
  <c r="I18" i="24"/>
  <c r="I22" i="24"/>
  <c r="E19" i="24"/>
  <c r="E18" i="24"/>
  <c r="E24" i="24" s="1"/>
  <c r="E20" i="24"/>
  <c r="E21" i="24"/>
  <c r="E22" i="24"/>
  <c r="R35" i="23"/>
  <c r="Q35" i="23"/>
  <c r="P35" i="23"/>
  <c r="O35" i="23"/>
  <c r="K35" i="23"/>
  <c r="J35" i="23"/>
  <c r="I35" i="23"/>
  <c r="H35" i="23"/>
  <c r="F35" i="23"/>
  <c r="E35" i="23"/>
  <c r="D35" i="23"/>
  <c r="C35" i="23"/>
  <c r="S34" i="23"/>
  <c r="L34" i="23"/>
  <c r="G34" i="23"/>
  <c r="S33" i="23"/>
  <c r="L33" i="23"/>
  <c r="G33" i="23"/>
  <c r="S32" i="23"/>
  <c r="L32" i="23"/>
  <c r="L35" i="23" s="1"/>
  <c r="G32" i="23"/>
  <c r="S31" i="23"/>
  <c r="L31" i="23"/>
  <c r="G31" i="23"/>
  <c r="S30" i="23"/>
  <c r="L30" i="23"/>
  <c r="G30" i="23"/>
  <c r="S29" i="23"/>
  <c r="S35" i="23" s="1"/>
  <c r="L29" i="23"/>
  <c r="G29" i="23"/>
  <c r="I68" i="24"/>
  <c r="I46" i="24"/>
  <c r="I24" i="24"/>
  <c r="G35" i="23"/>
  <c r="Q57" i="23"/>
  <c r="P57" i="23"/>
  <c r="O57" i="23"/>
  <c r="I57" i="23"/>
  <c r="H57" i="23"/>
  <c r="G57" i="23"/>
  <c r="E57" i="23"/>
  <c r="D57" i="23"/>
  <c r="C57" i="23"/>
  <c r="R56" i="23"/>
  <c r="J56" i="23"/>
  <c r="F56" i="23"/>
  <c r="R55" i="23"/>
  <c r="J55" i="23"/>
  <c r="F55" i="23"/>
  <c r="R54" i="23"/>
  <c r="J54" i="23"/>
  <c r="F54" i="23"/>
  <c r="R53" i="23"/>
  <c r="J53" i="23"/>
  <c r="F53" i="23"/>
  <c r="R52" i="23"/>
  <c r="J52" i="23"/>
  <c r="F52" i="23"/>
  <c r="R51" i="23"/>
  <c r="J51" i="23"/>
  <c r="J57" i="23" s="1"/>
  <c r="F51" i="23"/>
  <c r="F57" i="23"/>
  <c r="C35" i="22"/>
  <c r="D35" i="22"/>
  <c r="E35" i="22"/>
  <c r="G35" i="22"/>
  <c r="P14" i="22"/>
  <c r="N14" i="22"/>
  <c r="M14" i="22"/>
  <c r="L14" i="22"/>
  <c r="G14" i="22"/>
  <c r="E14" i="22"/>
  <c r="D14" i="22"/>
  <c r="C14" i="22"/>
  <c r="S12" i="23"/>
  <c r="S23" i="23"/>
  <c r="S24" i="23" s="1"/>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c r="K1" i="22"/>
  <c r="G1" i="16"/>
  <c r="F1" i="19"/>
  <c r="J1" i="23"/>
  <c r="G1" i="20"/>
  <c r="F32" i="13"/>
  <c r="D32" i="13"/>
  <c r="F17" i="13"/>
  <c r="D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19" i="20" s="1"/>
  <c r="J8" i="20"/>
  <c r="L19" i="20" s="1"/>
  <c r="J7" i="20"/>
  <c r="E18" i="20"/>
  <c r="E17" i="20"/>
  <c r="E16" i="20"/>
  <c r="E15" i="20"/>
  <c r="E14" i="20"/>
  <c r="E8" i="20"/>
  <c r="E7" i="20"/>
  <c r="G19" i="20" s="1"/>
  <c r="K19" i="20"/>
  <c r="R66" i="23"/>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J68" i="23" s="1"/>
  <c r="F62" i="23"/>
  <c r="F68" i="23" s="1"/>
  <c r="J44" i="23"/>
  <c r="J43" i="23"/>
  <c r="J42" i="23"/>
  <c r="J41" i="23"/>
  <c r="J46" i="23" s="1"/>
  <c r="J40" i="23"/>
  <c r="L22" i="23"/>
  <c r="G22" i="23"/>
  <c r="L21" i="23"/>
  <c r="G21" i="23"/>
  <c r="L20" i="23"/>
  <c r="G20" i="23"/>
  <c r="G24" i="23" s="1"/>
  <c r="L19" i="23"/>
  <c r="G19" i="23"/>
  <c r="L18" i="23"/>
  <c r="L11" i="23"/>
  <c r="L10" i="23"/>
  <c r="L9" i="23"/>
  <c r="L8" i="23"/>
  <c r="L7" i="23"/>
  <c r="L13" i="23" s="1"/>
  <c r="G8" i="23"/>
  <c r="G9" i="23"/>
  <c r="G10" i="23"/>
  <c r="G11" i="23"/>
  <c r="G13" i="23" s="1"/>
  <c r="G7" i="23"/>
  <c r="C32" i="13"/>
  <c r="C17" i="13"/>
  <c r="C40" i="20"/>
  <c r="E40" i="20" s="1"/>
  <c r="D40" i="20"/>
  <c r="C41" i="20"/>
  <c r="D41" i="20"/>
  <c r="C42" i="20"/>
  <c r="D42" i="20"/>
  <c r="C43" i="20"/>
  <c r="D43" i="20"/>
  <c r="C44" i="20"/>
  <c r="D44" i="20"/>
  <c r="E44" i="20" s="1"/>
  <c r="C45" i="20"/>
  <c r="D45" i="20"/>
  <c r="C46" i="20"/>
  <c r="D46" i="20"/>
  <c r="E46" i="20" s="1"/>
  <c r="C47" i="20"/>
  <c r="D47" i="20"/>
  <c r="C48" i="20"/>
  <c r="E48" i="20" s="1"/>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F46" i="23"/>
  <c r="R46" i="23"/>
  <c r="L24" i="23"/>
  <c r="S25" i="22"/>
  <c r="R25" i="22"/>
  <c r="E50" i="20"/>
  <c r="E42" i="20"/>
  <c r="E49" i="20"/>
  <c r="E47" i="20"/>
  <c r="E43" i="20"/>
  <c r="D51" i="20"/>
  <c r="E39" i="20"/>
  <c r="H40" i="20"/>
  <c r="H51" i="20" s="1"/>
  <c r="I40" i="20"/>
  <c r="J40" i="20" s="1"/>
  <c r="H41" i="20"/>
  <c r="I41" i="20"/>
  <c r="H42" i="20"/>
  <c r="I42" i="20"/>
  <c r="J42" i="20" s="1"/>
  <c r="H43" i="20"/>
  <c r="I43" i="20"/>
  <c r="H44" i="20"/>
  <c r="J44" i="20" s="1"/>
  <c r="I44" i="20"/>
  <c r="H45" i="20"/>
  <c r="I45" i="20"/>
  <c r="H46" i="20"/>
  <c r="I46" i="20"/>
  <c r="H47" i="20"/>
  <c r="I47" i="20"/>
  <c r="J47" i="20" s="1"/>
  <c r="H48" i="20"/>
  <c r="I48" i="20"/>
  <c r="J48" i="20" s="1"/>
  <c r="H49" i="20"/>
  <c r="I49" i="20"/>
  <c r="H50" i="20"/>
  <c r="I50" i="20"/>
  <c r="J50" i="20" s="1"/>
  <c r="I39" i="20"/>
  <c r="J39" i="20" s="1"/>
  <c r="L39" i="20" s="1"/>
  <c r="H39" i="20"/>
  <c r="I19" i="20"/>
  <c r="H19" i="20"/>
  <c r="J49" i="20"/>
  <c r="K49" i="20" s="1"/>
  <c r="J45" i="20"/>
  <c r="K45" i="20" s="1"/>
  <c r="J43" i="20"/>
  <c r="L43" i="20"/>
  <c r="L49" i="20"/>
  <c r="J46" i="20"/>
  <c r="K46" i="20" s="1"/>
  <c r="J41" i="20"/>
  <c r="I51" i="20"/>
  <c r="K43" i="20"/>
  <c r="K41" i="20"/>
  <c r="L41" i="20"/>
  <c r="L46" i="20"/>
  <c r="A11" i="17"/>
  <c r="A12" i="17" s="1"/>
  <c r="A13" i="17" s="1"/>
  <c r="A14" i="17" s="1"/>
  <c r="A15" i="17" s="1"/>
  <c r="A16" i="17" s="1"/>
  <c r="A17" i="17" s="1"/>
  <c r="A18" i="17" s="1"/>
  <c r="A19" i="17" s="1"/>
  <c r="A20" i="17" s="1"/>
  <c r="D19" i="20"/>
  <c r="C19" i="20"/>
  <c r="A8" i="2"/>
  <c r="A9" i="2"/>
  <c r="A10" i="2" s="1"/>
  <c r="A11" i="2" s="1"/>
  <c r="A12" i="2" s="1"/>
  <c r="A13" i="2" s="1"/>
  <c r="A14" i="2" s="1"/>
  <c r="A15" i="2" s="1"/>
  <c r="A16" i="2" s="1"/>
  <c r="A17" i="2" s="1"/>
  <c r="R68" i="23" l="1"/>
  <c r="R57" i="23"/>
  <c r="S13" i="23"/>
  <c r="L75" i="20"/>
  <c r="L61" i="20"/>
  <c r="H76" i="20"/>
  <c r="H78" i="20"/>
  <c r="H80" i="20"/>
  <c r="F61" i="20"/>
  <c r="E75" i="20"/>
  <c r="T25" i="26"/>
  <c r="G36" i="22"/>
  <c r="R13" i="26"/>
  <c r="R35" i="26" s="1"/>
  <c r="S35" i="26" s="1"/>
  <c r="R25" i="26"/>
  <c r="R11" i="26"/>
  <c r="R33" i="26" s="1"/>
  <c r="T33" i="26" s="1"/>
  <c r="D36" i="22"/>
  <c r="I35" i="22"/>
  <c r="F18" i="27" s="1"/>
  <c r="F36" i="22"/>
  <c r="E36" i="22"/>
  <c r="I34" i="22"/>
  <c r="I33" i="22"/>
  <c r="F16" i="27" s="1"/>
  <c r="I32" i="22"/>
  <c r="I31" i="22"/>
  <c r="I31" i="26" s="1"/>
  <c r="C36" i="22"/>
  <c r="K30" i="26"/>
  <c r="K33" i="26"/>
  <c r="K34" i="26"/>
  <c r="D19" i="27"/>
  <c r="G32" i="13"/>
  <c r="E32" i="13" s="1"/>
  <c r="G17" i="13"/>
  <c r="E17" i="13" s="1"/>
  <c r="L71" i="20"/>
  <c r="L77" i="20"/>
  <c r="E77" i="20"/>
  <c r="E80" i="20"/>
  <c r="E76" i="20"/>
  <c r="O61" i="20"/>
  <c r="N76" i="20"/>
  <c r="O76" i="20" s="1"/>
  <c r="O71" i="20"/>
  <c r="M78" i="20"/>
  <c r="O78" i="20" s="1"/>
  <c r="J81" i="20"/>
  <c r="E78" i="20"/>
  <c r="G51" i="20"/>
  <c r="F51" i="20"/>
  <c r="E51" i="20"/>
  <c r="K50" i="20"/>
  <c r="L50" i="20"/>
  <c r="K42" i="20"/>
  <c r="L42" i="20"/>
  <c r="T31" i="22"/>
  <c r="S31" i="22"/>
  <c r="N75" i="20"/>
  <c r="O75" i="20" s="1"/>
  <c r="L81" i="20"/>
  <c r="M75" i="20"/>
  <c r="T34" i="26"/>
  <c r="S34" i="26"/>
  <c r="I34" i="26"/>
  <c r="K48" i="20"/>
  <c r="L48" i="20"/>
  <c r="J51" i="20"/>
  <c r="L40" i="20"/>
  <c r="L51" i="20" s="1"/>
  <c r="K40" i="20"/>
  <c r="N80" i="20"/>
  <c r="M80" i="20"/>
  <c r="T35" i="22"/>
  <c r="G18" i="27" s="1"/>
  <c r="S35" i="22"/>
  <c r="H36" i="22"/>
  <c r="R10" i="26"/>
  <c r="R32" i="26" s="1"/>
  <c r="R32" i="22"/>
  <c r="L44" i="20"/>
  <c r="K44" i="20"/>
  <c r="K47" i="20"/>
  <c r="L47" i="20"/>
  <c r="N77" i="20"/>
  <c r="M77" i="20"/>
  <c r="T33" i="22"/>
  <c r="S33" i="22"/>
  <c r="I9" i="26"/>
  <c r="I14" i="26" s="1"/>
  <c r="K14" i="22"/>
  <c r="J14" i="22"/>
  <c r="I14" i="22"/>
  <c r="R8" i="26"/>
  <c r="R14" i="22"/>
  <c r="R30" i="22"/>
  <c r="T14" i="22"/>
  <c r="S14" i="22"/>
  <c r="K39" i="20"/>
  <c r="C51" i="20"/>
  <c r="I30" i="22"/>
  <c r="F19" i="20"/>
  <c r="I33" i="24"/>
  <c r="E40" i="24"/>
  <c r="E46" i="24" s="1"/>
  <c r="E44" i="24"/>
  <c r="I55" i="24"/>
  <c r="E62" i="24"/>
  <c r="E68" i="24" s="1"/>
  <c r="E66" i="24"/>
  <c r="N79" i="20"/>
  <c r="O79" i="20" s="1"/>
  <c r="H61" i="20"/>
  <c r="C81" i="20"/>
  <c r="K81" i="20"/>
  <c r="R34" i="22"/>
  <c r="E19" i="20"/>
  <c r="I31" i="24"/>
  <c r="I30" i="24"/>
  <c r="E41" i="24"/>
  <c r="I51" i="24"/>
  <c r="I57" i="24" s="1"/>
  <c r="E63" i="24"/>
  <c r="D81" i="20"/>
  <c r="H14" i="22"/>
  <c r="L45" i="20"/>
  <c r="N71" i="20"/>
  <c r="E61" i="20"/>
  <c r="R31" i="26"/>
  <c r="S33" i="26" l="1"/>
  <c r="T35" i="26"/>
  <c r="F17" i="27"/>
  <c r="F14" i="27"/>
  <c r="G14" i="27"/>
  <c r="K14" i="26"/>
  <c r="G16" i="27"/>
  <c r="I35" i="26"/>
  <c r="I33" i="26"/>
  <c r="J14" i="26"/>
  <c r="I32" i="26"/>
  <c r="O80" i="20"/>
  <c r="O81" i="20" s="1"/>
  <c r="O77" i="20"/>
  <c r="H81" i="20"/>
  <c r="G81" i="20"/>
  <c r="F81" i="20"/>
  <c r="M81" i="20"/>
  <c r="T30" i="22"/>
  <c r="G13" i="27" s="1"/>
  <c r="R36" i="22"/>
  <c r="S30" i="22"/>
  <c r="T32" i="22"/>
  <c r="G15" i="27" s="1"/>
  <c r="S32" i="22"/>
  <c r="F15" i="27"/>
  <c r="R30" i="26"/>
  <c r="R14" i="26"/>
  <c r="T14" i="26"/>
  <c r="S14" i="26"/>
  <c r="T32" i="26"/>
  <c r="S32" i="26"/>
  <c r="N81" i="20"/>
  <c r="K51" i="20"/>
  <c r="T31" i="26"/>
  <c r="S31" i="26"/>
  <c r="E81" i="20"/>
  <c r="T34" i="22"/>
  <c r="G17" i="27" s="1"/>
  <c r="S34" i="22"/>
  <c r="K36" i="22"/>
  <c r="I36" i="22"/>
  <c r="I30" i="26"/>
  <c r="F13" i="27"/>
  <c r="J36" i="22"/>
  <c r="G19" i="27" l="1"/>
  <c r="C10" i="27" s="1"/>
  <c r="S36" i="22"/>
  <c r="F19" i="27"/>
  <c r="C9" i="27" s="1"/>
  <c r="T36" i="22"/>
  <c r="R36" i="26"/>
  <c r="S30" i="26"/>
  <c r="S36" i="26" s="1"/>
  <c r="T30" i="26"/>
  <c r="T36" i="26" s="1"/>
  <c r="K36" i="26"/>
  <c r="I36" i="26"/>
  <c r="J36" i="26"/>
</calcChain>
</file>

<file path=xl/sharedStrings.xml><?xml version="1.0" encoding="utf-8"?>
<sst xmlns="http://schemas.openxmlformats.org/spreadsheetml/2006/main" count="1059" uniqueCount="263">
  <si>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</si>
  <si>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</si>
  <si>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</si>
  <si>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</si>
  <si>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</si>
  <si>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</si>
  <si>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</si>
  <si>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</si>
  <si>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</si>
  <si>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</si>
  <si>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</si>
  <si>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</si>
  <si>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</si>
  <si>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</si>
  <si>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</si>
  <si>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</si>
  <si>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</si>
  <si>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</si>
  <si>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</si>
  <si>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</si>
  <si>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</si>
  <si>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</si>
  <si>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</si>
  <si>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</si>
  <si>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</si>
  <si>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</si>
  <si>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</si>
  <si>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</si>
  <si>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</si>
  <si>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</si>
  <si>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</si>
  <si>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</si>
  <si>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</si>
  <si>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</si>
  <si>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</si>
  <si>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</si>
  <si>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</si>
  <si>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</si>
  <si>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</si>
  <si>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</si>
  <si>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</si>
  <si>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</si>
  <si>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</si>
  <si>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</si>
  <si>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</si>
  <si>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</si>
  <si>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</si>
  <si>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</si>
  <si>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</si>
  <si>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</si>
  <si>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</si>
  <si>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</si>
  <si>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</si>
  <si>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</si>
  <si>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</si>
  <si>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</si>
  <si>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</si>
  <si>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</si>
  <si>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</si>
  <si>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</si>
  <si>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</si>
  <si>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</si>
  <si>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</si>
  <si>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</si>
  <si>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</si>
  <si>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</si>
  <si>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</si>
  <si>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</si>
  <si>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</si>
  <si>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</si>
  <si>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</si>
  <si>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</si>
  <si>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</si>
  <si>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</si>
  <si>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</si>
  <si>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</si>
  <si>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</si>
  <si>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</si>
  <si>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</si>
  <si>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</si>
  <si>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</si>
  <si>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</si>
  <si>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</si>
  <si>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</si>
  <si>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</si>
  <si>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</si>
  <si>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</si>
  <si>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</si>
  <si>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</si>
  <si>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</si>
  <si>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</si>
  <si>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</si>
  <si>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</si>
  <si>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</si>
  <si>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</si>
  <si>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</si>
  <si>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</si>
  <si>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</si>
  <si>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</si>
  <si>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933XXX</t>
  </si>
  <si>
    <t>(1) Premium</t>
  </si>
  <si>
    <t>Health Plan/Insurer Name</t>
  </si>
  <si>
    <t>Overall Trend by PMPM</t>
  </si>
  <si>
    <t>Start of the form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</si>
  <si>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</si>
  <si>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</si>
  <si>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</si>
  <si>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</si>
  <si>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</si>
  <si>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</si>
  <si>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</si>
  <si>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</si>
  <si>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</si>
  <si>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</si>
  <si>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</si>
  <si>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</si>
  <si>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</si>
  <si>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</si>
  <si>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</si>
  <si>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</si>
  <si>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</si>
  <si>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</si>
  <si>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</si>
  <si>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</si>
  <si>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</si>
  <si>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</si>
  <si>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</si>
  <si>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</si>
  <si>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</si>
  <si>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</si>
  <si>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</si>
  <si>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</si>
  <si>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</si>
  <si>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</si>
  <si>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</si>
  <si>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</si>
  <si>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</si>
  <si>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</si>
  <si>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</si>
  <si>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</si>
  <si>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</si>
  <si>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</si>
  <si>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</si>
  <si>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</si>
  <si>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</si>
  <si>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</si>
  <si>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</si>
  <si>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</si>
  <si>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</si>
  <si>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</si>
  <si>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</si>
  <si>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</si>
  <si>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</si>
  <si>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</si>
  <si>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</si>
  <si>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</si>
  <si>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</si>
  <si>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</si>
  <si>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</si>
  <si>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</si>
  <si>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</si>
  <si>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</si>
  <si>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</si>
  <si>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</si>
  <si>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</si>
  <si>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</si>
  <si>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</si>
  <si>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</si>
  <si>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</si>
  <si>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</si>
  <si>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</si>
  <si>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</si>
  <si>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</si>
  <si>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</si>
  <si>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</si>
  <si>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</si>
  <si>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</si>
  <si>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</si>
  <si>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</si>
  <si>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</si>
  <si>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</si>
  <si>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</si>
  <si>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</si>
  <si>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</si>
  <si>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</si>
  <si>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</si>
  <si>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</si>
  <si>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</si>
  <si>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</si>
  <si>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</si>
  <si>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</si>
  <si>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</si>
  <si>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</si>
  <si>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</si>
  <si>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</si>
  <si>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</si>
  <si>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</si>
  <si>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</si>
  <si>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</si>
  <si>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</si>
  <si>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</si>
  <si>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</si>
  <si>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</si>
  <si>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</si>
  <si>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</si>
  <si>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</si>
  <si>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</si>
  <si>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</si>
  <si>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</si>
  <si>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</si>
  <si>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</si>
  <si>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</si>
  <si>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</si>
  <si>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indexed="30"/>
        <rFont val="Arial"/>
        <family val="2"/>
      </rPr>
      <t>hyperlinks</t>
    </r>
    <r>
      <rPr>
        <b/>
        <sz val="12"/>
        <color indexed="62"/>
        <rFont val="Arial"/>
        <family val="2"/>
      </rPr>
      <t xml:space="preserve"> </t>
    </r>
    <r>
      <rPr>
        <b/>
        <sz val="12"/>
        <color indexed="8"/>
        <rFont val="Arial"/>
        <family val="2"/>
      </rPr>
      <t>below to return to specific sections in the form.</t>
    </r>
  </si>
  <si>
    <t>Average Cost Sharing for Brand Name Drugs</t>
  </si>
  <si>
    <t>Please document any explanation in the explanation tab.</t>
  </si>
  <si>
    <t>Non-Grandfathered plan</t>
  </si>
  <si>
    <t>20%+</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</si>
  <si>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</si>
  <si>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</si>
  <si>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</si>
  <si>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</si>
  <si>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</si>
  <si>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</si>
  <si>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</si>
  <si>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</si>
  <si>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</si>
  <si>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</si>
  <si>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</si>
  <si>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</si>
  <si>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</si>
  <si>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</si>
  <si>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</si>
  <si>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</si>
  <si>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</si>
  <si>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</si>
  <si>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</si>
  <si>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</si>
  <si>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</si>
  <si>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</si>
  <si>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</si>
  <si>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</si>
  <si>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</si>
  <si>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</si>
  <si>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</si>
  <si>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 xml:space="preserve">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
</t>
  </si>
  <si>
    <t>Average Percent rate change</t>
  </si>
  <si>
    <t xml:space="preserve">HMO </t>
  </si>
  <si>
    <t xml:space="preserve">Number of individual filings submitted for rate effective during the reporting year </t>
  </si>
  <si>
    <t>2023</t>
  </si>
  <si>
    <t>Description of plan design and cost sharing levels for each AV metal tier for the plan with most enrollment. [e.g. Deductible=$500; Inpatient Facility Coinsurance=20%; Office Visit Copay=$35; Maximum Out-of-Pocket =$4,000]</t>
  </si>
  <si>
    <t>Weighted average annual rate change for individual non-grandfathered on-exchange plans</t>
  </si>
  <si>
    <t>Effective Coinsurance Percentage (Specialty Drugs)</t>
  </si>
  <si>
    <t>H&amp;S Code 1385.043(c)(1) &amp; CIC 10181.46(c)(1)</t>
  </si>
  <si>
    <t>H&amp;S Code 1385.043(c)(2) &amp; CIC 10181.46(c)(2)</t>
  </si>
  <si>
    <t>H&amp;S Code 1385.043(c)(3)A &amp; CIC 10181.46(c)(3)A&amp;B</t>
  </si>
  <si>
    <t>H&amp;S Code 1385.043(c)(4) &amp; CIC 10181.46(c)(4)</t>
  </si>
  <si>
    <t>H&amp;S Code 1385.043(c)(5) &amp; CIC 10181.46(c)(5)</t>
  </si>
  <si>
    <t>H&amp;S Code 1385.043(c)(6) &amp; CIC 10181.46(c)(6)</t>
  </si>
  <si>
    <t xml:space="preserve">Weighted average annual rate change for individual non-grandfathered off-exchange plans </t>
  </si>
  <si>
    <t xml:space="preserve">Weighted average annual rate change for individual grandfathered off-exchange plans </t>
  </si>
  <si>
    <t>Plan Type:  For-profit or Not-for-profit or Nonprofit company</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</si>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</sst>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5" formatCode="_(* #,##0_);_(* \(#,##0\);_(* &quot;-&quot;??_);_(@_)"/>
  </numFmts>
  <fonts count="29" x14ac:knownFonts="1">
    <font>
      <sz val="11"/>
      <color theme="1"/>
      <name val="Calibri"/>
      <family val="2"/>
      <scheme val="minor"/>
    </font>
    <font>
      <u/>
      <sz val="10"/>
      <color indexed="12"/>
      <name val="Arial"/>
      <family val="2"/>
    </font>
    <font>
      <sz val="10"/>
      <name val="Arial"/>
      <family val="2"/>
    </font>
    <font>
      <b/>
      <sz val="12"/>
      <color indexed="8"/>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8"/>
      <name val="Calibri"/>
      <family val="2"/>
    </font>
    <font>
      <b/>
      <sz val="12"/>
      <color indexed="62"/>
      <name val="Arial"/>
      <family val="2"/>
    </font>
    <font>
      <b/>
      <sz val="12"/>
      <color indexed="30"/>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sz val="12"/>
      <color theme="3" tint="-0.249977111117893"/>
      <name val="Arial"/>
      <family val="2"/>
    </font>
    <font>
      <b/>
      <sz val="12"/>
      <color theme="3" tint="-0.249977111117893"/>
      <name val="Arial"/>
      <family val="2"/>
    </font>
    <font>
      <b/>
      <sz val="16"/>
      <color theme="0"/>
      <name val="Arial"/>
      <family val="2"/>
    </font>
    <font>
      <sz val="12"/>
      <color theme="0"/>
      <name val="Arial"/>
      <family val="2"/>
    </font>
    <font>
      <b/>
      <u/>
      <sz val="12"/>
      <color theme="8"/>
      <name val="Arial"/>
      <family val="2"/>
    </font>
    <font>
      <b/>
      <sz val="18"/>
      <color theme="0"/>
      <name val="Arial"/>
      <family val="2"/>
    </font>
    <font>
      <sz val="16"/>
      <color theme="0"/>
      <name val="Arial"/>
      <family val="2"/>
    </font>
    <font>
      <sz val="16"/>
      <color theme="1"/>
      <name val="Arial"/>
      <family val="2"/>
    </font>
    <font>
      <sz val="11"/>
      <name val="Calibri"/>
      <family val="2"/>
      <scheme val="minor"/>
    </font>
    <font>
      <sz val="12"/>
      <color rgb="FFFFFF00"/>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6">
    <border>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5" fillId="0" borderId="0" applyFont="0" applyFill="0" applyBorder="0" applyAlignment="0" applyProtection="0"/>
    <xf numFmtId="44" fontId="15" fillId="0" borderId="0" applyFont="0" applyFill="0" applyBorder="0" applyAlignment="0" applyProtection="0"/>
    <xf numFmtId="0" fontId="1" fillId="0" borderId="0" applyNumberFormat="0" applyFill="0" applyBorder="0" applyAlignment="0" applyProtection="0">
      <alignment vertical="top"/>
      <protection locked="0"/>
    </xf>
    <xf numFmtId="0" fontId="15" fillId="0" borderId="0"/>
    <xf numFmtId="0" fontId="2" fillId="0" borderId="0"/>
    <xf numFmtId="9" fontId="15" fillId="0" borderId="0" applyFont="0" applyFill="0" applyBorder="0" applyAlignment="0" applyProtection="0"/>
  </cellStyleXfs>
  <cellXfs count="325">
    <xf numFmtId="0" fontId="0" fillId="0" borderId="0" xfId="0"/>
    <xf numFmtId="0" fontId="4" fillId="4" borderId="2" xfId="5" applyFont="1" applyFill="1" applyBorder="1" applyAlignment="1" applyProtection="1">
      <alignment horizontal="right" vertical="center"/>
      <protection locked="0"/>
    </xf>
    <xf numFmtId="49" fontId="4" fillId="4" borderId="4" xfId="5" applyNumberFormat="1" applyFont="1" applyFill="1" applyBorder="1" applyAlignment="1" applyProtection="1">
      <alignment horizontal="right" vertical="center"/>
      <protection locked="0"/>
    </xf>
    <xf numFmtId="0" fontId="4" fillId="4" borderId="0" xfId="0" applyFont="1" applyFill="1" applyAlignment="1" applyProtection="1">
      <alignment horizontal="left" vertical="center"/>
      <protection locked="0"/>
    </xf>
    <xf numFmtId="0" fontId="6" fillId="5" borderId="6" xfId="4" applyFont="1" applyFill="1" applyBorder="1" applyAlignment="1" applyProtection="1">
      <alignment vertical="center"/>
      <protection locked="0"/>
    </xf>
    <xf numFmtId="0" fontId="6" fillId="5" borderId="2" xfId="4" applyFont="1" applyFill="1" applyBorder="1" applyAlignment="1" applyProtection="1">
      <alignment vertical="center"/>
      <protection locked="0"/>
    </xf>
    <xf numFmtId="0" fontId="4" fillId="4" borderId="7" xfId="0" applyFont="1" applyFill="1" applyBorder="1" applyAlignment="1" applyProtection="1">
      <alignment horizontal="left" vertical="center"/>
      <protection locked="0"/>
    </xf>
    <xf numFmtId="0" fontId="4" fillId="4" borderId="4"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1" fontId="5" fillId="6" borderId="9" xfId="0" applyNumberFormat="1" applyFont="1" applyFill="1" applyBorder="1" applyAlignment="1">
      <alignment horizontal="center" vertical="center" shrinkToFit="1"/>
    </xf>
    <xf numFmtId="1" fontId="5" fillId="6" borderId="4" xfId="0" applyNumberFormat="1" applyFont="1" applyFill="1" applyBorder="1" applyAlignment="1">
      <alignment horizontal="center" vertical="center" shrinkToFit="1"/>
    </xf>
    <xf numFmtId="1" fontId="5" fillId="6" borderId="7" xfId="0" applyNumberFormat="1" applyFont="1" applyFill="1" applyBorder="1" applyAlignment="1">
      <alignment horizontal="center" vertical="center" shrinkToFit="1"/>
    </xf>
    <xf numFmtId="10" fontId="4" fillId="4" borderId="4" xfId="6" applyNumberFormat="1" applyFont="1" applyFill="1" applyBorder="1" applyAlignment="1" applyProtection="1">
      <alignment horizontal="right" vertical="center"/>
      <protection locked="0"/>
    </xf>
    <xf numFmtId="10" fontId="4" fillId="4" borderId="8" xfId="6" applyNumberFormat="1" applyFont="1" applyFill="1" applyBorder="1" applyAlignment="1" applyProtection="1">
      <alignment horizontal="right" vertical="center"/>
      <protection locked="0"/>
    </xf>
    <xf numFmtId="14" fontId="4" fillId="4" borderId="4" xfId="5" applyNumberFormat="1" applyFont="1" applyFill="1" applyBorder="1" applyAlignment="1" applyProtection="1">
      <alignment horizontal="right" vertical="center"/>
      <protection locked="0"/>
    </xf>
    <xf numFmtId="49" fontId="4" fillId="4" borderId="0" xfId="5" applyNumberFormat="1" applyFont="1" applyFill="1" applyAlignment="1" applyProtection="1">
      <alignment horizontal="right" vertical="center"/>
      <protection locked="0"/>
    </xf>
    <xf numFmtId="49" fontId="6" fillId="4" borderId="4" xfId="5" applyNumberFormat="1" applyFont="1" applyFill="1" applyBorder="1" applyAlignment="1" applyProtection="1">
      <alignment horizontal="right" vertical="center"/>
      <protection locked="0"/>
    </xf>
    <xf numFmtId="0" fontId="16" fillId="4" borderId="0" xfId="0" applyFont="1" applyFill="1" applyAlignment="1">
      <alignment vertical="center"/>
    </xf>
    <xf numFmtId="0" fontId="0" fillId="0" borderId="0" xfId="0" applyAlignment="1">
      <alignment vertical="center"/>
    </xf>
    <xf numFmtId="0" fontId="16" fillId="4" borderId="0" xfId="0" applyFont="1" applyFill="1" applyAlignment="1">
      <alignment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6" fillId="0" borderId="11" xfId="0" applyFont="1" applyBorder="1" applyAlignment="1">
      <alignment horizontal="center" vertical="center"/>
    </xf>
    <xf numFmtId="0" fontId="17" fillId="5" borderId="12" xfId="0" applyFont="1" applyFill="1" applyBorder="1" applyAlignment="1">
      <alignment horizontal="center" vertical="center"/>
    </xf>
    <xf numFmtId="165" fontId="16" fillId="5" borderId="13" xfId="1" applyNumberFormat="1" applyFont="1" applyFill="1" applyBorder="1" applyAlignment="1">
      <alignment vertical="center"/>
    </xf>
    <xf numFmtId="0" fontId="16" fillId="4" borderId="0" xfId="0" applyFont="1" applyFill="1" applyAlignment="1">
      <alignment horizontal="center" vertical="center"/>
    </xf>
    <xf numFmtId="165" fontId="16" fillId="5" borderId="7" xfId="1" applyNumberFormat="1" applyFont="1" applyFill="1" applyBorder="1" applyAlignment="1">
      <alignment vertical="center"/>
    </xf>
    <xf numFmtId="10" fontId="16" fillId="5" borderId="7" xfId="0" applyNumberFormat="1" applyFont="1" applyFill="1" applyBorder="1" applyAlignment="1">
      <alignment vertical="center"/>
    </xf>
    <xf numFmtId="0" fontId="9" fillId="0" borderId="0" xfId="3" applyFont="1" applyFill="1" applyBorder="1" applyAlignment="1" applyProtection="1">
      <alignment vertical="center" wrapText="1"/>
    </xf>
    <xf numFmtId="0" fontId="9" fillId="0" borderId="0" xfId="3" applyFont="1" applyFill="1" applyBorder="1" applyAlignment="1" applyProtection="1">
      <alignment vertical="center"/>
    </xf>
    <xf numFmtId="9" fontId="16" fillId="5" borderId="7" xfId="6" applyFont="1" applyFill="1" applyBorder="1" applyAlignment="1">
      <alignment vertical="center"/>
    </xf>
    <xf numFmtId="10" fontId="16" fillId="5" borderId="4" xfId="0" applyNumberFormat="1" applyFont="1" applyFill="1" applyBorder="1" applyAlignment="1">
      <alignment vertical="center"/>
    </xf>
    <xf numFmtId="0" fontId="17" fillId="4" borderId="1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4" borderId="11" xfId="0" applyFont="1" applyFill="1" applyBorder="1" applyAlignment="1">
      <alignment horizontal="center" vertical="center"/>
    </xf>
    <xf numFmtId="9" fontId="17" fillId="4" borderId="7" xfId="0" applyNumberFormat="1"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17" fillId="5" borderId="14" xfId="0" applyFont="1" applyFill="1" applyBorder="1" applyAlignment="1">
      <alignment horizontal="center" vertical="center" wrapText="1"/>
    </xf>
    <xf numFmtId="0" fontId="16" fillId="0" borderId="14" xfId="0" applyFont="1" applyBorder="1" applyAlignment="1">
      <alignment horizontal="center" vertical="center"/>
    </xf>
    <xf numFmtId="0" fontId="17" fillId="5" borderId="15" xfId="0" applyFont="1" applyFill="1" applyBorder="1" applyAlignment="1">
      <alignment horizontal="center" vertical="center"/>
    </xf>
    <xf numFmtId="0" fontId="17" fillId="0" borderId="11" xfId="0" applyFont="1" applyBorder="1" applyAlignment="1">
      <alignment horizontal="center" vertical="center"/>
    </xf>
    <xf numFmtId="0" fontId="17" fillId="5" borderId="12" xfId="0" applyFont="1" applyFill="1" applyBorder="1" applyAlignment="1">
      <alignment horizontal="center" vertical="center" wrapText="1"/>
    </xf>
    <xf numFmtId="0" fontId="18" fillId="4" borderId="0" xfId="0" applyFont="1" applyFill="1" applyAlignment="1">
      <alignment vertical="center"/>
    </xf>
    <xf numFmtId="0" fontId="18" fillId="0" borderId="7" xfId="0" applyFont="1" applyBorder="1" applyAlignment="1">
      <alignment horizontal="left" vertical="center" wrapText="1"/>
    </xf>
    <xf numFmtId="0" fontId="17" fillId="4" borderId="0" xfId="0" applyFont="1" applyFill="1" applyAlignment="1">
      <alignment vertical="center"/>
    </xf>
    <xf numFmtId="0" fontId="16" fillId="4" borderId="7" xfId="0" applyFont="1" applyFill="1" applyBorder="1" applyAlignment="1">
      <alignment vertical="center"/>
    </xf>
    <xf numFmtId="0" fontId="8" fillId="4" borderId="0" xfId="3" applyFont="1" applyFill="1" applyAlignment="1" applyProtection="1">
      <alignment vertical="center"/>
    </xf>
    <xf numFmtId="0" fontId="4" fillId="4" borderId="0" xfId="4" applyFont="1" applyFill="1" applyAlignment="1">
      <alignment vertical="center"/>
    </xf>
    <xf numFmtId="0" fontId="6" fillId="4" borderId="0" xfId="4" applyFont="1" applyFill="1" applyAlignment="1">
      <alignment vertical="center"/>
    </xf>
    <xf numFmtId="0" fontId="6" fillId="4" borderId="0" xfId="4" applyFont="1" applyFill="1" applyAlignment="1" applyProtection="1">
      <alignment vertical="center"/>
      <protection locked="0"/>
    </xf>
    <xf numFmtId="0" fontId="7" fillId="2" borderId="7"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16" fillId="4" borderId="16" xfId="0" applyFont="1" applyFill="1" applyBorder="1" applyAlignment="1">
      <alignment horizontal="center" vertical="center"/>
    </xf>
    <xf numFmtId="165" fontId="16" fillId="5" borderId="17" xfId="1" applyNumberFormat="1" applyFont="1" applyFill="1" applyBorder="1" applyAlignment="1">
      <alignment vertical="center"/>
    </xf>
    <xf numFmtId="0" fontId="16" fillId="4" borderId="18" xfId="0" applyFont="1" applyFill="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8" fillId="4"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7" fillId="7" borderId="10"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8" fillId="2" borderId="11" xfId="3" applyFont="1" applyFill="1" applyBorder="1" applyAlignment="1" applyProtection="1">
      <alignment horizontal="center" vertical="center" wrapText="1"/>
    </xf>
    <xf numFmtId="0" fontId="8" fillId="4" borderId="12" xfId="3" applyFont="1" applyFill="1" applyBorder="1" applyAlignment="1" applyProtection="1">
      <alignment horizontal="center" vertical="center" wrapText="1"/>
    </xf>
    <xf numFmtId="0" fontId="17" fillId="5" borderId="21" xfId="0" applyFont="1" applyFill="1" applyBorder="1" applyAlignment="1">
      <alignment horizontal="center" vertical="center" wrapText="1"/>
    </xf>
    <xf numFmtId="49" fontId="4" fillId="4" borderId="7" xfId="5" applyNumberFormat="1" applyFont="1" applyFill="1" applyBorder="1" applyAlignment="1" applyProtection="1">
      <alignment horizontal="center" vertical="center"/>
      <protection locked="0"/>
    </xf>
    <xf numFmtId="49" fontId="4" fillId="4" borderId="13" xfId="5" applyNumberFormat="1" applyFont="1" applyFill="1" applyBorder="1" applyAlignment="1" applyProtection="1">
      <alignment horizontal="center" vertical="center"/>
      <protection locked="0"/>
    </xf>
    <xf numFmtId="49" fontId="4" fillId="4" borderId="4" xfId="5" applyNumberFormat="1" applyFont="1" applyFill="1" applyBorder="1" applyAlignment="1" applyProtection="1">
      <alignment horizontal="center" vertical="center"/>
      <protection locked="0"/>
    </xf>
    <xf numFmtId="49" fontId="4" fillId="4" borderId="8" xfId="5" applyNumberFormat="1" applyFont="1" applyFill="1" applyBorder="1" applyAlignment="1" applyProtection="1">
      <alignment horizontal="center" vertical="center"/>
      <protection locked="0"/>
    </xf>
    <xf numFmtId="9" fontId="16" fillId="5" borderId="13" xfId="6" applyFont="1" applyFill="1" applyBorder="1" applyAlignment="1">
      <alignment vertical="center"/>
    </xf>
    <xf numFmtId="0" fontId="16" fillId="5" borderId="13" xfId="0" applyFont="1" applyFill="1" applyBorder="1" applyAlignment="1">
      <alignment vertical="center"/>
    </xf>
    <xf numFmtId="0" fontId="16" fillId="5" borderId="8" xfId="0" applyFont="1" applyFill="1" applyBorder="1" applyAlignment="1">
      <alignment vertical="center"/>
    </xf>
    <xf numFmtId="165" fontId="16" fillId="5" borderId="4" xfId="1" applyNumberFormat="1" applyFont="1" applyFill="1" applyBorder="1" applyAlignment="1">
      <alignment vertical="center"/>
    </xf>
    <xf numFmtId="165" fontId="16" fillId="5" borderId="8" xfId="1" applyNumberFormat="1" applyFont="1" applyFill="1" applyBorder="1" applyAlignment="1">
      <alignment vertical="center"/>
    </xf>
    <xf numFmtId="44" fontId="16" fillId="5" borderId="13" xfId="2" applyFont="1" applyFill="1" applyBorder="1" applyAlignment="1">
      <alignment vertical="center" wrapText="1"/>
    </xf>
    <xf numFmtId="0" fontId="17" fillId="5" borderId="7" xfId="0" applyFont="1" applyFill="1" applyBorder="1" applyAlignment="1">
      <alignment horizontal="right" vertical="center" wrapText="1"/>
    </xf>
    <xf numFmtId="0" fontId="17" fillId="5" borderId="4" xfId="0" applyFont="1" applyFill="1" applyBorder="1" applyAlignment="1">
      <alignment horizontal="right" vertical="center" wrapText="1"/>
    </xf>
    <xf numFmtId="9" fontId="16" fillId="5" borderId="17" xfId="6" applyFont="1" applyFill="1" applyBorder="1" applyAlignment="1">
      <alignment vertical="center"/>
    </xf>
    <xf numFmtId="10" fontId="16" fillId="5" borderId="13" xfId="6" applyNumberFormat="1" applyFont="1" applyFill="1" applyBorder="1" applyAlignment="1">
      <alignment vertical="center"/>
    </xf>
    <xf numFmtId="10" fontId="16" fillId="5" borderId="8" xfId="0" applyNumberFormat="1" applyFont="1" applyFill="1" applyBorder="1" applyAlignment="1">
      <alignment vertical="center"/>
    </xf>
    <xf numFmtId="10" fontId="16" fillId="5" borderId="13" xfId="0" applyNumberFormat="1" applyFont="1" applyFill="1" applyBorder="1" applyAlignment="1">
      <alignment vertical="center"/>
    </xf>
    <xf numFmtId="10" fontId="16" fillId="5" borderId="4" xfId="0" applyNumberFormat="1" applyFont="1" applyFill="1" applyBorder="1" applyAlignment="1">
      <alignment horizontal="right" vertical="center" wrapText="1"/>
    </xf>
    <xf numFmtId="10" fontId="16" fillId="5" borderId="8" xfId="0" applyNumberFormat="1" applyFont="1" applyFill="1" applyBorder="1" applyAlignment="1">
      <alignment horizontal="right" vertical="center"/>
    </xf>
    <xf numFmtId="44" fontId="16" fillId="5" borderId="13" xfId="2" applyFont="1" applyFill="1" applyBorder="1" applyAlignment="1">
      <alignment vertical="center"/>
    </xf>
    <xf numFmtId="44" fontId="16" fillId="5" borderId="13" xfId="2" applyFont="1" applyFill="1" applyBorder="1" applyAlignment="1">
      <alignment horizontal="right" vertical="center"/>
    </xf>
    <xf numFmtId="44" fontId="16" fillId="5" borderId="7" xfId="1" applyNumberFormat="1" applyFont="1" applyFill="1" applyBorder="1" applyAlignment="1">
      <alignment vertical="center"/>
    </xf>
    <xf numFmtId="44" fontId="16" fillId="5" borderId="7" xfId="0" applyNumberFormat="1" applyFont="1" applyFill="1" applyBorder="1" applyAlignment="1">
      <alignment vertical="center" wrapText="1"/>
    </xf>
    <xf numFmtId="0" fontId="7" fillId="2" borderId="17"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16" fillId="0" borderId="0" xfId="0" applyFont="1"/>
    <xf numFmtId="44" fontId="16" fillId="5" borderId="7" xfId="2" applyFont="1" applyFill="1" applyBorder="1" applyAlignment="1">
      <alignment vertical="center"/>
    </xf>
    <xf numFmtId="44" fontId="16" fillId="5" borderId="7" xfId="2" applyFont="1" applyFill="1" applyBorder="1" applyAlignment="1">
      <alignment horizontal="right" vertical="center"/>
    </xf>
    <xf numFmtId="3" fontId="4" fillId="8" borderId="23" xfId="0" applyNumberFormat="1" applyFont="1" applyFill="1" applyBorder="1" applyAlignment="1">
      <alignment horizontal="center" vertical="center" shrinkToFit="1"/>
    </xf>
    <xf numFmtId="3" fontId="4" fillId="8" borderId="24" xfId="0" applyNumberFormat="1" applyFont="1" applyFill="1" applyBorder="1" applyAlignment="1">
      <alignment horizontal="center" vertical="center" shrinkToFit="1"/>
    </xf>
    <xf numFmtId="3" fontId="4" fillId="8" borderId="25" xfId="0" applyNumberFormat="1" applyFont="1" applyFill="1" applyBorder="1" applyAlignment="1">
      <alignment horizontal="center" vertical="center" shrinkToFit="1"/>
    </xf>
    <xf numFmtId="3" fontId="4" fillId="8" borderId="26" xfId="0" applyNumberFormat="1" applyFont="1" applyFill="1" applyBorder="1" applyAlignment="1">
      <alignment horizontal="center" vertical="center" shrinkToFit="1"/>
    </xf>
    <xf numFmtId="3" fontId="4" fillId="8" borderId="0" xfId="0" applyNumberFormat="1" applyFont="1" applyFill="1" applyAlignment="1">
      <alignment horizontal="center" vertical="center" shrinkToFit="1"/>
    </xf>
    <xf numFmtId="3" fontId="4" fillId="8" borderId="27" xfId="0" applyNumberFormat="1" applyFont="1" applyFill="1" applyBorder="1" applyAlignment="1">
      <alignment horizontal="center" vertical="center" shrinkToFit="1"/>
    </xf>
    <xf numFmtId="3" fontId="4" fillId="8" borderId="28" xfId="0" applyNumberFormat="1" applyFont="1" applyFill="1" applyBorder="1" applyAlignment="1">
      <alignment horizontal="center" vertical="center" shrinkToFit="1"/>
    </xf>
    <xf numFmtId="3" fontId="4" fillId="8" borderId="29" xfId="0" applyNumberFormat="1" applyFont="1" applyFill="1" applyBorder="1" applyAlignment="1">
      <alignment horizontal="center" vertical="center" shrinkToFit="1"/>
    </xf>
    <xf numFmtId="3" fontId="4" fillId="8" borderId="30" xfId="0" applyNumberFormat="1" applyFont="1" applyFill="1" applyBorder="1" applyAlignment="1">
      <alignment horizontal="center" vertical="center" shrinkToFit="1"/>
    </xf>
    <xf numFmtId="0" fontId="16" fillId="4" borderId="9"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3" fontId="4" fillId="8" borderId="33" xfId="0" applyNumberFormat="1" applyFont="1" applyFill="1" applyBorder="1" applyAlignment="1">
      <alignment horizontal="center" vertical="center" shrinkToFit="1"/>
    </xf>
    <xf numFmtId="3" fontId="4" fillId="8" borderId="34" xfId="0" applyNumberFormat="1" applyFont="1" applyFill="1" applyBorder="1" applyAlignment="1">
      <alignment horizontal="center" vertical="center" shrinkToFit="1"/>
    </xf>
    <xf numFmtId="3" fontId="4" fillId="8" borderId="5" xfId="0" applyNumberFormat="1" applyFont="1" applyFill="1" applyBorder="1" applyAlignment="1">
      <alignment horizontal="center" vertical="center" shrinkToFit="1"/>
    </xf>
    <xf numFmtId="0" fontId="20" fillId="9" borderId="0" xfId="0" applyFont="1" applyFill="1" applyAlignment="1">
      <alignment horizontal="center" vertical="center" wrapText="1"/>
    </xf>
    <xf numFmtId="0" fontId="20" fillId="9" borderId="0" xfId="0" applyFont="1" applyFill="1" applyAlignment="1">
      <alignment horizontal="center" vertical="center"/>
    </xf>
    <xf numFmtId="0" fontId="21" fillId="9" borderId="0" xfId="0" applyFont="1" applyFill="1" applyAlignment="1">
      <alignment vertical="center"/>
    </xf>
    <xf numFmtId="0" fontId="21" fillId="9" borderId="0" xfId="0" applyFont="1" applyFill="1" applyAlignment="1">
      <alignment horizontal="center" vertical="center"/>
    </xf>
    <xf numFmtId="164" fontId="17" fillId="3" borderId="21" xfId="0" applyNumberFormat="1"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22" fillId="0" borderId="0" xfId="3" applyFont="1" applyFill="1" applyBorder="1" applyAlignment="1" applyProtection="1">
      <alignment vertical="center" wrapText="1"/>
    </xf>
    <xf numFmtId="0" fontId="18" fillId="0" borderId="7" xfId="0" applyFont="1" applyBorder="1" applyAlignment="1">
      <alignment horizontal="left" vertical="center"/>
    </xf>
    <xf numFmtId="0" fontId="23" fillId="9" borderId="7"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wrapText="1"/>
    </xf>
    <xf numFmtId="0" fontId="16" fillId="0" borderId="0" xfId="0" applyFont="1" applyAlignment="1">
      <alignment vertical="center"/>
    </xf>
    <xf numFmtId="0" fontId="24" fillId="9" borderId="0" xfId="0" applyFont="1" applyFill="1" applyAlignment="1">
      <alignment vertical="center"/>
    </xf>
    <xf numFmtId="0" fontId="25" fillId="0" borderId="0" xfId="0" applyFont="1" applyAlignment="1">
      <alignment vertical="center"/>
    </xf>
    <xf numFmtId="0" fontId="25" fillId="9" borderId="0" xfId="0" applyFont="1" applyFill="1" applyAlignment="1">
      <alignment vertical="center"/>
    </xf>
    <xf numFmtId="165" fontId="4" fillId="5" borderId="7" xfId="1" applyNumberFormat="1" applyFont="1" applyFill="1" applyBorder="1" applyAlignment="1">
      <alignment vertical="center"/>
    </xf>
    <xf numFmtId="0" fontId="6" fillId="7" borderId="20" xfId="0" applyFont="1" applyFill="1" applyBorder="1" applyAlignment="1">
      <alignment horizontal="center" vertical="center" wrapText="1"/>
    </xf>
    <xf numFmtId="0" fontId="4" fillId="0" borderId="0" xfId="0" applyFont="1" applyAlignment="1">
      <alignment vertical="center"/>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31" xfId="0" applyFont="1" applyFill="1" applyBorder="1" applyAlignment="1">
      <alignment horizontal="center" vertical="center"/>
    </xf>
    <xf numFmtId="1" fontId="6" fillId="6" borderId="9" xfId="0" applyNumberFormat="1" applyFont="1" applyFill="1" applyBorder="1" applyAlignment="1">
      <alignment horizontal="center" vertical="center" shrinkToFit="1"/>
    </xf>
    <xf numFmtId="1" fontId="6" fillId="6" borderId="7" xfId="0" applyNumberFormat="1" applyFont="1" applyFill="1" applyBorder="1" applyAlignment="1">
      <alignment horizontal="center" vertical="center" shrinkToFit="1"/>
    </xf>
    <xf numFmtId="1" fontId="6" fillId="6" borderId="4" xfId="0" applyNumberFormat="1" applyFont="1" applyFill="1" applyBorder="1" applyAlignment="1">
      <alignment horizontal="center" vertical="center" shrinkToFi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6" fillId="5" borderId="15" xfId="0" applyFont="1" applyFill="1" applyBorder="1" applyAlignment="1">
      <alignment horizontal="center" vertical="center"/>
    </xf>
    <xf numFmtId="165" fontId="4" fillId="5" borderId="13" xfId="1" applyNumberFormat="1" applyFont="1" applyFill="1" applyBorder="1" applyAlignment="1">
      <alignment vertical="center"/>
    </xf>
    <xf numFmtId="44" fontId="4" fillId="5" borderId="13" xfId="2" applyFont="1" applyFill="1" applyBorder="1" applyAlignment="1">
      <alignment vertical="center"/>
    </xf>
    <xf numFmtId="10" fontId="4" fillId="5" borderId="13" xfId="6" applyNumberFormat="1" applyFont="1" applyFill="1" applyBorder="1" applyAlignment="1">
      <alignment vertical="center"/>
    </xf>
    <xf numFmtId="10" fontId="4" fillId="5" borderId="8" xfId="0" applyNumberFormat="1" applyFont="1" applyFill="1" applyBorder="1" applyAlignment="1">
      <alignment vertical="center"/>
    </xf>
    <xf numFmtId="0" fontId="6" fillId="7"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6" fillId="5" borderId="12" xfId="0" applyFont="1" applyFill="1" applyBorder="1" applyAlignment="1">
      <alignment horizontal="center" vertical="center"/>
    </xf>
    <xf numFmtId="44" fontId="4" fillId="5" borderId="13" xfId="2" applyFont="1" applyFill="1" applyBorder="1" applyAlignment="1">
      <alignment horizontal="right" vertical="center"/>
    </xf>
    <xf numFmtId="44" fontId="4" fillId="5" borderId="7" xfId="0" applyNumberFormat="1" applyFont="1" applyFill="1" applyBorder="1" applyAlignment="1">
      <alignment vertical="center"/>
    </xf>
    <xf numFmtId="10" fontId="4" fillId="5" borderId="7" xfId="0" applyNumberFormat="1" applyFont="1" applyFill="1" applyBorder="1" applyAlignment="1">
      <alignment vertical="center"/>
    </xf>
    <xf numFmtId="44" fontId="4" fillId="5" borderId="7" xfId="0" applyNumberFormat="1" applyFont="1" applyFill="1" applyBorder="1" applyAlignment="1">
      <alignment vertical="center" wrapText="1"/>
    </xf>
    <xf numFmtId="10" fontId="4" fillId="5" borderId="4" xfId="0" applyNumberFormat="1" applyFont="1" applyFill="1" applyBorder="1" applyAlignment="1">
      <alignment horizontal="right" vertical="center" wrapText="1"/>
    </xf>
    <xf numFmtId="10" fontId="4" fillId="5" borderId="13" xfId="0" applyNumberFormat="1" applyFont="1" applyFill="1" applyBorder="1" applyAlignment="1">
      <alignment vertical="center"/>
    </xf>
    <xf numFmtId="10" fontId="4" fillId="5" borderId="8" xfId="0" applyNumberFormat="1" applyFont="1" applyFill="1" applyBorder="1" applyAlignment="1">
      <alignment horizontal="right" vertical="center"/>
    </xf>
    <xf numFmtId="0" fontId="25" fillId="4" borderId="0" xfId="0" applyFont="1" applyFill="1" applyAlignment="1">
      <alignment vertical="center"/>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9" fontId="4" fillId="5" borderId="7" xfId="6" applyFont="1" applyFill="1" applyBorder="1" applyAlignment="1">
      <alignment vertical="center"/>
    </xf>
    <xf numFmtId="0" fontId="4" fillId="4" borderId="0" xfId="0" applyFont="1" applyFill="1" applyAlignment="1">
      <alignment vertical="center"/>
    </xf>
    <xf numFmtId="0" fontId="26" fillId="0" borderId="0" xfId="0" applyFont="1"/>
    <xf numFmtId="165" fontId="6" fillId="5" borderId="13" xfId="1" applyNumberFormat="1" applyFont="1" applyFill="1" applyBorder="1" applyAlignment="1">
      <alignment vertical="center"/>
    </xf>
    <xf numFmtId="44" fontId="6" fillId="5" borderId="13" xfId="2" applyFont="1" applyFill="1" applyBorder="1" applyAlignment="1">
      <alignment vertical="center"/>
    </xf>
    <xf numFmtId="10" fontId="6" fillId="5" borderId="13" xfId="6" applyNumberFormat="1" applyFont="1" applyFill="1" applyBorder="1" applyAlignment="1">
      <alignment vertical="center"/>
    </xf>
    <xf numFmtId="10" fontId="6" fillId="5" borderId="8" xfId="6" applyNumberFormat="1"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wrapText="1"/>
    </xf>
    <xf numFmtId="0" fontId="4" fillId="4" borderId="37" xfId="0" applyFont="1" applyFill="1" applyBorder="1" applyAlignment="1">
      <alignment vertical="center"/>
    </xf>
    <xf numFmtId="0" fontId="26" fillId="0" borderId="37" xfId="0" applyFont="1" applyBorder="1"/>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44" fontId="4" fillId="5" borderId="7" xfId="2" applyFont="1" applyFill="1" applyBorder="1" applyAlignment="1">
      <alignment vertical="center"/>
    </xf>
    <xf numFmtId="44" fontId="4" fillId="5" borderId="7" xfId="1" applyNumberFormat="1" applyFont="1" applyFill="1" applyBorder="1" applyAlignment="1">
      <alignment vertical="center"/>
    </xf>
    <xf numFmtId="44" fontId="6" fillId="5" borderId="13" xfId="1" applyNumberFormat="1" applyFont="1" applyFill="1" applyBorder="1" applyAlignment="1">
      <alignment vertical="center"/>
    </xf>
    <xf numFmtId="3" fontId="4" fillId="5" borderId="7" xfId="1" applyNumberFormat="1" applyFont="1" applyFill="1" applyBorder="1" applyAlignment="1">
      <alignment vertical="center"/>
    </xf>
    <xf numFmtId="10" fontId="4" fillId="5" borderId="7" xfId="6" applyNumberFormat="1" applyFont="1" applyFill="1" applyBorder="1" applyAlignment="1">
      <alignment vertical="center"/>
    </xf>
    <xf numFmtId="3" fontId="6" fillId="5" borderId="13" xfId="0" applyNumberFormat="1" applyFont="1" applyFill="1" applyBorder="1" applyAlignment="1">
      <alignment vertical="center"/>
    </xf>
    <xf numFmtId="3" fontId="6" fillId="5" borderId="13" xfId="1" applyNumberFormat="1" applyFont="1" applyFill="1" applyBorder="1" applyAlignment="1">
      <alignment vertical="center"/>
    </xf>
    <xf numFmtId="1" fontId="6" fillId="6" borderId="13" xfId="0" applyNumberFormat="1" applyFont="1" applyFill="1" applyBorder="1" applyAlignment="1">
      <alignment horizontal="center" vertical="center" shrinkToFit="1"/>
    </xf>
    <xf numFmtId="3" fontId="6" fillId="5" borderId="5" xfId="0" applyNumberFormat="1" applyFont="1" applyFill="1" applyBorder="1" applyAlignment="1">
      <alignment vertical="center"/>
    </xf>
    <xf numFmtId="9" fontId="6" fillId="5" borderId="13" xfId="6" applyFont="1" applyFill="1" applyBorder="1" applyAlignment="1">
      <alignment vertical="center"/>
    </xf>
    <xf numFmtId="1" fontId="6" fillId="6" borderId="8" xfId="0" applyNumberFormat="1" applyFont="1" applyFill="1" applyBorder="1" applyAlignment="1">
      <alignment horizontal="center" vertical="center" shrinkToFit="1"/>
    </xf>
    <xf numFmtId="0" fontId="6" fillId="10" borderId="43"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45" xfId="0" applyFont="1" applyFill="1" applyBorder="1" applyAlignment="1">
      <alignment horizontal="center"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17" fillId="10" borderId="1" xfId="0" applyFont="1" applyFill="1" applyBorder="1" applyAlignment="1">
      <alignment horizontal="center" vertical="center"/>
    </xf>
    <xf numFmtId="0" fontId="17" fillId="10" borderId="45" xfId="0" applyFont="1" applyFill="1" applyBorder="1" applyAlignment="1">
      <alignment horizontal="center" vertical="center"/>
    </xf>
    <xf numFmtId="0" fontId="17" fillId="10" borderId="44" xfId="0" applyFont="1" applyFill="1" applyBorder="1" applyAlignment="1">
      <alignment horizontal="left" vertical="center"/>
    </xf>
    <xf numFmtId="0" fontId="17" fillId="10" borderId="6"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46" xfId="0" applyFont="1" applyFill="1" applyBorder="1" applyAlignment="1">
      <alignment horizontal="left" vertical="center"/>
    </xf>
    <xf numFmtId="0" fontId="27" fillId="10" borderId="0" xfId="0" applyFont="1" applyFill="1" applyAlignment="1">
      <alignment vertical="center"/>
    </xf>
    <xf numFmtId="0" fontId="17" fillId="10" borderId="47" xfId="0"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37" fontId="16" fillId="4" borderId="7" xfId="1" applyNumberFormat="1" applyFont="1" applyFill="1" applyBorder="1" applyAlignment="1" applyProtection="1">
      <alignment vertical="center"/>
      <protection locked="0"/>
    </xf>
    <xf numFmtId="44" fontId="16" fillId="4" borderId="17" xfId="2" applyFont="1" applyFill="1" applyBorder="1" applyAlignment="1" applyProtection="1">
      <alignment vertical="center"/>
      <protection locked="0"/>
    </xf>
    <xf numFmtId="10" fontId="16" fillId="4" borderId="22" xfId="6" applyNumberFormat="1" applyFont="1" applyFill="1" applyBorder="1" applyAlignment="1" applyProtection="1">
      <alignment vertical="center"/>
      <protection locked="0"/>
    </xf>
    <xf numFmtId="37" fontId="16" fillId="4" borderId="13" xfId="1" applyNumberFormat="1" applyFont="1" applyFill="1" applyBorder="1" applyAlignment="1" applyProtection="1">
      <alignment vertical="center"/>
      <protection locked="0"/>
    </xf>
    <xf numFmtId="44" fontId="16" fillId="4" borderId="13" xfId="2" applyFont="1" applyFill="1" applyBorder="1" applyAlignment="1" applyProtection="1">
      <alignment vertical="center"/>
      <protection locked="0"/>
    </xf>
    <xf numFmtId="10" fontId="16" fillId="4" borderId="8" xfId="6" applyNumberFormat="1" applyFont="1" applyFill="1" applyBorder="1" applyAlignment="1" applyProtection="1">
      <alignment vertical="center"/>
      <protection locked="0"/>
    </xf>
    <xf numFmtId="165" fontId="16" fillId="4" borderId="7" xfId="1" applyNumberFormat="1" applyFont="1" applyFill="1" applyBorder="1" applyAlignment="1" applyProtection="1">
      <alignment vertical="center"/>
      <protection locked="0"/>
    </xf>
    <xf numFmtId="44" fontId="16" fillId="4" borderId="7" xfId="2" applyFont="1" applyFill="1" applyBorder="1" applyAlignment="1" applyProtection="1">
      <alignment vertical="center"/>
      <protection locked="0"/>
    </xf>
    <xf numFmtId="10" fontId="16" fillId="4" borderId="4" xfId="6" applyNumberFormat="1" applyFont="1" applyFill="1" applyBorder="1" applyAlignment="1" applyProtection="1">
      <alignment vertical="center"/>
      <protection locked="0"/>
    </xf>
    <xf numFmtId="0" fontId="13" fillId="4" borderId="0" xfId="4" applyFont="1" applyFill="1" applyAlignment="1">
      <alignment vertical="center"/>
    </xf>
    <xf numFmtId="0" fontId="16" fillId="4" borderId="48" xfId="0" applyFont="1" applyFill="1" applyBorder="1" applyAlignment="1">
      <alignment vertical="center"/>
    </xf>
    <xf numFmtId="0" fontId="17" fillId="5" borderId="20" xfId="0" applyFont="1" applyFill="1" applyBorder="1" applyAlignment="1">
      <alignment horizontal="center" vertical="center"/>
    </xf>
    <xf numFmtId="0" fontId="8" fillId="4" borderId="14" xfId="3" applyFont="1" applyFill="1" applyBorder="1" applyAlignment="1" applyProtection="1">
      <alignment horizontal="center" vertical="center"/>
    </xf>
    <xf numFmtId="0" fontId="8" fillId="4" borderId="19" xfId="3" applyFont="1" applyFill="1" applyBorder="1" applyAlignment="1" applyProtection="1">
      <alignment horizontal="center" vertical="center"/>
    </xf>
    <xf numFmtId="0" fontId="8" fillId="4" borderId="15" xfId="3" applyFont="1" applyFill="1" applyBorder="1" applyAlignment="1" applyProtection="1">
      <alignment horizontal="center" vertical="center"/>
    </xf>
    <xf numFmtId="0" fontId="17" fillId="5" borderId="10" xfId="0" applyFont="1" applyFill="1" applyBorder="1" applyAlignment="1">
      <alignment vertical="center"/>
    </xf>
    <xf numFmtId="0" fontId="16" fillId="4" borderId="11" xfId="0" applyFont="1" applyFill="1" applyBorder="1" applyAlignment="1">
      <alignment vertical="center" wrapText="1"/>
    </xf>
    <xf numFmtId="0" fontId="16" fillId="4" borderId="11" xfId="0" applyFont="1" applyFill="1" applyBorder="1" applyAlignment="1">
      <alignment vertical="center"/>
    </xf>
    <xf numFmtId="0" fontId="16" fillId="4" borderId="18" xfId="0" applyFont="1" applyFill="1" applyBorder="1" applyAlignment="1">
      <alignment vertical="center"/>
    </xf>
    <xf numFmtId="0" fontId="16" fillId="4" borderId="49" xfId="0" applyFont="1" applyFill="1" applyBorder="1" applyAlignment="1">
      <alignment vertical="center" wrapText="1"/>
    </xf>
    <xf numFmtId="0" fontId="4" fillId="4" borderId="13" xfId="0" applyFont="1" applyFill="1" applyBorder="1" applyAlignment="1" applyProtection="1">
      <alignment horizontal="left" vertical="center"/>
      <protection locked="0"/>
    </xf>
    <xf numFmtId="0" fontId="16" fillId="5" borderId="18" xfId="0" applyFont="1" applyFill="1" applyBorder="1" applyAlignment="1">
      <alignment horizontal="center" vertical="center" wrapText="1"/>
    </xf>
    <xf numFmtId="0" fontId="16" fillId="0" borderId="17" xfId="0" applyFont="1" applyBorder="1" applyAlignment="1" applyProtection="1">
      <alignment horizontal="center" vertical="center"/>
      <protection locked="0"/>
    </xf>
    <xf numFmtId="49" fontId="4" fillId="4" borderId="22" xfId="5" applyNumberFormat="1" applyFont="1" applyFill="1" applyBorder="1" applyAlignment="1" applyProtection="1">
      <alignment horizontal="center" vertical="center"/>
      <protection locked="0"/>
    </xf>
    <xf numFmtId="49" fontId="4" fillId="4" borderId="6" xfId="5" applyNumberFormat="1" applyFont="1" applyFill="1" applyBorder="1" applyAlignment="1" applyProtection="1">
      <alignment horizontal="center" vertical="center"/>
      <protection locked="0"/>
    </xf>
    <xf numFmtId="49" fontId="4" fillId="4" borderId="2" xfId="5" applyNumberFormat="1" applyFont="1" applyFill="1" applyBorder="1" applyAlignment="1" applyProtection="1">
      <alignment horizontal="center" vertical="center"/>
      <protection locked="0"/>
    </xf>
    <xf numFmtId="0" fontId="19" fillId="0" borderId="7" xfId="0" applyFont="1" applyBorder="1" applyAlignment="1">
      <alignment horizontal="left" vertical="center" wrapText="1"/>
    </xf>
    <xf numFmtId="0" fontId="4" fillId="4" borderId="7" xfId="5" applyFont="1" applyFill="1" applyBorder="1" applyAlignment="1">
      <alignment vertical="center" wrapText="1"/>
    </xf>
    <xf numFmtId="0" fontId="4" fillId="4" borderId="7" xfId="4" applyFont="1" applyFill="1" applyBorder="1" applyAlignment="1">
      <alignment horizontal="left" vertical="center" wrapText="1"/>
    </xf>
    <xf numFmtId="0" fontId="4" fillId="4" borderId="6" xfId="5" applyFont="1" applyFill="1" applyBorder="1" applyAlignment="1">
      <alignment vertical="center"/>
    </xf>
    <xf numFmtId="0" fontId="4" fillId="4" borderId="13" xfId="4" applyFont="1" applyFill="1" applyBorder="1" applyAlignment="1">
      <alignment horizontal="left" vertical="center" wrapText="1"/>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49" fontId="4" fillId="11" borderId="2" xfId="4" applyNumberFormat="1" applyFont="1" applyFill="1" applyBorder="1" applyAlignment="1">
      <alignment horizontal="right" vertical="center"/>
    </xf>
    <xf numFmtId="165" fontId="4" fillId="4" borderId="7" xfId="1" applyNumberFormat="1" applyFont="1" applyFill="1" applyBorder="1" applyAlignment="1" applyProtection="1">
      <alignment vertical="center"/>
      <protection locked="0"/>
    </xf>
    <xf numFmtId="3" fontId="4" fillId="0" borderId="7" xfId="0" applyNumberFormat="1" applyFont="1" applyBorder="1" applyAlignment="1" applyProtection="1">
      <alignment vertical="center"/>
      <protection locked="0"/>
    </xf>
    <xf numFmtId="44" fontId="4" fillId="0" borderId="7" xfId="2" applyFont="1" applyBorder="1" applyAlignment="1" applyProtection="1">
      <alignment vertical="center"/>
      <protection locked="0"/>
    </xf>
    <xf numFmtId="10" fontId="4" fillId="0" borderId="7" xfId="0" applyNumberFormat="1" applyFont="1" applyBorder="1" applyAlignment="1" applyProtection="1">
      <alignment vertical="center"/>
      <protection locked="0"/>
    </xf>
    <xf numFmtId="10" fontId="4" fillId="0" borderId="4" xfId="0" applyNumberFormat="1" applyFont="1" applyBorder="1" applyAlignment="1" applyProtection="1">
      <alignment vertical="center"/>
      <protection locked="0"/>
    </xf>
    <xf numFmtId="0" fontId="4" fillId="0" borderId="7" xfId="0" applyFont="1" applyBorder="1" applyAlignment="1" applyProtection="1">
      <alignment vertical="center"/>
      <protection locked="0"/>
    </xf>
    <xf numFmtId="3" fontId="16" fillId="0" borderId="7" xfId="0" applyNumberFormat="1" applyFont="1" applyBorder="1" applyAlignment="1" applyProtection="1">
      <alignment vertical="center"/>
      <protection locked="0"/>
    </xf>
    <xf numFmtId="3" fontId="16" fillId="0" borderId="17" xfId="0" applyNumberFormat="1" applyFont="1" applyBorder="1" applyAlignment="1" applyProtection="1">
      <alignment vertical="center"/>
      <protection locked="0"/>
    </xf>
    <xf numFmtId="165" fontId="16" fillId="0" borderId="7" xfId="1" applyNumberFormat="1" applyFont="1" applyBorder="1" applyAlignment="1" applyProtection="1">
      <alignment vertical="center"/>
      <protection locked="0"/>
    </xf>
    <xf numFmtId="10" fontId="16" fillId="0" borderId="7" xfId="0" applyNumberFormat="1" applyFont="1" applyBorder="1" applyAlignment="1" applyProtection="1">
      <alignment vertical="center"/>
      <protection locked="0"/>
    </xf>
    <xf numFmtId="10" fontId="16" fillId="0" borderId="17" xfId="0" applyNumberFormat="1" applyFont="1" applyBorder="1" applyAlignment="1" applyProtection="1">
      <alignment vertical="center"/>
      <protection locked="0"/>
    </xf>
    <xf numFmtId="10" fontId="16" fillId="0" borderId="4" xfId="0" applyNumberFormat="1" applyFont="1" applyBorder="1" applyAlignment="1" applyProtection="1">
      <alignment vertical="center"/>
      <protection locked="0"/>
    </xf>
    <xf numFmtId="10" fontId="16" fillId="0" borderId="22" xfId="0" applyNumberFormat="1" applyFont="1" applyBorder="1" applyAlignment="1" applyProtection="1">
      <alignment vertical="center"/>
      <protection locked="0"/>
    </xf>
    <xf numFmtId="10" fontId="4" fillId="0" borderId="17" xfId="0" applyNumberFormat="1" applyFont="1" applyBorder="1" applyAlignment="1" applyProtection="1">
      <alignment vertical="center"/>
      <protection locked="0"/>
    </xf>
    <xf numFmtId="44" fontId="4" fillId="0" borderId="17" xfId="2" applyFont="1" applyBorder="1" applyAlignment="1" applyProtection="1">
      <alignment vertical="center"/>
      <protection locked="0"/>
    </xf>
    <xf numFmtId="10" fontId="4" fillId="0" borderId="22" xfId="0" applyNumberFormat="1" applyFont="1" applyBorder="1" applyAlignment="1" applyProtection="1">
      <alignment vertical="center"/>
      <protection locked="0"/>
    </xf>
    <xf numFmtId="37" fontId="4" fillId="0" borderId="7" xfId="2" applyNumberFormat="1" applyFont="1" applyBorder="1" applyAlignment="1" applyProtection="1">
      <alignment vertical="center"/>
      <protection locked="0"/>
    </xf>
    <xf numFmtId="44" fontId="4" fillId="0" borderId="7" xfId="2" applyFont="1" applyBorder="1" applyAlignment="1" applyProtection="1">
      <alignment horizontal="right" vertical="center"/>
      <protection locked="0"/>
    </xf>
    <xf numFmtId="37" fontId="4" fillId="0" borderId="17" xfId="2" applyNumberFormat="1" applyFont="1" applyBorder="1" applyAlignment="1" applyProtection="1">
      <alignment vertical="center"/>
      <protection locked="0"/>
    </xf>
    <xf numFmtId="44" fontId="4" fillId="0" borderId="17" xfId="2" applyFont="1" applyBorder="1" applyAlignment="1" applyProtection="1">
      <alignment horizontal="right" vertical="center"/>
      <protection locked="0"/>
    </xf>
    <xf numFmtId="44" fontId="16" fillId="4" borderId="7" xfId="1" applyNumberFormat="1" applyFont="1" applyFill="1" applyBorder="1" applyAlignment="1" applyProtection="1">
      <alignment vertical="center"/>
      <protection locked="0"/>
    </xf>
    <xf numFmtId="44" fontId="16" fillId="4" borderId="17" xfId="1" applyNumberFormat="1" applyFont="1" applyFill="1" applyBorder="1" applyAlignment="1" applyProtection="1">
      <alignment vertical="center"/>
      <protection locked="0"/>
    </xf>
    <xf numFmtId="44" fontId="16" fillId="0" borderId="7" xfId="2" applyFont="1" applyBorder="1" applyAlignment="1" applyProtection="1">
      <alignment vertical="center" wrapText="1"/>
      <protection locked="0"/>
    </xf>
    <xf numFmtId="0" fontId="17" fillId="10" borderId="10"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4" fillId="0" borderId="10" xfId="5" quotePrefix="1" applyFont="1" applyBorder="1" applyAlignment="1">
      <alignment horizontal="center" vertical="center"/>
    </xf>
    <xf numFmtId="0" fontId="4" fillId="0" borderId="11" xfId="5" quotePrefix="1" applyFont="1" applyBorder="1" applyAlignment="1">
      <alignment horizontal="center" vertical="center"/>
    </xf>
    <xf numFmtId="0" fontId="4" fillId="0" borderId="12" xfId="5" quotePrefix="1" applyFont="1" applyBorder="1" applyAlignment="1">
      <alignment horizontal="center" vertical="center"/>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165" fontId="4" fillId="11" borderId="4" xfId="5" applyNumberFormat="1" applyFont="1" applyFill="1" applyBorder="1" applyAlignment="1">
      <alignment horizontal="right" vertical="center"/>
    </xf>
    <xf numFmtId="10" fontId="4" fillId="11" borderId="8" xfId="6" applyNumberFormat="1" applyFont="1" applyFill="1" applyBorder="1" applyAlignment="1" applyProtection="1">
      <alignment horizontal="right" vertical="center"/>
    </xf>
    <xf numFmtId="0" fontId="6" fillId="11" borderId="10" xfId="0" quotePrefix="1" applyFont="1" applyFill="1" applyBorder="1" applyAlignment="1" applyProtection="1">
      <alignment horizontal="center" vertical="center"/>
      <protection locked="0"/>
    </xf>
    <xf numFmtId="0" fontId="6" fillId="11" borderId="6" xfId="0" applyFont="1" applyFill="1" applyBorder="1" applyAlignment="1" applyProtection="1">
      <alignment horizontal="left" vertical="center"/>
      <protection locked="0"/>
    </xf>
    <xf numFmtId="0" fontId="6" fillId="11" borderId="6" xfId="0" applyFont="1" applyFill="1" applyBorder="1" applyAlignment="1" applyProtection="1">
      <alignment horizontal="right" wrapText="1"/>
      <protection locked="0"/>
    </xf>
    <xf numFmtId="0" fontId="6" fillId="11" borderId="6" xfId="0" applyFont="1" applyFill="1" applyBorder="1" applyAlignment="1" applyProtection="1">
      <alignment horizontal="right" vertical="center" wrapText="1"/>
      <protection locked="0"/>
    </xf>
    <xf numFmtId="0" fontId="6" fillId="11" borderId="6" xfId="4" applyFont="1" applyFill="1" applyBorder="1" applyAlignment="1">
      <alignment horizontal="right" vertical="center" wrapText="1"/>
    </xf>
    <xf numFmtId="0" fontId="6" fillId="11" borderId="2" xfId="4" applyFont="1" applyFill="1" applyBorder="1" applyAlignment="1">
      <alignment horizontal="right" vertical="center" wrapText="1"/>
    </xf>
    <xf numFmtId="0" fontId="4" fillId="4" borderId="50" xfId="5" quotePrefix="1" applyFont="1" applyFill="1" applyBorder="1" applyAlignment="1">
      <alignment horizontal="center" vertical="center"/>
    </xf>
    <xf numFmtId="43" fontId="16" fillId="4" borderId="0" xfId="1" applyFont="1" applyFill="1" applyBorder="1" applyAlignment="1" applyProtection="1">
      <alignment vertical="center"/>
    </xf>
    <xf numFmtId="44" fontId="16" fillId="4" borderId="0" xfId="2" applyFont="1" applyFill="1" applyBorder="1" applyAlignment="1" applyProtection="1">
      <alignment vertical="center"/>
    </xf>
    <xf numFmtId="10" fontId="16" fillId="4" borderId="0" xfId="6" applyNumberFormat="1" applyFont="1" applyFill="1" applyBorder="1" applyAlignment="1" applyProtection="1">
      <alignment vertical="center"/>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65" fontId="26" fillId="0" borderId="0" xfId="0" applyNumberFormat="1" applyFont="1"/>
    <xf numFmtId="44" fontId="26" fillId="0" borderId="0" xfId="0" applyNumberFormat="1" applyFont="1"/>
    <xf numFmtId="44" fontId="6" fillId="5" borderId="7" xfId="2" applyFont="1" applyFill="1" applyBorder="1" applyAlignment="1">
      <alignment vertical="center"/>
    </xf>
    <xf numFmtId="37" fontId="6" fillId="5" borderId="13" xfId="1" applyNumberFormat="1" applyFont="1" applyFill="1" applyBorder="1" applyAlignment="1">
      <alignment vertical="center"/>
    </xf>
    <xf numFmtId="10" fontId="16" fillId="5" borderId="8" xfId="6" applyNumberFormat="1" applyFont="1" applyFill="1" applyBorder="1" applyAlignment="1">
      <alignment vertical="center"/>
    </xf>
    <xf numFmtId="10" fontId="4" fillId="5" borderId="4" xfId="6" applyNumberFormat="1" applyFont="1" applyFill="1" applyBorder="1" applyAlignment="1">
      <alignment vertical="center"/>
    </xf>
    <xf numFmtId="10" fontId="4" fillId="5" borderId="8" xfId="6" applyNumberFormat="1" applyFont="1" applyFill="1" applyBorder="1" applyAlignment="1">
      <alignment vertical="center"/>
    </xf>
    <xf numFmtId="49" fontId="6" fillId="0" borderId="9" xfId="5" applyNumberFormat="1" applyFont="1" applyBorder="1" applyAlignment="1" applyProtection="1">
      <alignment horizontal="left" vertical="center"/>
      <protection locked="0"/>
    </xf>
    <xf numFmtId="49" fontId="6" fillId="0" borderId="31" xfId="5" applyNumberFormat="1" applyFont="1" applyBorder="1" applyAlignment="1" applyProtection="1">
      <alignment horizontal="left" vertical="center"/>
      <protection locked="0"/>
    </xf>
    <xf numFmtId="49" fontId="6" fillId="0" borderId="32" xfId="5" applyNumberFormat="1" applyFont="1" applyBorder="1" applyAlignment="1" applyProtection="1">
      <alignment horizontal="left" vertical="center"/>
      <protection locked="0"/>
    </xf>
    <xf numFmtId="0" fontId="4" fillId="4" borderId="4" xfId="4" applyFont="1" applyFill="1" applyBorder="1" applyAlignment="1" applyProtection="1">
      <alignment vertical="center"/>
      <protection locked="0"/>
    </xf>
    <xf numFmtId="0" fontId="4" fillId="4" borderId="10" xfId="5" quotePrefix="1" applyFont="1" applyFill="1" applyBorder="1" applyAlignment="1">
      <alignment horizontal="center" vertical="center"/>
    </xf>
    <xf numFmtId="0" fontId="4" fillId="4" borderId="1" xfId="5" applyFont="1" applyFill="1" applyBorder="1" applyAlignment="1">
      <alignment vertical="center"/>
    </xf>
    <xf numFmtId="0" fontId="4" fillId="4" borderId="11" xfId="5" quotePrefix="1" applyFont="1" applyFill="1" applyBorder="1" applyAlignment="1">
      <alignment horizontal="center" vertical="center"/>
    </xf>
    <xf numFmtId="0" fontId="4" fillId="4" borderId="3" xfId="5" applyFont="1" applyFill="1" applyBorder="1" applyAlignment="1">
      <alignment vertical="center"/>
    </xf>
    <xf numFmtId="0" fontId="4" fillId="4" borderId="3" xfId="5" applyFont="1" applyFill="1" applyBorder="1" applyAlignment="1">
      <alignment vertical="center" wrapText="1"/>
    </xf>
    <xf numFmtId="0" fontId="4" fillId="4" borderId="0" xfId="0" applyFont="1" applyFill="1" applyAlignment="1">
      <alignment horizontal="left" vertical="center"/>
    </xf>
    <xf numFmtId="0" fontId="4" fillId="4" borderId="12" xfId="5" quotePrefix="1" applyFont="1" applyFill="1" applyBorder="1" applyAlignment="1">
      <alignment horizontal="center" vertical="center"/>
    </xf>
    <xf numFmtId="0" fontId="4" fillId="4" borderId="5" xfId="5" applyFont="1" applyFill="1" applyBorder="1" applyAlignment="1">
      <alignment vertical="center" wrapText="1"/>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4" fillId="4" borderId="36" xfId="4" applyFont="1" applyFill="1" applyBorder="1" applyAlignment="1" applyProtection="1">
      <alignment horizontal="center" vertical="center"/>
      <protection locked="0"/>
    </xf>
    <xf numFmtId="0" fontId="4" fillId="4" borderId="37" xfId="4" applyFont="1" applyFill="1" applyBorder="1" applyAlignment="1" applyProtection="1">
      <alignment horizontal="center" vertical="center"/>
      <protection locked="0"/>
    </xf>
    <xf numFmtId="0" fontId="4" fillId="4" borderId="38" xfId="4" applyFont="1" applyFill="1" applyBorder="1" applyAlignment="1" applyProtection="1">
      <alignment horizontal="center" vertical="center"/>
      <protection locked="0"/>
    </xf>
    <xf numFmtId="0" fontId="4" fillId="4" borderId="46" xfId="4" applyFont="1" applyFill="1" applyBorder="1" applyAlignment="1" applyProtection="1">
      <alignment horizontal="center" vertical="center"/>
      <protection locked="0"/>
    </xf>
    <xf numFmtId="0" fontId="4" fillId="4" borderId="0" xfId="4" applyFont="1" applyFill="1" applyAlignment="1" applyProtection="1">
      <alignment horizontal="center" vertical="center"/>
      <protection locked="0"/>
    </xf>
    <xf numFmtId="0" fontId="4" fillId="4" borderId="47" xfId="4" applyFont="1" applyFill="1" applyBorder="1" applyAlignment="1" applyProtection="1">
      <alignment horizontal="center" vertical="center"/>
      <protection locked="0"/>
    </xf>
    <xf numFmtId="0" fontId="4" fillId="4" borderId="52" xfId="4" applyFont="1" applyFill="1" applyBorder="1" applyAlignment="1" applyProtection="1">
      <alignment horizontal="center" vertical="center"/>
      <protection locked="0"/>
    </xf>
    <xf numFmtId="0" fontId="4" fillId="4" borderId="29" xfId="4" applyFont="1" applyFill="1" applyBorder="1" applyAlignment="1" applyProtection="1">
      <alignment horizontal="center" vertical="center"/>
      <protection locked="0"/>
    </xf>
    <xf numFmtId="0" fontId="4" fillId="4" borderId="53" xfId="4" applyFont="1" applyFill="1" applyBorder="1" applyAlignment="1" applyProtection="1">
      <alignment horizontal="center" vertical="center"/>
      <protection locked="0"/>
    </xf>
    <xf numFmtId="0" fontId="4" fillId="4" borderId="54" xfId="5" applyFont="1" applyFill="1" applyBorder="1" applyAlignment="1">
      <alignment horizontal="center" vertical="center" wrapText="1"/>
    </xf>
    <xf numFmtId="0" fontId="4" fillId="4" borderId="55" xfId="5" applyFont="1" applyFill="1" applyBorder="1" applyAlignment="1">
      <alignment horizontal="center" vertical="center" wrapText="1"/>
    </xf>
    <xf numFmtId="0" fontId="4" fillId="4" borderId="54" xfId="5" applyFont="1" applyFill="1" applyBorder="1" applyAlignment="1">
      <alignment horizontal="center" vertical="center"/>
    </xf>
    <xf numFmtId="0" fontId="4" fillId="4" borderId="55"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4"/>
  <sheetViews>
    <sheetView topLeftCell="A3" zoomScale="75" zoomScaleNormal="75" zoomScaleSheetLayoutView="75" workbookViewId="0">
      <selection activeCell="H14" sqref="H14"/>
    </sheetView>
  </sheetViews>
  <sheetFormatPr defaultColWidth="9.1796875" defaultRowHeight="15.5" x14ac:dyDescent="0.35"/>
  <cols>
    <col min="1" max="1" width="9.1796875" style="18"/>
    <col min="2" max="2" width="95.7265625" style="18" customWidth="1"/>
    <col min="3" max="3" width="24.7265625" style="18" customWidth="1"/>
    <col min="4" max="4" width="65.7265625" style="18" customWidth="1"/>
    <col min="5" max="16384" width="9.1796875" style="18"/>
  </cols>
  <sheetData>
    <row r="2" spans="1:4" x14ac:dyDescent="0.35">
      <c r="A2" s="48" t="s">
        <v>160</v>
      </c>
    </row>
    <row r="3" spans="1:4" ht="16" thickBot="1" x14ac:dyDescent="0.4"/>
    <row r="4" spans="1:4" ht="30" customHeight="1" x14ac:dyDescent="0.35">
      <c r="A4" s="215" t="s">
        <v>64</v>
      </c>
      <c r="B4" s="219" t="s">
        <v>66</v>
      </c>
      <c r="C4" s="4" t="s">
        <v>48</v>
      </c>
      <c r="D4" s="5" t="s">
        <v>70</v>
      </c>
    </row>
    <row r="5" spans="1:4" ht="30" customHeight="1" x14ac:dyDescent="0.35">
      <c r="A5" s="216">
        <v>1</v>
      </c>
      <c r="B5" s="220" t="s">
        <v>106</v>
      </c>
      <c r="C5" s="6" t="s">
        <v>71</v>
      </c>
      <c r="D5" s="7" t="s">
        <v>72</v>
      </c>
    </row>
    <row r="6" spans="1:4" ht="30" customHeight="1" x14ac:dyDescent="0.35">
      <c r="A6" s="216">
        <v>2</v>
      </c>
      <c r="B6" s="220" t="s">
        <v>107</v>
      </c>
      <c r="C6" s="6" t="s">
        <v>71</v>
      </c>
      <c r="D6" s="7" t="s">
        <v>253</v>
      </c>
    </row>
    <row r="7" spans="1:4" ht="30" customHeight="1" x14ac:dyDescent="0.35">
      <c r="A7" s="216">
        <v>3</v>
      </c>
      <c r="B7" s="220" t="s">
        <v>187</v>
      </c>
      <c r="C7" s="6" t="s">
        <v>71</v>
      </c>
      <c r="D7" s="7" t="s">
        <v>253</v>
      </c>
    </row>
    <row r="8" spans="1:4" ht="30" customHeight="1" x14ac:dyDescent="0.35">
      <c r="A8" s="216">
        <v>4</v>
      </c>
      <c r="B8" s="220" t="s">
        <v>108</v>
      </c>
      <c r="C8" s="6" t="s">
        <v>100</v>
      </c>
      <c r="D8" s="7" t="s">
        <v>253</v>
      </c>
    </row>
    <row r="9" spans="1:4" ht="30" customHeight="1" x14ac:dyDescent="0.35">
      <c r="A9" s="216">
        <f>A8+1</f>
        <v>5</v>
      </c>
      <c r="B9" s="221" t="s">
        <v>194</v>
      </c>
      <c r="C9" s="6" t="s">
        <v>100</v>
      </c>
      <c r="D9" s="7" t="s">
        <v>253</v>
      </c>
    </row>
    <row r="10" spans="1:4" ht="30" customHeight="1" x14ac:dyDescent="0.35">
      <c r="A10" s="216">
        <f>A9+1</f>
        <v>6</v>
      </c>
      <c r="B10" s="220" t="s">
        <v>104</v>
      </c>
      <c r="C10" s="6" t="s">
        <v>182</v>
      </c>
      <c r="D10" s="7" t="s">
        <v>254</v>
      </c>
    </row>
    <row r="11" spans="1:4" ht="30" customHeight="1" x14ac:dyDescent="0.35">
      <c r="A11" s="216">
        <f>A10+1</f>
        <v>7</v>
      </c>
      <c r="B11" s="220" t="s">
        <v>105</v>
      </c>
      <c r="C11" s="6" t="s">
        <v>182</v>
      </c>
      <c r="D11" s="7" t="s">
        <v>254</v>
      </c>
    </row>
    <row r="12" spans="1:4" ht="30" customHeight="1" x14ac:dyDescent="0.35">
      <c r="A12" s="216">
        <f>A11+1</f>
        <v>8</v>
      </c>
      <c r="B12" s="220" t="s">
        <v>109</v>
      </c>
      <c r="C12" s="6" t="s">
        <v>182</v>
      </c>
      <c r="D12" s="7" t="s">
        <v>254</v>
      </c>
    </row>
    <row r="13" spans="1:4" ht="30" customHeight="1" x14ac:dyDescent="0.35">
      <c r="A13" s="216">
        <f>A12+1</f>
        <v>9</v>
      </c>
      <c r="B13" s="220" t="s">
        <v>110</v>
      </c>
      <c r="C13" s="6" t="s">
        <v>182</v>
      </c>
      <c r="D13" s="7" t="s">
        <v>254</v>
      </c>
    </row>
    <row r="14" spans="1:4" ht="30" customHeight="1" x14ac:dyDescent="0.35">
      <c r="A14" s="216">
        <f t="shared" ref="A14:A20" si="0">A13+1</f>
        <v>10</v>
      </c>
      <c r="B14" s="220" t="s">
        <v>183</v>
      </c>
      <c r="C14" s="6" t="s">
        <v>184</v>
      </c>
      <c r="D14" s="7" t="s">
        <v>254</v>
      </c>
    </row>
    <row r="15" spans="1:4" ht="30" customHeight="1" x14ac:dyDescent="0.35">
      <c r="A15" s="216">
        <f t="shared" si="0"/>
        <v>11</v>
      </c>
      <c r="B15" s="220" t="s">
        <v>186</v>
      </c>
      <c r="C15" s="6" t="s">
        <v>67</v>
      </c>
      <c r="D15" s="7" t="s">
        <v>255</v>
      </c>
    </row>
    <row r="16" spans="1:4" ht="30" customHeight="1" x14ac:dyDescent="0.35">
      <c r="A16" s="216">
        <f t="shared" si="0"/>
        <v>12</v>
      </c>
      <c r="B16" s="220" t="s">
        <v>210</v>
      </c>
      <c r="C16" s="6" t="s">
        <v>68</v>
      </c>
      <c r="D16" s="7" t="s">
        <v>256</v>
      </c>
    </row>
    <row r="17" spans="1:4" ht="30" customHeight="1" x14ac:dyDescent="0.35">
      <c r="A17" s="216">
        <f t="shared" si="0"/>
        <v>13</v>
      </c>
      <c r="B17" s="220" t="s">
        <v>185</v>
      </c>
      <c r="C17" s="49" t="s">
        <v>201</v>
      </c>
      <c r="D17" s="7" t="s">
        <v>257</v>
      </c>
    </row>
    <row r="18" spans="1:4" ht="30" customHeight="1" x14ac:dyDescent="0.35">
      <c r="A18" s="217">
        <f t="shared" si="0"/>
        <v>14</v>
      </c>
      <c r="B18" s="222" t="s">
        <v>199</v>
      </c>
      <c r="C18" s="49" t="s">
        <v>200</v>
      </c>
      <c r="D18" s="7" t="s">
        <v>257</v>
      </c>
    </row>
    <row r="19" spans="1:4" ht="30" customHeight="1" x14ac:dyDescent="0.35">
      <c r="A19" s="217">
        <f t="shared" si="0"/>
        <v>15</v>
      </c>
      <c r="B19" s="220" t="s">
        <v>135</v>
      </c>
      <c r="C19" s="49" t="s">
        <v>69</v>
      </c>
      <c r="D19" s="7" t="s">
        <v>258</v>
      </c>
    </row>
    <row r="20" spans="1:4" ht="30" customHeight="1" thickBot="1" x14ac:dyDescent="0.4">
      <c r="A20" s="218">
        <f t="shared" si="0"/>
        <v>16</v>
      </c>
      <c r="B20" s="223" t="s">
        <v>227</v>
      </c>
      <c r="C20" s="214" t="s">
        <v>228</v>
      </c>
      <c r="D20" s="8" t="s">
        <v>229</v>
      </c>
    </row>
    <row r="22" spans="1:4" x14ac:dyDescent="0.35">
      <c r="B22" s="50" t="s">
        <v>103</v>
      </c>
    </row>
    <row r="24" spans="1:4" x14ac:dyDescent="0.35">
      <c r="C24" s="3"/>
      <c r="D24" s="9"/>
    </row>
  </sheetData>
  <sheetProtection algorithmName="SHA-512" hashValue="hiH1KOowRFGguC0u+yRtnJF9e/f1gFYgAZIzylMTodn8nx2utSiGVeTfVr9kumkvUSdVSaYa0Ie6GuQhxsejQw==" saltValue="07v99tfI0m2VUSCRfm87dQ=="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10" location="'(2a) Cost Sharing'!A1" display="'(2a) Cost Sharing'!A1" xr:uid="{00000000-0004-0000-0000-000004000000}"/>
    <hyperlink ref="A11" location="'(2a) Cost Sharing'!A1" display="'(2a) Cost Sharing'!A1" xr:uid="{00000000-0004-0000-0000-000005000000}"/>
    <hyperlink ref="A12" location="'(2a) Cost Sharing'!A1" display="'(2a) Cost Sharing'!A1" xr:uid="{00000000-0004-0000-0000-000006000000}"/>
    <hyperlink ref="A13" location="'(2a) Cost Sharing'!A1" display="'(2a) Cost Sharing'!A1" xr:uid="{00000000-0004-0000-0000-000007000000}"/>
    <hyperlink ref="B22" location="General_Info!A1" display="Start of the form" xr:uid="{00000000-0004-0000-0000-000008000000}"/>
    <hyperlink ref="A14" location="'(2b) Cost Sharing'!A1" display="'(2b) Cost Sharing'!A1" xr:uid="{00000000-0004-0000-0000-000009000000}"/>
    <hyperlink ref="A15" location="'(3) Benefit'!A1" display="'(3) Benefit'!A1" xr:uid="{00000000-0004-0000-0000-00000A000000}"/>
    <hyperlink ref="A16" location="'(4) Benefit Design '!A1" display="'(4) Benefit Design '!A1" xr:uid="{00000000-0004-0000-0000-00000B000000}"/>
    <hyperlink ref="A17" location="'(5a) Enrollment'!A1" display="'(5a) Enrollment'!A1" xr:uid="{00000000-0004-0000-0000-00000C000000}"/>
    <hyperlink ref="A19" location="'(6) Trend'!A1" display="'(6) Trend'!A1" xr:uid="{00000000-0004-0000-0000-00000D000000}"/>
    <hyperlink ref="A9" location="'(1) Premium'!A1" display="'(1) Premium'!A1" xr:uid="{00000000-0004-0000-0000-00000E000000}"/>
    <hyperlink ref="A18" location="'(5b) Enrollment'!A1" display="'(5b) Enrollment'!A1" xr:uid="{00000000-0004-0000-0000-00000F000000}"/>
    <hyperlink ref="A20" location="'(7) CA Aggregate Form'!A1" display="'(7) CA Aggregate Form'!A1" xr:uid="{00000000-0004-0000-0000-000010000000}"/>
  </hyperlinks>
  <pageMargins left="0.25" right="0.25" top="0.75" bottom="0.75" header="0.3" footer="0.3"/>
  <pageSetup scale="68" orientation="landscape" r:id="rId1"/>
  <headerFooter>
    <oddFooter>&amp;L&amp;"Arial,Regular"&amp;12&amp;A
Version Date: May 11,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AO32"/>
  <sheetViews>
    <sheetView showGridLines="0" zoomScale="75" zoomScaleNormal="75" workbookViewId="0">
      <selection activeCell="L15" sqref="L15"/>
    </sheetView>
  </sheetViews>
  <sheetFormatPr defaultColWidth="9.1796875" defaultRowHeight="15.5" x14ac:dyDescent="0.35"/>
  <cols>
    <col min="1" max="1" width="1.7265625" style="18" customWidth="1"/>
    <col min="2" max="2" width="30.54296875" style="18" customWidth="1"/>
    <col min="3" max="7" width="24.7265625" style="18" customWidth="1"/>
    <col min="8" max="30" width="9.1796875" style="18"/>
    <col min="31" max="31" width="9.1796875" style="18" customWidth="1"/>
    <col min="32" max="41" width="9.1796875" style="18" hidden="1" customWidth="1"/>
    <col min="42" max="16384" width="9.1796875" style="18"/>
  </cols>
  <sheetData>
    <row r="1" spans="2:33" ht="50.15" customHeight="1" x14ac:dyDescent="0.35">
      <c r="B1" s="118"/>
      <c r="C1" s="115"/>
      <c r="D1" s="116" t="str">
        <f>CONCATENATE("The Report Summarizes Rate Activity for the 12 month ending Reporting Year ",General_Info!$C$10)</f>
        <v>The Report Summarizes Rate Activity for the 12 month ending Reporting Year 2023</v>
      </c>
      <c r="E1" s="115"/>
      <c r="F1" s="115"/>
      <c r="G1" s="115"/>
    </row>
    <row r="2" spans="2:33" x14ac:dyDescent="0.35">
      <c r="B2" s="32" t="s">
        <v>215</v>
      </c>
      <c r="D2" s="31"/>
      <c r="E2" s="31"/>
      <c r="F2" s="31"/>
      <c r="G2" s="31"/>
      <c r="AG2" s="18" t="s">
        <v>164</v>
      </c>
    </row>
    <row r="3" spans="2:33" s="94" customFormat="1" ht="24" customHeight="1" thickBot="1" x14ac:dyDescent="0.4">
      <c r="C3" s="18"/>
      <c r="AG3" s="94" t="s">
        <v>165</v>
      </c>
    </row>
    <row r="4" spans="2:33" ht="48" customHeight="1" x14ac:dyDescent="0.35">
      <c r="B4" s="21" t="s">
        <v>18</v>
      </c>
      <c r="C4" s="193"/>
      <c r="D4" s="194"/>
      <c r="E4" s="194" t="s">
        <v>125</v>
      </c>
      <c r="F4" s="194"/>
      <c r="G4" s="196"/>
      <c r="AG4" s="18" t="s">
        <v>166</v>
      </c>
    </row>
    <row r="5" spans="2:33" ht="95.15" customHeight="1" x14ac:dyDescent="0.35">
      <c r="B5" s="69" t="s">
        <v>169</v>
      </c>
      <c r="C5" s="297" t="s">
        <v>165</v>
      </c>
      <c r="D5" s="298"/>
      <c r="E5" s="298"/>
      <c r="F5" s="298"/>
      <c r="G5" s="299"/>
    </row>
    <row r="6" spans="2:33" ht="48" customHeight="1" x14ac:dyDescent="0.35">
      <c r="B6" s="44" t="s">
        <v>17</v>
      </c>
      <c r="C6" s="80" t="str">
        <f>CONCATENATE(General_Info!$C$10-1 &amp;" Aggregate Dollars (PMPM)")</f>
        <v>2022 Aggregate Dollars (PMPM)</v>
      </c>
      <c r="D6" s="80" t="s">
        <v>15</v>
      </c>
      <c r="E6" s="80" t="s">
        <v>116</v>
      </c>
      <c r="F6" s="80" t="s">
        <v>16</v>
      </c>
      <c r="G6" s="81" t="s">
        <v>102</v>
      </c>
    </row>
    <row r="7" spans="2:33" ht="36" customHeight="1" x14ac:dyDescent="0.35">
      <c r="B7" s="40" t="s">
        <v>5</v>
      </c>
      <c r="C7" s="260"/>
      <c r="D7" s="247"/>
      <c r="E7" s="247"/>
      <c r="F7" s="247"/>
      <c r="G7" s="34">
        <f>(1+D7)*(1+E7)*(1+F7)-1</f>
        <v>0</v>
      </c>
    </row>
    <row r="8" spans="2:33" ht="36" customHeight="1" x14ac:dyDescent="0.35">
      <c r="B8" s="40" t="s">
        <v>6</v>
      </c>
      <c r="C8" s="260"/>
      <c r="D8" s="247"/>
      <c r="E8" s="247"/>
      <c r="F8" s="247"/>
      <c r="G8" s="34">
        <f t="shared" ref="G8:G16" si="0">(1+D8)*(1+E8)*(1+F8)-1</f>
        <v>0</v>
      </c>
    </row>
    <row r="9" spans="2:33" ht="36" customHeight="1" x14ac:dyDescent="0.35">
      <c r="B9" s="40" t="s">
        <v>85</v>
      </c>
      <c r="C9" s="260"/>
      <c r="D9" s="247"/>
      <c r="E9" s="247"/>
      <c r="F9" s="247"/>
      <c r="G9" s="34">
        <f t="shared" si="0"/>
        <v>0</v>
      </c>
    </row>
    <row r="10" spans="2:33" ht="36" customHeight="1" x14ac:dyDescent="0.35">
      <c r="B10" s="40" t="s">
        <v>7</v>
      </c>
      <c r="C10" s="260"/>
      <c r="D10" s="247"/>
      <c r="E10" s="247"/>
      <c r="F10" s="247"/>
      <c r="G10" s="34">
        <f t="shared" si="0"/>
        <v>0</v>
      </c>
    </row>
    <row r="11" spans="2:33" ht="36" customHeight="1" x14ac:dyDescent="0.35">
      <c r="B11" s="40" t="s">
        <v>8</v>
      </c>
      <c r="C11" s="260"/>
      <c r="D11" s="247"/>
      <c r="E11" s="247"/>
      <c r="F11" s="247"/>
      <c r="G11" s="34">
        <f t="shared" si="0"/>
        <v>0</v>
      </c>
    </row>
    <row r="12" spans="2:33" ht="36" customHeight="1" x14ac:dyDescent="0.35">
      <c r="B12" s="40" t="s">
        <v>9</v>
      </c>
      <c r="C12" s="260"/>
      <c r="D12" s="247"/>
      <c r="E12" s="247"/>
      <c r="F12" s="247"/>
      <c r="G12" s="34">
        <f t="shared" si="0"/>
        <v>0</v>
      </c>
    </row>
    <row r="13" spans="2:33" ht="36" customHeight="1" x14ac:dyDescent="0.35">
      <c r="B13" s="40" t="s">
        <v>10</v>
      </c>
      <c r="C13" s="260"/>
      <c r="D13" s="247"/>
      <c r="E13" s="247"/>
      <c r="F13" s="247"/>
      <c r="G13" s="34">
        <f t="shared" si="0"/>
        <v>0</v>
      </c>
    </row>
    <row r="14" spans="2:33" ht="36" customHeight="1" x14ac:dyDescent="0.35">
      <c r="B14" s="40" t="s">
        <v>11</v>
      </c>
      <c r="C14" s="260"/>
      <c r="D14" s="247"/>
      <c r="E14" s="247"/>
      <c r="F14" s="247"/>
      <c r="G14" s="34">
        <f t="shared" si="0"/>
        <v>0</v>
      </c>
    </row>
    <row r="15" spans="2:33" ht="36" customHeight="1" x14ac:dyDescent="0.35">
      <c r="B15" s="40" t="s">
        <v>12</v>
      </c>
      <c r="C15" s="260"/>
      <c r="D15" s="247"/>
      <c r="E15" s="247"/>
      <c r="F15" s="247"/>
      <c r="G15" s="34">
        <f t="shared" si="0"/>
        <v>0</v>
      </c>
    </row>
    <row r="16" spans="2:33" ht="36" customHeight="1" x14ac:dyDescent="0.35">
      <c r="B16" s="40" t="s">
        <v>13</v>
      </c>
      <c r="C16" s="260"/>
      <c r="D16" s="247"/>
      <c r="E16" s="247"/>
      <c r="F16" s="247"/>
      <c r="G16" s="34">
        <f t="shared" si="0"/>
        <v>0</v>
      </c>
    </row>
    <row r="17" spans="2:7" ht="36" customHeight="1" thickBot="1" x14ac:dyDescent="0.4">
      <c r="B17" s="45" t="s">
        <v>14</v>
      </c>
      <c r="C17" s="79">
        <f>SUM(C7:C16)</f>
        <v>0</v>
      </c>
      <c r="D17" s="85" t="e">
        <f>SUMPRODUCT(D7:D16,C7:C16)/SUM(C7:C16)</f>
        <v>#DIV/0!</v>
      </c>
      <c r="E17" s="85" t="e">
        <f>(1+G17)/((1+D17)*(1+F17))-1</f>
        <v>#DIV/0!</v>
      </c>
      <c r="F17" s="85" t="e">
        <f>SUMPRODUCT(F7:F16,C7:C16)/SUM(C7:C16)</f>
        <v>#DIV/0!</v>
      </c>
      <c r="G17" s="294" t="e">
        <f>SUMPRODUCT(G7:G16,C7:C16)/SUM(C7:C16)</f>
        <v>#DIV/0!</v>
      </c>
    </row>
    <row r="18" spans="2:7" s="94" customFormat="1" ht="8.15" customHeight="1" thickBot="1" x14ac:dyDescent="0.4"/>
    <row r="19" spans="2:7" ht="48.75" customHeight="1" x14ac:dyDescent="0.35">
      <c r="B19" s="21" t="s">
        <v>41</v>
      </c>
      <c r="C19" s="193"/>
      <c r="D19" s="194"/>
      <c r="E19" s="194" t="s">
        <v>125</v>
      </c>
      <c r="F19" s="194"/>
      <c r="G19" s="196"/>
    </row>
    <row r="20" spans="2:7" ht="87.75" customHeight="1" x14ac:dyDescent="0.35">
      <c r="B20" s="69" t="s">
        <v>170</v>
      </c>
      <c r="C20" s="297" t="s">
        <v>165</v>
      </c>
      <c r="D20" s="298"/>
      <c r="E20" s="298"/>
      <c r="F20" s="298"/>
      <c r="G20" s="299"/>
    </row>
    <row r="21" spans="2:7" ht="75" customHeight="1" x14ac:dyDescent="0.35">
      <c r="B21" s="44" t="s">
        <v>17</v>
      </c>
      <c r="C21" s="80" t="str">
        <f>CONCATENATE(General_Info!$C$10 &amp;" Aggregate Dollars (PMPM)")</f>
        <v>2023 Aggregate Dollars (PMPM)</v>
      </c>
      <c r="D21" s="80" t="s">
        <v>15</v>
      </c>
      <c r="E21" s="80" t="s">
        <v>116</v>
      </c>
      <c r="F21" s="80" t="s">
        <v>16</v>
      </c>
      <c r="G21" s="81" t="s">
        <v>102</v>
      </c>
    </row>
    <row r="22" spans="2:7" ht="36" customHeight="1" x14ac:dyDescent="0.35">
      <c r="B22" s="40" t="s">
        <v>5</v>
      </c>
      <c r="C22" s="260"/>
      <c r="D22" s="247"/>
      <c r="E22" s="247"/>
      <c r="F22" s="247"/>
      <c r="G22" s="34">
        <f>(1+D22)*(1+E22)*(1+F22)-1</f>
        <v>0</v>
      </c>
    </row>
    <row r="23" spans="2:7" ht="36" customHeight="1" x14ac:dyDescent="0.35">
      <c r="B23" s="40" t="s">
        <v>6</v>
      </c>
      <c r="C23" s="260"/>
      <c r="D23" s="247"/>
      <c r="E23" s="247"/>
      <c r="F23" s="247"/>
      <c r="G23" s="34">
        <f t="shared" ref="G23:G31" si="1">(1+D23)*(1+E23)*(1+F23)-1</f>
        <v>0</v>
      </c>
    </row>
    <row r="24" spans="2:7" ht="36" customHeight="1" x14ac:dyDescent="0.35">
      <c r="B24" s="40" t="s">
        <v>85</v>
      </c>
      <c r="C24" s="260"/>
      <c r="D24" s="247"/>
      <c r="E24" s="247"/>
      <c r="F24" s="247"/>
      <c r="G24" s="34">
        <f t="shared" si="1"/>
        <v>0</v>
      </c>
    </row>
    <row r="25" spans="2:7" ht="36" customHeight="1" x14ac:dyDescent="0.35">
      <c r="B25" s="40" t="s">
        <v>7</v>
      </c>
      <c r="C25" s="260"/>
      <c r="D25" s="247"/>
      <c r="E25" s="247"/>
      <c r="F25" s="247"/>
      <c r="G25" s="34">
        <f t="shared" si="1"/>
        <v>0</v>
      </c>
    </row>
    <row r="26" spans="2:7" ht="36" customHeight="1" x14ac:dyDescent="0.35">
      <c r="B26" s="40" t="s">
        <v>8</v>
      </c>
      <c r="C26" s="260"/>
      <c r="D26" s="247"/>
      <c r="E26" s="247"/>
      <c r="F26" s="247"/>
      <c r="G26" s="34">
        <f t="shared" si="1"/>
        <v>0</v>
      </c>
    </row>
    <row r="27" spans="2:7" ht="36" customHeight="1" x14ac:dyDescent="0.35">
      <c r="B27" s="40" t="s">
        <v>9</v>
      </c>
      <c r="C27" s="260"/>
      <c r="D27" s="247"/>
      <c r="E27" s="247"/>
      <c r="F27" s="247"/>
      <c r="G27" s="34">
        <f t="shared" si="1"/>
        <v>0</v>
      </c>
    </row>
    <row r="28" spans="2:7" ht="36" customHeight="1" x14ac:dyDescent="0.35">
      <c r="B28" s="40" t="s">
        <v>10</v>
      </c>
      <c r="C28" s="260"/>
      <c r="D28" s="247"/>
      <c r="E28" s="247"/>
      <c r="F28" s="247"/>
      <c r="G28" s="34">
        <f t="shared" si="1"/>
        <v>0</v>
      </c>
    </row>
    <row r="29" spans="2:7" ht="36" customHeight="1" x14ac:dyDescent="0.35">
      <c r="B29" s="40" t="s">
        <v>11</v>
      </c>
      <c r="C29" s="260"/>
      <c r="D29" s="247"/>
      <c r="E29" s="247"/>
      <c r="F29" s="247"/>
      <c r="G29" s="34">
        <f t="shared" si="1"/>
        <v>0</v>
      </c>
    </row>
    <row r="30" spans="2:7" ht="36" customHeight="1" x14ac:dyDescent="0.35">
      <c r="B30" s="40" t="s">
        <v>12</v>
      </c>
      <c r="C30" s="260"/>
      <c r="D30" s="247"/>
      <c r="E30" s="247"/>
      <c r="F30" s="247"/>
      <c r="G30" s="34">
        <f t="shared" si="1"/>
        <v>0</v>
      </c>
    </row>
    <row r="31" spans="2:7" ht="36" customHeight="1" x14ac:dyDescent="0.35">
      <c r="B31" s="40" t="s">
        <v>13</v>
      </c>
      <c r="C31" s="260"/>
      <c r="D31" s="247"/>
      <c r="E31" s="247"/>
      <c r="F31" s="247"/>
      <c r="G31" s="34">
        <f t="shared" si="1"/>
        <v>0</v>
      </c>
    </row>
    <row r="32" spans="2:7" ht="36" customHeight="1" thickBot="1" x14ac:dyDescent="0.4">
      <c r="B32" s="45" t="s">
        <v>14</v>
      </c>
      <c r="C32" s="79">
        <f>SUM(C22:C31)</f>
        <v>0</v>
      </c>
      <c r="D32" s="85" t="e">
        <f>SUMPRODUCT(D22:D31,C22:C31)/SUM(C22:C31)</f>
        <v>#DIV/0!</v>
      </c>
      <c r="E32" s="85" t="e">
        <f>(1+G32)/((1+D32)*(1+F32))-1</f>
        <v>#DIV/0!</v>
      </c>
      <c r="F32" s="85" t="e">
        <f>SUMPRODUCT(F22:F31,C22:C31)/SUM(C22:C31)</f>
        <v>#DIV/0!</v>
      </c>
      <c r="G32" s="294" t="e">
        <f>SUMPRODUCT(G22:G31,C22:C31)/SUM(C22:C31)</f>
        <v>#DIV/0!</v>
      </c>
    </row>
  </sheetData>
  <sheetProtection algorithmName="SHA-512" hashValue="uXmau2c5KvDCNsiRwWYVZUKyZBRVdIQN31iBN4a1sWlLMZG+F2XaJvM3FCZ2Ew0kh6gkZ04DlJMwORQ35WPHxQ==" saltValue="siy51q77Bijyp075cj+O7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$AG$3:$AG$4</formula1>
    </dataValidation>
  </dataValidations>
  <hyperlinks>
    <hyperlink ref="B2" location="Explanation!A1" display="Please document any explanation in the explanation tab" xr:uid="{00000000-0004-0000-0900-000000000000}"/>
  </hyperlinks>
  <pageMargins left="0.25" right="0.25" top="0.75" bottom="0.75" header="0.3" footer="0.3"/>
  <pageSetup scale="40" orientation="landscape" r:id="rId1"/>
  <headerFooter>
    <oddFooter>&amp;L&amp;"Arial,Regular"&amp;12&amp;A
Version Date: May 11,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2:G61"/>
  <sheetViews>
    <sheetView zoomScale="70" zoomScaleNormal="70" zoomScaleSheetLayoutView="75" workbookViewId="0">
      <selection activeCell="K30" sqref="K30"/>
    </sheetView>
  </sheetViews>
  <sheetFormatPr defaultColWidth="11.453125" defaultRowHeight="15.5" x14ac:dyDescent="0.35"/>
  <cols>
    <col min="1" max="1" width="8.1796875" style="51" customWidth="1"/>
    <col min="2" max="2" width="76" style="51" customWidth="1"/>
    <col min="3" max="3" width="24.7265625" style="51" customWidth="1"/>
    <col min="4" max="4" width="14.1796875" style="51" customWidth="1"/>
    <col min="5" max="5" width="16" style="51" customWidth="1"/>
    <col min="6" max="6" width="15.1796875" style="51" customWidth="1"/>
    <col min="7" max="7" width="15.54296875" style="51" customWidth="1"/>
    <col min="8" max="16384" width="11.453125" style="51"/>
  </cols>
  <sheetData>
    <row r="2" spans="1:7" x14ac:dyDescent="0.35">
      <c r="A2" s="213" t="s">
        <v>226</v>
      </c>
      <c r="B2" s="52"/>
    </row>
    <row r="3" spans="1:7" x14ac:dyDescent="0.35">
      <c r="A3" s="52" t="s">
        <v>161</v>
      </c>
      <c r="B3" s="52"/>
    </row>
    <row r="4" spans="1:7" ht="16.5" customHeight="1" x14ac:dyDescent="0.35">
      <c r="A4" s="53" t="s">
        <v>162</v>
      </c>
      <c r="B4" s="52"/>
    </row>
    <row r="5" spans="1:7" ht="16" thickBot="1" x14ac:dyDescent="0.4"/>
    <row r="6" spans="1:7" ht="30" customHeight="1" x14ac:dyDescent="0.35">
      <c r="A6" s="264">
        <v>1</v>
      </c>
      <c r="B6" s="233" t="s">
        <v>232</v>
      </c>
      <c r="C6" s="237" t="str">
        <f>General_Info!C10</f>
        <v>2023</v>
      </c>
    </row>
    <row r="7" spans="1:7" ht="30" customHeight="1" x14ac:dyDescent="0.35">
      <c r="A7" s="265">
        <f>A6+1</f>
        <v>2</v>
      </c>
      <c r="B7" s="231" t="s">
        <v>234</v>
      </c>
      <c r="C7" s="273">
        <f>C19</f>
        <v>0</v>
      </c>
    </row>
    <row r="8" spans="1:7" ht="30" customHeight="1" x14ac:dyDescent="0.35">
      <c r="A8" s="265">
        <v>3</v>
      </c>
      <c r="B8" s="232" t="s">
        <v>225</v>
      </c>
      <c r="C8" s="273">
        <f>E19</f>
        <v>0</v>
      </c>
    </row>
    <row r="9" spans="1:7" ht="30" customHeight="1" x14ac:dyDescent="0.35">
      <c r="A9" s="265">
        <v>4</v>
      </c>
      <c r="B9" s="232" t="s">
        <v>222</v>
      </c>
      <c r="C9" s="273">
        <f>F19</f>
        <v>1</v>
      </c>
    </row>
    <row r="10" spans="1:7" ht="30" customHeight="1" thickBot="1" x14ac:dyDescent="0.4">
      <c r="A10" s="266">
        <v>5</v>
      </c>
      <c r="B10" s="234" t="s">
        <v>246</v>
      </c>
      <c r="C10" s="274">
        <f>G19</f>
        <v>0</v>
      </c>
    </row>
    <row r="11" spans="1:7" ht="16" thickBot="1" x14ac:dyDescent="0.4">
      <c r="A11" s="3"/>
      <c r="B11" s="3"/>
      <c r="C11" s="3"/>
      <c r="D11" s="3"/>
    </row>
    <row r="12" spans="1:7" ht="62" x14ac:dyDescent="0.35">
      <c r="A12" s="275" t="s">
        <v>235</v>
      </c>
      <c r="B12" s="276" t="s">
        <v>223</v>
      </c>
      <c r="C12" s="277" t="s">
        <v>248</v>
      </c>
      <c r="D12" s="278" t="s">
        <v>221</v>
      </c>
      <c r="E12" s="279" t="s">
        <v>225</v>
      </c>
      <c r="F12" s="279" t="s">
        <v>222</v>
      </c>
      <c r="G12" s="280" t="s">
        <v>246</v>
      </c>
    </row>
    <row r="13" spans="1:7" x14ac:dyDescent="0.35">
      <c r="A13" s="235"/>
      <c r="B13" s="6" t="s">
        <v>247</v>
      </c>
      <c r="C13" s="238"/>
      <c r="D13" s="182">
        <f t="shared" ref="D13:D18" si="0">IF(C13=0,0%,C13/SUM($C$13:$C$18))</f>
        <v>0</v>
      </c>
      <c r="E13" s="238"/>
      <c r="F13" s="132">
        <f>'(5a) Enrollment'!I30+'(5a) Enrollment'!R30</f>
        <v>0</v>
      </c>
      <c r="G13" s="295" t="str">
        <f>IFERROR(('(5a) Enrollment'!I30/('(5a) Enrollment'!I30+'(5a) Enrollment'!R30))*'(5a) Enrollment'!K30+(('(5a) Enrollment'!R30/('(5a) Enrollment'!I30+'(5a) Enrollment'!R30))*'(5a) Enrollment'!T30),"")</f>
        <v/>
      </c>
    </row>
    <row r="14" spans="1:7" x14ac:dyDescent="0.35">
      <c r="A14" s="235"/>
      <c r="B14" s="6" t="s">
        <v>1</v>
      </c>
      <c r="C14" s="238"/>
      <c r="D14" s="182">
        <f t="shared" si="0"/>
        <v>0</v>
      </c>
      <c r="E14" s="238"/>
      <c r="F14" s="132">
        <f>'(5a) Enrollment'!I31+'(5a) Enrollment'!R31</f>
        <v>0</v>
      </c>
      <c r="G14" s="295" t="str">
        <f>IFERROR(('(5a) Enrollment'!I31/('(5a) Enrollment'!I31+'(5a) Enrollment'!R31))*'(5a) Enrollment'!K31+(('(5a) Enrollment'!R31/('(5a) Enrollment'!I31+'(5a) Enrollment'!R31))*'(5a) Enrollment'!T31),"")</f>
        <v/>
      </c>
    </row>
    <row r="15" spans="1:7" x14ac:dyDescent="0.35">
      <c r="A15" s="235"/>
      <c r="B15" s="6" t="s">
        <v>4</v>
      </c>
      <c r="C15" s="238"/>
      <c r="D15" s="182">
        <f t="shared" si="0"/>
        <v>0</v>
      </c>
      <c r="E15" s="238"/>
      <c r="F15" s="132">
        <f>'(5a) Enrollment'!I32+'(5a) Enrollment'!R32</f>
        <v>0</v>
      </c>
      <c r="G15" s="295" t="str">
        <f>IFERROR(('(5a) Enrollment'!I32/('(5a) Enrollment'!I32+'(5a) Enrollment'!R32))*'(5a) Enrollment'!K32+(('(5a) Enrollment'!R32/('(5a) Enrollment'!I32+'(5a) Enrollment'!R32))*'(5a) Enrollment'!T32),"")</f>
        <v/>
      </c>
    </row>
    <row r="16" spans="1:7" x14ac:dyDescent="0.35">
      <c r="A16" s="235"/>
      <c r="B16" s="6" t="s">
        <v>2</v>
      </c>
      <c r="C16" s="238"/>
      <c r="D16" s="182">
        <f t="shared" si="0"/>
        <v>0</v>
      </c>
      <c r="E16" s="238"/>
      <c r="F16" s="132">
        <f>'(5a) Enrollment'!I33+'(5a) Enrollment'!R33</f>
        <v>0</v>
      </c>
      <c r="G16" s="295" t="str">
        <f>IFERROR(('(5a) Enrollment'!I33/('(5a) Enrollment'!I33+'(5a) Enrollment'!R33))*'(5a) Enrollment'!K33+(('(5a) Enrollment'!R33/('(5a) Enrollment'!I33+'(5a) Enrollment'!R33))*'(5a) Enrollment'!T33),"")</f>
        <v/>
      </c>
    </row>
    <row r="17" spans="1:7" x14ac:dyDescent="0.35">
      <c r="A17" s="235"/>
      <c r="B17" s="6" t="s">
        <v>3</v>
      </c>
      <c r="C17" s="238"/>
      <c r="D17" s="182">
        <f t="shared" si="0"/>
        <v>0</v>
      </c>
      <c r="E17" s="238"/>
      <c r="F17" s="132">
        <f>'(5a) Enrollment'!I34+'(5a) Enrollment'!R34</f>
        <v>0</v>
      </c>
      <c r="G17" s="295" t="str">
        <f>IFERROR(('(5a) Enrollment'!I34/('(5a) Enrollment'!I34+'(5a) Enrollment'!R34))*'(5a) Enrollment'!K34+(('(5a) Enrollment'!R34/('(5a) Enrollment'!I34+'(5a) Enrollment'!R34))*'(5a) Enrollment'!T34),"")</f>
        <v/>
      </c>
    </row>
    <row r="18" spans="1:7" x14ac:dyDescent="0.35">
      <c r="A18" s="235"/>
      <c r="B18" s="6" t="s">
        <v>230</v>
      </c>
      <c r="C18" s="238"/>
      <c r="D18" s="182">
        <f t="shared" si="0"/>
        <v>0</v>
      </c>
      <c r="E18" s="238"/>
      <c r="F18" s="132">
        <f>'(5a) Enrollment'!I35+'(5a) Enrollment'!R35</f>
        <v>1</v>
      </c>
      <c r="G18" s="295">
        <f>IFERROR(('(5a) Enrollment'!I35/('(5a) Enrollment'!I35+'(5a) Enrollment'!R35))*'(5a) Enrollment'!K35+(('(5a) Enrollment'!R35/('(5a) Enrollment'!I35+'(5a) Enrollment'!R35))*'(5a) Enrollment'!T35),"")</f>
        <v>0</v>
      </c>
    </row>
    <row r="19" spans="1:7" ht="16" thickBot="1" x14ac:dyDescent="0.4">
      <c r="A19" s="236"/>
      <c r="B19" s="224" t="s">
        <v>233</v>
      </c>
      <c r="C19" s="146">
        <f>SUM(C13:C18)</f>
        <v>0</v>
      </c>
      <c r="D19" s="148">
        <f>SUM(D13:D18)</f>
        <v>0</v>
      </c>
      <c r="E19" s="146">
        <f>SUM(E13:E18)</f>
        <v>0</v>
      </c>
      <c r="F19" s="146">
        <f>SUM(F13:F18)</f>
        <v>1</v>
      </c>
      <c r="G19" s="296">
        <f>IFERROR(SUMPRODUCT(G13:G18,F13:F18)/SUM(F13:F18),"")</f>
        <v>0</v>
      </c>
    </row>
    <row r="20" spans="1:7" ht="16" thickBot="1" x14ac:dyDescent="0.4">
      <c r="A20" s="3"/>
      <c r="B20" s="3"/>
      <c r="C20" s="3"/>
      <c r="D20" s="3"/>
    </row>
    <row r="21" spans="1:7" ht="16" thickBot="1" x14ac:dyDescent="0.4">
      <c r="A21" s="281" t="s">
        <v>236</v>
      </c>
      <c r="B21" s="323" t="s">
        <v>224</v>
      </c>
      <c r="C21" s="324"/>
    </row>
    <row r="22" spans="1:7" ht="16" thickBot="1" x14ac:dyDescent="0.4"/>
    <row r="23" spans="1:7" x14ac:dyDescent="0.35">
      <c r="A23" s="312"/>
      <c r="B23" s="313"/>
      <c r="C23" s="313"/>
      <c r="D23" s="313"/>
      <c r="E23" s="313"/>
      <c r="F23" s="313"/>
      <c r="G23" s="314"/>
    </row>
    <row r="24" spans="1:7" x14ac:dyDescent="0.35">
      <c r="A24" s="315"/>
      <c r="B24" s="316"/>
      <c r="C24" s="316"/>
      <c r="D24" s="316"/>
      <c r="E24" s="316"/>
      <c r="F24" s="316"/>
      <c r="G24" s="317"/>
    </row>
    <row r="25" spans="1:7" x14ac:dyDescent="0.35">
      <c r="A25" s="315"/>
      <c r="B25" s="316"/>
      <c r="C25" s="316"/>
      <c r="D25" s="316"/>
      <c r="E25" s="316"/>
      <c r="F25" s="316"/>
      <c r="G25" s="317"/>
    </row>
    <row r="26" spans="1:7" x14ac:dyDescent="0.35">
      <c r="A26" s="315"/>
      <c r="B26" s="316"/>
      <c r="C26" s="316"/>
      <c r="D26" s="316"/>
      <c r="E26" s="316"/>
      <c r="F26" s="316"/>
      <c r="G26" s="317"/>
    </row>
    <row r="27" spans="1:7" x14ac:dyDescent="0.35">
      <c r="A27" s="315"/>
      <c r="B27" s="316"/>
      <c r="C27" s="316"/>
      <c r="D27" s="316"/>
      <c r="E27" s="316"/>
      <c r="F27" s="316"/>
      <c r="G27" s="317"/>
    </row>
    <row r="28" spans="1:7" ht="16" thickBot="1" x14ac:dyDescent="0.4">
      <c r="A28" s="318"/>
      <c r="B28" s="319"/>
      <c r="C28" s="319"/>
      <c r="D28" s="319"/>
      <c r="E28" s="319"/>
      <c r="F28" s="319"/>
      <c r="G28" s="320"/>
    </row>
    <row r="29" spans="1:7" ht="16" thickBot="1" x14ac:dyDescent="0.4"/>
    <row r="30" spans="1:7" ht="138" customHeight="1" thickBot="1" x14ac:dyDescent="0.4">
      <c r="A30" s="281">
        <v>7</v>
      </c>
      <c r="B30" s="321" t="s">
        <v>244</v>
      </c>
      <c r="C30" s="322"/>
    </row>
    <row r="31" spans="1:7" ht="16" thickBot="1" x14ac:dyDescent="0.4"/>
    <row r="32" spans="1:7" x14ac:dyDescent="0.35">
      <c r="A32" s="312"/>
      <c r="B32" s="313"/>
      <c r="C32" s="313"/>
      <c r="D32" s="313"/>
      <c r="E32" s="313"/>
      <c r="F32" s="313"/>
      <c r="G32" s="314"/>
    </row>
    <row r="33" spans="1:7" x14ac:dyDescent="0.35">
      <c r="A33" s="315"/>
      <c r="B33" s="316"/>
      <c r="C33" s="316"/>
      <c r="D33" s="316"/>
      <c r="E33" s="316"/>
      <c r="F33" s="316"/>
      <c r="G33" s="317"/>
    </row>
    <row r="34" spans="1:7" x14ac:dyDescent="0.35">
      <c r="A34" s="315"/>
      <c r="B34" s="316"/>
      <c r="C34" s="316"/>
      <c r="D34" s="316"/>
      <c r="E34" s="316"/>
      <c r="F34" s="316"/>
      <c r="G34" s="317"/>
    </row>
    <row r="35" spans="1:7" x14ac:dyDescent="0.35">
      <c r="A35" s="315"/>
      <c r="B35" s="316"/>
      <c r="C35" s="316"/>
      <c r="D35" s="316"/>
      <c r="E35" s="316"/>
      <c r="F35" s="316"/>
      <c r="G35" s="317"/>
    </row>
    <row r="36" spans="1:7" x14ac:dyDescent="0.35">
      <c r="A36" s="315"/>
      <c r="B36" s="316"/>
      <c r="C36" s="316"/>
      <c r="D36" s="316"/>
      <c r="E36" s="316"/>
      <c r="F36" s="316"/>
      <c r="G36" s="317"/>
    </row>
    <row r="37" spans="1:7" ht="24" customHeight="1" x14ac:dyDescent="0.35">
      <c r="A37" s="315"/>
      <c r="B37" s="316"/>
      <c r="C37" s="316"/>
      <c r="D37" s="316"/>
      <c r="E37" s="316"/>
      <c r="F37" s="316"/>
      <c r="G37" s="317"/>
    </row>
    <row r="38" spans="1:7" x14ac:dyDescent="0.35">
      <c r="A38" s="315"/>
      <c r="B38" s="316"/>
      <c r="C38" s="316"/>
      <c r="D38" s="316"/>
      <c r="E38" s="316"/>
      <c r="F38" s="316"/>
      <c r="G38" s="317"/>
    </row>
    <row r="39" spans="1:7" x14ac:dyDescent="0.35">
      <c r="A39" s="315"/>
      <c r="B39" s="316"/>
      <c r="C39" s="316"/>
      <c r="D39" s="316"/>
      <c r="E39" s="316"/>
      <c r="F39" s="316"/>
      <c r="G39" s="317"/>
    </row>
    <row r="40" spans="1:7" x14ac:dyDescent="0.35">
      <c r="A40" s="315"/>
      <c r="B40" s="316"/>
      <c r="C40" s="316"/>
      <c r="D40" s="316"/>
      <c r="E40" s="316"/>
      <c r="F40" s="316"/>
      <c r="G40" s="317"/>
    </row>
    <row r="41" spans="1:7" x14ac:dyDescent="0.35">
      <c r="A41" s="315"/>
      <c r="B41" s="316"/>
      <c r="C41" s="316"/>
      <c r="D41" s="316"/>
      <c r="E41" s="316"/>
      <c r="F41" s="316"/>
      <c r="G41" s="317"/>
    </row>
    <row r="42" spans="1:7" x14ac:dyDescent="0.35">
      <c r="A42" s="315"/>
      <c r="B42" s="316"/>
      <c r="C42" s="316"/>
      <c r="D42" s="316"/>
      <c r="E42" s="316"/>
      <c r="F42" s="316"/>
      <c r="G42" s="317"/>
    </row>
    <row r="43" spans="1:7" x14ac:dyDescent="0.35">
      <c r="A43" s="315"/>
      <c r="B43" s="316"/>
      <c r="C43" s="316"/>
      <c r="D43" s="316"/>
      <c r="E43" s="316"/>
      <c r="F43" s="316"/>
      <c r="G43" s="317"/>
    </row>
    <row r="44" spans="1:7" x14ac:dyDescent="0.35">
      <c r="A44" s="315"/>
      <c r="B44" s="316"/>
      <c r="C44" s="316"/>
      <c r="D44" s="316"/>
      <c r="E44" s="316"/>
      <c r="F44" s="316"/>
      <c r="G44" s="317"/>
    </row>
    <row r="45" spans="1:7" x14ac:dyDescent="0.35">
      <c r="A45" s="315"/>
      <c r="B45" s="316"/>
      <c r="C45" s="316"/>
      <c r="D45" s="316"/>
      <c r="E45" s="316"/>
      <c r="F45" s="316"/>
      <c r="G45" s="317"/>
    </row>
    <row r="46" spans="1:7" x14ac:dyDescent="0.35">
      <c r="A46" s="315"/>
      <c r="B46" s="316"/>
      <c r="C46" s="316"/>
      <c r="D46" s="316"/>
      <c r="E46" s="316"/>
      <c r="F46" s="316"/>
      <c r="G46" s="317"/>
    </row>
    <row r="47" spans="1:7" x14ac:dyDescent="0.35">
      <c r="A47" s="315"/>
      <c r="B47" s="316"/>
      <c r="C47" s="316"/>
      <c r="D47" s="316"/>
      <c r="E47" s="316"/>
      <c r="F47" s="316"/>
      <c r="G47" s="317"/>
    </row>
    <row r="48" spans="1:7" x14ac:dyDescent="0.35">
      <c r="A48" s="315"/>
      <c r="B48" s="316"/>
      <c r="C48" s="316"/>
      <c r="D48" s="316"/>
      <c r="E48" s="316"/>
      <c r="F48" s="316"/>
      <c r="G48" s="317"/>
    </row>
    <row r="49" spans="1:7" x14ac:dyDescent="0.35">
      <c r="A49" s="315"/>
      <c r="B49" s="316"/>
      <c r="C49" s="316"/>
      <c r="D49" s="316"/>
      <c r="E49" s="316"/>
      <c r="F49" s="316"/>
      <c r="G49" s="317"/>
    </row>
    <row r="50" spans="1:7" x14ac:dyDescent="0.35">
      <c r="A50" s="315"/>
      <c r="B50" s="316"/>
      <c r="C50" s="316"/>
      <c r="D50" s="316"/>
      <c r="E50" s="316"/>
      <c r="F50" s="316"/>
      <c r="G50" s="317"/>
    </row>
    <row r="51" spans="1:7" x14ac:dyDescent="0.35">
      <c r="A51" s="315"/>
      <c r="B51" s="316"/>
      <c r="C51" s="316"/>
      <c r="D51" s="316"/>
      <c r="E51" s="316"/>
      <c r="F51" s="316"/>
      <c r="G51" s="317"/>
    </row>
    <row r="52" spans="1:7" x14ac:dyDescent="0.35">
      <c r="A52" s="315"/>
      <c r="B52" s="316"/>
      <c r="C52" s="316"/>
      <c r="D52" s="316"/>
      <c r="E52" s="316"/>
      <c r="F52" s="316"/>
      <c r="G52" s="317"/>
    </row>
    <row r="53" spans="1:7" x14ac:dyDescent="0.35">
      <c r="A53" s="315"/>
      <c r="B53" s="316"/>
      <c r="C53" s="316"/>
      <c r="D53" s="316"/>
      <c r="E53" s="316"/>
      <c r="F53" s="316"/>
      <c r="G53" s="317"/>
    </row>
    <row r="54" spans="1:7" x14ac:dyDescent="0.35">
      <c r="A54" s="315"/>
      <c r="B54" s="316"/>
      <c r="C54" s="316"/>
      <c r="D54" s="316"/>
      <c r="E54" s="316"/>
      <c r="F54" s="316"/>
      <c r="G54" s="317"/>
    </row>
    <row r="55" spans="1:7" x14ac:dyDescent="0.35">
      <c r="A55" s="315"/>
      <c r="B55" s="316"/>
      <c r="C55" s="316"/>
      <c r="D55" s="316"/>
      <c r="E55" s="316"/>
      <c r="F55" s="316"/>
      <c r="G55" s="317"/>
    </row>
    <row r="56" spans="1:7" x14ac:dyDescent="0.35">
      <c r="A56" s="315"/>
      <c r="B56" s="316"/>
      <c r="C56" s="316"/>
      <c r="D56" s="316"/>
      <c r="E56" s="316"/>
      <c r="F56" s="316"/>
      <c r="G56" s="317"/>
    </row>
    <row r="57" spans="1:7" x14ac:dyDescent="0.35">
      <c r="A57" s="315"/>
      <c r="B57" s="316"/>
      <c r="C57" s="316"/>
      <c r="D57" s="316"/>
      <c r="E57" s="316"/>
      <c r="F57" s="316"/>
      <c r="G57" s="317"/>
    </row>
    <row r="58" spans="1:7" x14ac:dyDescent="0.35">
      <c r="A58" s="315"/>
      <c r="B58" s="316"/>
      <c r="C58" s="316"/>
      <c r="D58" s="316"/>
      <c r="E58" s="316"/>
      <c r="F58" s="316"/>
      <c r="G58" s="317"/>
    </row>
    <row r="59" spans="1:7" x14ac:dyDescent="0.35">
      <c r="A59" s="315"/>
      <c r="B59" s="316"/>
      <c r="C59" s="316"/>
      <c r="D59" s="316"/>
      <c r="E59" s="316"/>
      <c r="F59" s="316"/>
      <c r="G59" s="317"/>
    </row>
    <row r="60" spans="1:7" x14ac:dyDescent="0.35">
      <c r="A60" s="315"/>
      <c r="B60" s="316"/>
      <c r="C60" s="316"/>
      <c r="D60" s="316"/>
      <c r="E60" s="316"/>
      <c r="F60" s="316"/>
      <c r="G60" s="317"/>
    </row>
    <row r="61" spans="1:7" ht="16" thickBot="1" x14ac:dyDescent="0.4">
      <c r="A61" s="318"/>
      <c r="B61" s="319"/>
      <c r="C61" s="319"/>
      <c r="D61" s="319"/>
      <c r="E61" s="319"/>
      <c r="F61" s="319"/>
      <c r="G61" s="320"/>
    </row>
  </sheetData>
  <sheetProtection algorithmName="SHA-512" hashValue="+bC2rePWdKEJ7uqWMci72+S/3x3tUc1A3gO9ZTU+gCOsAHTRaoNCDTlRF63y7cLVw5xR22Ip6QmKuPn7Aofy0g==" saltValue="dsB4ilXc1ym/rdu/s3fHRw==" spinCount="100000" sheet="1" objects="1" scenarios="1"/>
  <mergeCells count="5">
    <mergeCell ref="A23:G28"/>
    <mergeCell ref="A32:G37"/>
    <mergeCell ref="A38:G61"/>
    <mergeCell ref="B30:C30"/>
    <mergeCell ref="B21:C21"/>
  </mergeCells>
  <conditionalFormatting sqref="A12: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00000000-0002-0000-0A00-000000000000}">
      <formula1>150</formula1>
    </dataValidation>
  </dataValidations>
  <pageMargins left="0.25" right="0.25" top="0.75" bottom="0.75" header="0.3" footer="0.3"/>
  <pageSetup scale="44" orientation="landscape" r:id="rId1"/>
  <headerFooter>
    <oddFooter>&amp;L&amp;"Arial,Regular"&amp;12&amp;A
Version Date: May 11,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election activeCell="K9" sqref="K9"/>
    </sheetView>
  </sheetViews>
  <sheetFormatPr defaultColWidth="9.1796875" defaultRowHeight="15.5" x14ac:dyDescent="0.35"/>
  <cols>
    <col min="1" max="1" width="1.7265625" style="18" customWidth="1"/>
    <col min="2" max="4" width="55.7265625" style="18" customWidth="1"/>
    <col min="5" max="16384" width="9.1796875" style="18"/>
  </cols>
  <sheetData>
    <row r="1" spans="2:4" ht="8.15" customHeight="1" thickBot="1" x14ac:dyDescent="0.4"/>
    <row r="2" spans="2:4" ht="48" customHeight="1" x14ac:dyDescent="0.35">
      <c r="B2" s="125"/>
      <c r="C2" s="126" t="s">
        <v>33</v>
      </c>
      <c r="D2" s="127"/>
    </row>
    <row r="3" spans="2:4" ht="23.25" customHeight="1" x14ac:dyDescent="0.35">
      <c r="B3" s="200" t="s">
        <v>212</v>
      </c>
      <c r="C3" s="201"/>
      <c r="D3" s="202"/>
    </row>
    <row r="4" spans="2:4" ht="23.25" customHeight="1" x14ac:dyDescent="0.35">
      <c r="B4" s="200" t="s">
        <v>213</v>
      </c>
      <c r="C4" s="201"/>
      <c r="D4" s="202"/>
    </row>
    <row r="5" spans="2:4" ht="48" customHeight="1" x14ac:dyDescent="0.35">
      <c r="B5" s="119" t="s">
        <v>31</v>
      </c>
      <c r="C5" s="120" t="s">
        <v>32</v>
      </c>
      <c r="D5" s="121" t="s">
        <v>40</v>
      </c>
    </row>
    <row r="6" spans="2:4" ht="48" customHeight="1" x14ac:dyDescent="0.35">
      <c r="B6" s="67" t="s">
        <v>111</v>
      </c>
      <c r="C6" s="54"/>
      <c r="D6" s="55"/>
    </row>
    <row r="7" spans="2:4" ht="48" customHeight="1" x14ac:dyDescent="0.35">
      <c r="B7" s="67" t="s">
        <v>208</v>
      </c>
      <c r="C7" s="54"/>
      <c r="D7" s="55"/>
    </row>
    <row r="8" spans="2:4" ht="48" customHeight="1" x14ac:dyDescent="0.35">
      <c r="B8" s="67" t="s">
        <v>207</v>
      </c>
      <c r="C8" s="54"/>
      <c r="D8" s="55"/>
    </row>
    <row r="9" spans="2:4" ht="48" customHeight="1" x14ac:dyDescent="0.35">
      <c r="B9" s="67" t="s">
        <v>112</v>
      </c>
      <c r="C9" s="54"/>
      <c r="D9" s="55"/>
    </row>
    <row r="10" spans="2:4" ht="48" customHeight="1" x14ac:dyDescent="0.35">
      <c r="B10" s="67" t="s">
        <v>113</v>
      </c>
      <c r="C10" s="54"/>
      <c r="D10" s="55"/>
    </row>
    <row r="11" spans="2:4" ht="48" customHeight="1" x14ac:dyDescent="0.35">
      <c r="B11" s="67" t="s">
        <v>206</v>
      </c>
      <c r="C11" s="54"/>
      <c r="D11" s="55"/>
    </row>
    <row r="12" spans="2:4" ht="48" customHeight="1" x14ac:dyDescent="0.35">
      <c r="B12" s="67" t="s">
        <v>205</v>
      </c>
      <c r="C12" s="92"/>
      <c r="D12" s="93"/>
    </row>
    <row r="13" spans="2:4" ht="48" customHeight="1" x14ac:dyDescent="0.35">
      <c r="B13" s="67" t="s">
        <v>117</v>
      </c>
      <c r="C13" s="92"/>
      <c r="D13" s="93"/>
    </row>
    <row r="14" spans="2:4" ht="60" customHeight="1" thickBot="1" x14ac:dyDescent="0.4">
      <c r="B14" s="68" t="s">
        <v>231</v>
      </c>
      <c r="C14" s="56"/>
      <c r="D14" s="57"/>
    </row>
  </sheetData>
  <sheetProtection algorithmName="SHA-512" hashValue="edrkGzReWNj4e/QQWzznbGIwN0wZuNV3UgjDapOU/MIVeCGUlKbuDdbDoIJON5BkccrjwOfTA4sdGsJRpamSkw==" saltValue="ewprnbyTnlNMUT2M2wEdEQ=="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8" location="'(2b) Cost Sharing'!A1" display="Tab (2b). Cost Sharing" xr:uid="{00000000-0004-0000-0B00-000006000000}"/>
    <hyperlink ref="B12" location="'(5b) Enrollment'!A1" display="'(5b) Enrollment'!A1" xr:uid="{00000000-0004-0000-0B00-000007000000}"/>
    <hyperlink ref="B13" location="'(6) Trend'!A1" display="'(6) Trend'!A1" xr:uid="{00000000-0004-0000-0B00-000008000000}"/>
  </hyperlinks>
  <pageMargins left="0.25" right="0.25" top="0.75" bottom="0.75" header="0.3" footer="0.3"/>
  <pageSetup scale="75" orientation="landscape" r:id="rId1"/>
  <headerFooter>
    <oddFooter>&amp;L&amp;"Arial,Regular"&amp;12&amp;A
Version Date: May 11,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4"/>
  <sheetViews>
    <sheetView showGridLines="0" zoomScale="75" zoomScaleNormal="75" zoomScaleSheetLayoutView="75" workbookViewId="0">
      <selection activeCell="E5" sqref="E5"/>
    </sheetView>
  </sheetViews>
  <sheetFormatPr defaultColWidth="9.1796875" defaultRowHeight="15.5" x14ac:dyDescent="0.35"/>
  <cols>
    <col min="1" max="1" width="3.453125" style="46" customWidth="1"/>
    <col min="2" max="2" width="45" style="46" customWidth="1"/>
    <col min="3" max="3" width="209.1796875" style="46" customWidth="1"/>
    <col min="4" max="16384" width="9.1796875" style="46"/>
  </cols>
  <sheetData>
    <row r="1" spans="2:3" ht="48" customHeight="1" x14ac:dyDescent="0.35">
      <c r="B1" s="124" t="s">
        <v>34</v>
      </c>
      <c r="C1" s="124" t="s">
        <v>159</v>
      </c>
    </row>
    <row r="2" spans="2:3" ht="48" customHeight="1" x14ac:dyDescent="0.35">
      <c r="B2" s="64" t="s">
        <v>214</v>
      </c>
      <c r="C2" s="47" t="s">
        <v>209</v>
      </c>
    </row>
    <row r="3" spans="2:3" ht="48" customHeight="1" x14ac:dyDescent="0.35">
      <c r="B3" s="64" t="s">
        <v>171</v>
      </c>
      <c r="C3" s="47" t="s">
        <v>219</v>
      </c>
    </row>
    <row r="4" spans="2:3" ht="48" customHeight="1" x14ac:dyDescent="0.35">
      <c r="B4" s="64" t="s">
        <v>35</v>
      </c>
      <c r="C4" s="123" t="s">
        <v>128</v>
      </c>
    </row>
    <row r="5" spans="2:3" ht="48.75" customHeight="1" x14ac:dyDescent="0.35">
      <c r="B5" s="64" t="s">
        <v>36</v>
      </c>
      <c r="C5" s="47" t="s">
        <v>126</v>
      </c>
    </row>
    <row r="6" spans="2:3" ht="48" customHeight="1" x14ac:dyDescent="0.35">
      <c r="B6" s="64" t="s">
        <v>73</v>
      </c>
      <c r="C6" s="63" t="s">
        <v>129</v>
      </c>
    </row>
    <row r="7" spans="2:3" ht="55.5" customHeight="1" x14ac:dyDescent="0.35">
      <c r="B7" s="230" t="s">
        <v>149</v>
      </c>
      <c r="C7" s="47" t="s">
        <v>245</v>
      </c>
    </row>
    <row r="8" spans="2:3" ht="48" customHeight="1" x14ac:dyDescent="0.35">
      <c r="B8" s="64" t="s">
        <v>122</v>
      </c>
      <c r="C8" s="47" t="s">
        <v>127</v>
      </c>
    </row>
    <row r="9" spans="2:3" ht="48" customHeight="1" x14ac:dyDescent="0.35">
      <c r="B9" s="64" t="s">
        <v>86</v>
      </c>
      <c r="C9" s="47" t="s">
        <v>168</v>
      </c>
    </row>
    <row r="10" spans="2:3" ht="48" customHeight="1" x14ac:dyDescent="0.35">
      <c r="B10" s="64" t="s">
        <v>121</v>
      </c>
      <c r="C10" s="47" t="s">
        <v>156</v>
      </c>
    </row>
    <row r="11" spans="2:3" ht="51.75" customHeight="1" x14ac:dyDescent="0.35">
      <c r="B11" s="64" t="s">
        <v>120</v>
      </c>
      <c r="C11" s="63" t="s">
        <v>152</v>
      </c>
    </row>
    <row r="12" spans="2:3" ht="51.75" customHeight="1" x14ac:dyDescent="0.35">
      <c r="B12" s="64" t="s">
        <v>76</v>
      </c>
      <c r="C12" s="47" t="s">
        <v>130</v>
      </c>
    </row>
    <row r="13" spans="2:3" ht="48" customHeight="1" x14ac:dyDescent="0.35">
      <c r="B13" s="64" t="s">
        <v>74</v>
      </c>
      <c r="C13" s="47" t="s">
        <v>132</v>
      </c>
    </row>
    <row r="14" spans="2:3" ht="42" customHeight="1" x14ac:dyDescent="0.35">
      <c r="B14" s="64" t="s">
        <v>216</v>
      </c>
      <c r="C14" s="47" t="s">
        <v>157</v>
      </c>
    </row>
    <row r="15" spans="2:3" ht="42" customHeight="1" x14ac:dyDescent="0.35">
      <c r="B15" s="64" t="s">
        <v>37</v>
      </c>
      <c r="C15" s="47" t="s">
        <v>131</v>
      </c>
    </row>
    <row r="16" spans="2:3" ht="48" customHeight="1" x14ac:dyDescent="0.35">
      <c r="B16" s="64" t="s">
        <v>140</v>
      </c>
      <c r="C16" s="47" t="s">
        <v>141</v>
      </c>
    </row>
    <row r="17" spans="2:3" ht="48" customHeight="1" x14ac:dyDescent="0.35">
      <c r="B17" s="64" t="s">
        <v>154</v>
      </c>
      <c r="C17" s="47" t="s">
        <v>155</v>
      </c>
    </row>
    <row r="18" spans="2:3" ht="48" customHeight="1" x14ac:dyDescent="0.35">
      <c r="B18" s="64" t="s">
        <v>153</v>
      </c>
      <c r="C18" s="47" t="s">
        <v>158</v>
      </c>
    </row>
    <row r="19" spans="2:3" ht="48" customHeight="1" x14ac:dyDescent="0.35">
      <c r="B19" s="64" t="s">
        <v>38</v>
      </c>
      <c r="C19" s="47" t="s">
        <v>163</v>
      </c>
    </row>
    <row r="20" spans="2:3" ht="48" customHeight="1" x14ac:dyDescent="0.35">
      <c r="B20" s="64" t="s">
        <v>39</v>
      </c>
      <c r="C20" s="47" t="s">
        <v>137</v>
      </c>
    </row>
    <row r="21" spans="2:3" ht="46.5" customHeight="1" x14ac:dyDescent="0.35">
      <c r="B21" s="64" t="s">
        <v>138</v>
      </c>
      <c r="C21" s="47" t="s">
        <v>139</v>
      </c>
    </row>
    <row r="22" spans="2:3" ht="48" customHeight="1" x14ac:dyDescent="0.35">
      <c r="B22" s="64" t="s">
        <v>75</v>
      </c>
      <c r="C22" s="47" t="s">
        <v>133</v>
      </c>
    </row>
    <row r="23" spans="2:3" ht="48" customHeight="1" x14ac:dyDescent="0.35">
      <c r="B23" s="64" t="s">
        <v>118</v>
      </c>
      <c r="C23" s="47" t="s">
        <v>196</v>
      </c>
    </row>
    <row r="24" spans="2:3" ht="48" customHeight="1" x14ac:dyDescent="0.35"/>
  </sheetData>
  <pageMargins left="0.25" right="0.25" top="0.75" bottom="0.75" header="0.3" footer="0.3"/>
  <pageSetup scale="45" orientation="landscape" r:id="rId1"/>
  <headerFooter>
    <oddFooter>&amp;L&amp;"Arial,Regular"&amp;12&amp;A
Version Date: May 11,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zoomScale="75" zoomScaleNormal="75" workbookViewId="0">
      <selection activeCell="C9" sqref="C9"/>
    </sheetView>
  </sheetViews>
  <sheetFormatPr defaultColWidth="11.453125" defaultRowHeight="15.5" x14ac:dyDescent="0.35"/>
  <cols>
    <col min="1" max="1" width="8.1796875" style="51" customWidth="1"/>
    <col min="2" max="2" width="95.7265625" style="51" customWidth="1"/>
    <col min="3" max="3" width="24.7265625" style="51" customWidth="1"/>
    <col min="4" max="4" width="7.453125" style="51" customWidth="1"/>
    <col min="5" max="16384" width="11.453125" style="51"/>
  </cols>
  <sheetData>
    <row r="2" spans="1:4" x14ac:dyDescent="0.35">
      <c r="A2" s="52" t="s">
        <v>43</v>
      </c>
      <c r="B2" s="52"/>
    </row>
    <row r="3" spans="1:4" x14ac:dyDescent="0.35">
      <c r="A3" s="52" t="s">
        <v>44</v>
      </c>
    </row>
    <row r="4" spans="1:4" x14ac:dyDescent="0.35">
      <c r="A4" s="52" t="s">
        <v>161</v>
      </c>
      <c r="B4" s="52"/>
    </row>
    <row r="5" spans="1:4" x14ac:dyDescent="0.35">
      <c r="A5" s="52" t="s">
        <v>162</v>
      </c>
      <c r="B5" s="52"/>
    </row>
    <row r="6" spans="1:4" ht="16" thickBot="1" x14ac:dyDescent="0.4"/>
    <row r="7" spans="1:4" ht="30" customHeight="1" x14ac:dyDescent="0.35">
      <c r="A7" s="301">
        <v>1</v>
      </c>
      <c r="B7" s="302" t="s">
        <v>45</v>
      </c>
      <c r="C7" s="1" t="s">
        <v>99</v>
      </c>
    </row>
    <row r="8" spans="1:4" ht="30" customHeight="1" x14ac:dyDescent="0.35">
      <c r="A8" s="303">
        <f>A7+1</f>
        <v>2</v>
      </c>
      <c r="B8" s="304" t="s">
        <v>101</v>
      </c>
      <c r="C8" s="300"/>
    </row>
    <row r="9" spans="1:4" ht="30" customHeight="1" x14ac:dyDescent="0.35">
      <c r="A9" s="303">
        <f>A8+1</f>
        <v>3</v>
      </c>
      <c r="B9" s="304" t="s">
        <v>63</v>
      </c>
      <c r="C9" s="15">
        <v>45200</v>
      </c>
    </row>
    <row r="10" spans="1:4" ht="30" customHeight="1" x14ac:dyDescent="0.35">
      <c r="A10" s="303">
        <f>A9+1</f>
        <v>4</v>
      </c>
      <c r="B10" s="304" t="s">
        <v>65</v>
      </c>
      <c r="C10" s="2" t="s">
        <v>249</v>
      </c>
    </row>
    <row r="11" spans="1:4" ht="30" customHeight="1" x14ac:dyDescent="0.35">
      <c r="A11" s="303">
        <f t="shared" ref="A11:A17" si="0">A10+1</f>
        <v>5</v>
      </c>
      <c r="B11" s="304" t="s">
        <v>46</v>
      </c>
      <c r="C11" s="2"/>
    </row>
    <row r="12" spans="1:4" ht="30" customHeight="1" x14ac:dyDescent="0.35">
      <c r="A12" s="303">
        <f>A11+1</f>
        <v>6</v>
      </c>
      <c r="B12" s="304" t="s">
        <v>261</v>
      </c>
      <c r="C12" s="2" t="s">
        <v>47</v>
      </c>
    </row>
    <row r="13" spans="1:4" ht="30" customHeight="1" x14ac:dyDescent="0.35">
      <c r="A13" s="303">
        <f t="shared" si="0"/>
        <v>7</v>
      </c>
      <c r="B13" s="304" t="s">
        <v>115</v>
      </c>
      <c r="C13" s="17" t="s">
        <v>123</v>
      </c>
    </row>
    <row r="14" spans="1:4" ht="30" customHeight="1" x14ac:dyDescent="0.35">
      <c r="A14" s="303">
        <f t="shared" si="0"/>
        <v>8</v>
      </c>
      <c r="B14" s="304" t="s">
        <v>136</v>
      </c>
      <c r="C14" s="13"/>
    </row>
    <row r="15" spans="1:4" ht="30" customHeight="1" x14ac:dyDescent="0.35">
      <c r="A15" s="303">
        <f t="shared" si="0"/>
        <v>9</v>
      </c>
      <c r="B15" s="305" t="s">
        <v>251</v>
      </c>
      <c r="C15" s="13"/>
    </row>
    <row r="16" spans="1:4" ht="30" customHeight="1" x14ac:dyDescent="0.35">
      <c r="A16" s="303">
        <f t="shared" si="0"/>
        <v>10</v>
      </c>
      <c r="B16" s="305" t="s">
        <v>259</v>
      </c>
      <c r="C16" s="13"/>
      <c r="D16" s="306"/>
    </row>
    <row r="17" spans="1:4" ht="30" customHeight="1" thickBot="1" x14ac:dyDescent="0.4">
      <c r="A17" s="307">
        <f t="shared" si="0"/>
        <v>11</v>
      </c>
      <c r="B17" s="308" t="s">
        <v>260</v>
      </c>
      <c r="C17" s="14"/>
      <c r="D17" s="306"/>
    </row>
    <row r="18" spans="1:4" x14ac:dyDescent="0.35">
      <c r="A18" s="306"/>
      <c r="B18" s="306"/>
      <c r="C18" s="306"/>
      <c r="D18" s="306"/>
    </row>
    <row r="19" spans="1:4" x14ac:dyDescent="0.35">
      <c r="A19" s="306"/>
      <c r="B19" s="306"/>
      <c r="C19" s="306"/>
      <c r="D19" s="306"/>
    </row>
    <row r="20" spans="1:4" x14ac:dyDescent="0.35">
      <c r="A20" s="306"/>
      <c r="B20" s="306"/>
      <c r="C20" s="306"/>
      <c r="D20" s="306"/>
    </row>
    <row r="21" spans="1:4" x14ac:dyDescent="0.35">
      <c r="A21" s="306"/>
      <c r="B21" s="306"/>
      <c r="C21" s="306"/>
      <c r="D21" s="306"/>
    </row>
    <row r="22" spans="1:4" x14ac:dyDescent="0.35">
      <c r="A22" s="306"/>
      <c r="B22" s="306"/>
      <c r="C22" s="306"/>
      <c r="D22" s="306"/>
    </row>
    <row r="23" spans="1:4" x14ac:dyDescent="0.35">
      <c r="A23" s="306"/>
      <c r="B23" s="306"/>
      <c r="C23" s="306"/>
      <c r="D23" s="306"/>
    </row>
    <row r="24" spans="1:4" x14ac:dyDescent="0.35">
      <c r="A24" s="306"/>
      <c r="B24" s="306"/>
      <c r="C24" s="306"/>
      <c r="D24" s="306"/>
    </row>
    <row r="25" spans="1:4" x14ac:dyDescent="0.35">
      <c r="A25" s="306"/>
      <c r="B25" s="306"/>
      <c r="C25" s="306"/>
      <c r="D25" s="306"/>
    </row>
    <row r="26" spans="1:4" x14ac:dyDescent="0.35">
      <c r="A26" s="306"/>
      <c r="B26" s="306"/>
      <c r="C26" s="306"/>
      <c r="D26" s="306"/>
    </row>
    <row r="27" spans="1:4" x14ac:dyDescent="0.35">
      <c r="A27" s="306"/>
      <c r="B27" s="306"/>
      <c r="C27" s="306"/>
      <c r="D27" s="306"/>
    </row>
    <row r="28" spans="1:4" x14ac:dyDescent="0.35">
      <c r="A28" s="306"/>
      <c r="B28" s="306"/>
      <c r="C28" s="306"/>
      <c r="D28" s="306"/>
    </row>
    <row r="29" spans="1:4" x14ac:dyDescent="0.35">
      <c r="A29" s="306"/>
      <c r="B29" s="306"/>
      <c r="C29" s="306"/>
      <c r="D29" s="306"/>
    </row>
    <row r="30" spans="1:4" x14ac:dyDescent="0.35">
      <c r="A30" s="306"/>
      <c r="B30" s="306"/>
      <c r="C30" s="306"/>
      <c r="D30" s="306"/>
    </row>
    <row r="31" spans="1:4" x14ac:dyDescent="0.35">
      <c r="A31" s="306"/>
      <c r="B31" s="306"/>
      <c r="C31" s="306"/>
      <c r="D31" s="306"/>
    </row>
  </sheetData>
  <sheetProtection algorithmName="SHA-512" hashValue="i28DaCjvN2/ylJFjb8lTawRGIYGLeGCHnG4oIm5607VOLsdZN4cQ9AxXFIO09vpNudl8b2/RvP23V5t6BRNslw==" saltValue="rgAuib2sn7RASdg+82FLBQ=="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25" right="0.25" top="0.75" bottom="0.75" header="0.3" footer="0.3"/>
  <pageSetup orientation="landscape" r:id="rId1"/>
  <headerFooter>
    <oddFooter>&amp;L&amp;"Arial,Regular"&amp;12&amp;A
Version Date: May 11,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U81"/>
  <sheetViews>
    <sheetView showGridLines="0" tabSelected="1" topLeftCell="A6" zoomScale="70" zoomScaleNormal="70" workbookViewId="0">
      <selection activeCell="K26" sqref="K26"/>
    </sheetView>
  </sheetViews>
  <sheetFormatPr defaultRowHeight="15.5" x14ac:dyDescent="0.35"/>
  <cols>
    <col min="1" max="1" width="3.1796875" style="18" customWidth="1"/>
    <col min="2" max="16" width="28.7265625" style="18" customWidth="1"/>
    <col min="17" max="17" width="22.54296875" customWidth="1"/>
    <col min="18" max="18" width="17.26953125" bestFit="1" customWidth="1"/>
    <col min="19" max="19" width="23.453125" customWidth="1"/>
    <col min="20" max="20" width="24.81640625" bestFit="1" customWidth="1"/>
    <col min="21" max="21" width="26.81640625" bestFit="1" customWidth="1"/>
    <col min="22" max="22" width="26.81640625" customWidth="1"/>
    <col min="23" max="23" width="27" customWidth="1"/>
    <col min="24" max="24" width="18" customWidth="1"/>
    <col min="25" max="25" width="22.81640625" customWidth="1"/>
    <col min="26" max="26" width="28.81640625" customWidth="1"/>
    <col min="27" max="27" width="26.54296875" customWidth="1"/>
    <col min="28" max="28" width="23.26953125" customWidth="1"/>
    <col min="29" max="53" width="2.81640625" customWidth="1"/>
  </cols>
  <sheetData>
    <row r="1" spans="1:16" ht="50.15" customHeight="1" x14ac:dyDescent="0.35">
      <c r="B1" s="115"/>
      <c r="C1" s="115"/>
      <c r="D1" s="115"/>
      <c r="E1" s="115"/>
      <c r="F1" s="115"/>
      <c r="G1" s="116" t="str">
        <f>CONCATENATE("The Report Summarizes Rate Activity for the 12 month ending Reporting Year ",General_Info!$C$10)</f>
        <v>The Report Summarizes Rate Activity for the 12 month ending Reporting Year 2023</v>
      </c>
      <c r="H1" s="115"/>
      <c r="I1" s="115"/>
      <c r="J1" s="115"/>
      <c r="K1" s="115"/>
      <c r="L1" s="115"/>
      <c r="M1"/>
      <c r="N1"/>
      <c r="O1"/>
      <c r="P1"/>
    </row>
    <row r="2" spans="1:16" s="94" customFormat="1" ht="27.75" customHeight="1" x14ac:dyDescent="0.35">
      <c r="A2" s="18"/>
      <c r="B2" s="32" t="s">
        <v>215</v>
      </c>
      <c r="C2" s="31"/>
      <c r="D2" s="31"/>
      <c r="E2" s="31"/>
      <c r="F2" s="31"/>
      <c r="G2" s="31"/>
      <c r="H2" s="31"/>
      <c r="I2" s="31"/>
      <c r="J2" s="31"/>
      <c r="K2" s="31"/>
      <c r="L2" s="31"/>
      <c r="M2" s="18"/>
      <c r="N2" s="18"/>
      <c r="O2" s="18"/>
      <c r="P2" s="18"/>
    </row>
    <row r="3" spans="1:16" s="94" customFormat="1" ht="27.75" customHeight="1" x14ac:dyDescent="0.35">
      <c r="A3" s="18"/>
      <c r="B3" s="32"/>
      <c r="C3" s="31"/>
      <c r="D3" s="31"/>
      <c r="E3" s="122"/>
      <c r="F3" s="31"/>
      <c r="G3" s="31"/>
      <c r="H3" s="31"/>
      <c r="I3" s="31"/>
      <c r="J3" s="31"/>
      <c r="K3" s="31"/>
      <c r="L3" s="31"/>
      <c r="M3" s="18"/>
      <c r="N3" s="18"/>
      <c r="O3" s="18"/>
      <c r="P3" s="18"/>
    </row>
    <row r="4" spans="1:16" ht="21" customHeight="1" thickBot="1" x14ac:dyDescent="0.4">
      <c r="B4" s="94"/>
      <c r="G4" s="20"/>
      <c r="L4"/>
      <c r="N4"/>
      <c r="O4"/>
      <c r="P4"/>
    </row>
    <row r="5" spans="1:16" s="167" customFormat="1" ht="48" customHeight="1" x14ac:dyDescent="0.35">
      <c r="A5" s="166"/>
      <c r="B5" s="150" t="s">
        <v>42</v>
      </c>
      <c r="C5" s="189"/>
      <c r="D5" s="190"/>
      <c r="E5" s="190" t="s">
        <v>197</v>
      </c>
      <c r="F5" s="190"/>
      <c r="G5" s="191"/>
      <c r="H5" s="189"/>
      <c r="I5" s="190"/>
      <c r="J5" s="190" t="s">
        <v>198</v>
      </c>
      <c r="K5" s="190"/>
      <c r="L5" s="192"/>
      <c r="M5" s="166"/>
    </row>
    <row r="6" spans="1:16" s="167" customFormat="1" ht="95.15" customHeight="1" x14ac:dyDescent="0.35">
      <c r="A6" s="166"/>
      <c r="B6" s="151" t="s">
        <v>19</v>
      </c>
      <c r="C6" s="136" t="s">
        <v>172</v>
      </c>
      <c r="D6" s="136" t="s">
        <v>173</v>
      </c>
      <c r="E6" s="136" t="s">
        <v>174</v>
      </c>
      <c r="F6" s="136" t="s">
        <v>175</v>
      </c>
      <c r="G6" s="136" t="s">
        <v>176</v>
      </c>
      <c r="H6" s="136" t="s">
        <v>172</v>
      </c>
      <c r="I6" s="136" t="s">
        <v>173</v>
      </c>
      <c r="J6" s="136" t="s">
        <v>174</v>
      </c>
      <c r="K6" s="136" t="s">
        <v>175</v>
      </c>
      <c r="L6" s="137" t="s">
        <v>176</v>
      </c>
      <c r="M6" s="166"/>
    </row>
    <row r="7" spans="1:16" s="167" customFormat="1" ht="18" customHeight="1" x14ac:dyDescent="0.35">
      <c r="A7" s="166"/>
      <c r="B7" s="152" t="s">
        <v>20</v>
      </c>
      <c r="C7" s="239"/>
      <c r="D7" s="239"/>
      <c r="E7" s="132">
        <f>D7+C7</f>
        <v>0</v>
      </c>
      <c r="F7" s="240"/>
      <c r="G7" s="241"/>
      <c r="H7" s="239"/>
      <c r="I7" s="239"/>
      <c r="J7" s="132">
        <f>I7+H7</f>
        <v>0</v>
      </c>
      <c r="K7" s="240"/>
      <c r="L7" s="242"/>
      <c r="M7" s="166"/>
    </row>
    <row r="8" spans="1:16" s="167" customFormat="1" ht="18" customHeight="1" x14ac:dyDescent="0.35">
      <c r="A8" s="166"/>
      <c r="B8" s="152" t="s">
        <v>82</v>
      </c>
      <c r="C8" s="239"/>
      <c r="D8" s="239"/>
      <c r="E8" s="132">
        <f t="shared" ref="E8:E18" si="0">D8+C8</f>
        <v>0</v>
      </c>
      <c r="F8" s="240"/>
      <c r="G8" s="241"/>
      <c r="H8" s="239"/>
      <c r="I8" s="239"/>
      <c r="J8" s="132">
        <f t="shared" ref="J8:J18" si="1">I8+H8</f>
        <v>0</v>
      </c>
      <c r="K8" s="240"/>
      <c r="L8" s="242"/>
      <c r="M8" s="166"/>
    </row>
    <row r="9" spans="1:16" s="167" customFormat="1" ht="18" customHeight="1" x14ac:dyDescent="0.35">
      <c r="A9" s="166"/>
      <c r="B9" s="152" t="s">
        <v>21</v>
      </c>
      <c r="C9" s="239"/>
      <c r="D9" s="239"/>
      <c r="E9" s="132">
        <f t="shared" si="0"/>
        <v>0</v>
      </c>
      <c r="F9" s="240"/>
      <c r="G9" s="241"/>
      <c r="H9" s="239"/>
      <c r="I9" s="239"/>
      <c r="J9" s="132">
        <f>I9+H9</f>
        <v>0</v>
      </c>
      <c r="K9" s="240"/>
      <c r="L9" s="242"/>
      <c r="M9" s="166"/>
    </row>
    <row r="10" spans="1:16" s="167" customFormat="1" ht="18" customHeight="1" x14ac:dyDescent="0.35">
      <c r="A10" s="166"/>
      <c r="B10" s="152" t="s">
        <v>22</v>
      </c>
      <c r="C10" s="239"/>
      <c r="D10" s="239"/>
      <c r="E10" s="132">
        <f t="shared" si="0"/>
        <v>0</v>
      </c>
      <c r="F10" s="240"/>
      <c r="G10" s="241"/>
      <c r="H10" s="239"/>
      <c r="I10" s="239"/>
      <c r="J10" s="132">
        <f t="shared" si="1"/>
        <v>0</v>
      </c>
      <c r="K10" s="240"/>
      <c r="L10" s="242"/>
      <c r="M10" s="166"/>
    </row>
    <row r="11" spans="1:16" s="167" customFormat="1" ht="18" customHeight="1" x14ac:dyDescent="0.35">
      <c r="A11" s="166"/>
      <c r="B11" s="152" t="s">
        <v>23</v>
      </c>
      <c r="C11" s="239"/>
      <c r="D11" s="239"/>
      <c r="E11" s="132">
        <f t="shared" si="0"/>
        <v>0</v>
      </c>
      <c r="F11" s="240"/>
      <c r="G11" s="241"/>
      <c r="H11" s="239"/>
      <c r="I11" s="239"/>
      <c r="J11" s="132">
        <f>I11+H11</f>
        <v>0</v>
      </c>
      <c r="K11" s="240"/>
      <c r="L11" s="242"/>
      <c r="M11" s="166"/>
    </row>
    <row r="12" spans="1:16" s="167" customFormat="1" ht="18" customHeight="1" x14ac:dyDescent="0.35">
      <c r="A12" s="166"/>
      <c r="B12" s="152" t="s">
        <v>24</v>
      </c>
      <c r="C12" s="239"/>
      <c r="D12" s="239"/>
      <c r="E12" s="132">
        <f t="shared" si="0"/>
        <v>0</v>
      </c>
      <c r="F12" s="240"/>
      <c r="G12" s="241"/>
      <c r="H12" s="239"/>
      <c r="I12" s="239"/>
      <c r="J12" s="132">
        <f t="shared" si="1"/>
        <v>0</v>
      </c>
      <c r="K12" s="240"/>
      <c r="L12" s="242"/>
      <c r="M12" s="166"/>
    </row>
    <row r="13" spans="1:16" s="167" customFormat="1" ht="18" customHeight="1" x14ac:dyDescent="0.35">
      <c r="A13" s="166"/>
      <c r="B13" s="152" t="s">
        <v>25</v>
      </c>
      <c r="C13" s="239"/>
      <c r="D13" s="239"/>
      <c r="E13" s="132">
        <f t="shared" si="0"/>
        <v>0</v>
      </c>
      <c r="F13" s="240"/>
      <c r="G13" s="241"/>
      <c r="H13" s="239"/>
      <c r="I13" s="239"/>
      <c r="J13" s="132">
        <f>I13+H13</f>
        <v>0</v>
      </c>
      <c r="K13" s="240"/>
      <c r="L13" s="242"/>
      <c r="M13" s="166"/>
    </row>
    <row r="14" spans="1:16" s="167" customFormat="1" ht="18" customHeight="1" x14ac:dyDescent="0.35">
      <c r="A14" s="166"/>
      <c r="B14" s="152" t="s">
        <v>26</v>
      </c>
      <c r="C14" s="239"/>
      <c r="D14" s="239"/>
      <c r="E14" s="132">
        <f>D14+C14</f>
        <v>0</v>
      </c>
      <c r="F14" s="240"/>
      <c r="G14" s="241"/>
      <c r="H14" s="239"/>
      <c r="I14" s="239"/>
      <c r="J14" s="132">
        <f>I14+H14</f>
        <v>0</v>
      </c>
      <c r="K14" s="240"/>
      <c r="L14" s="242"/>
      <c r="M14" s="166"/>
    </row>
    <row r="15" spans="1:16" s="167" customFormat="1" ht="18" customHeight="1" x14ac:dyDescent="0.35">
      <c r="A15" s="166"/>
      <c r="B15" s="152" t="s">
        <v>30</v>
      </c>
      <c r="C15" s="239"/>
      <c r="D15" s="239"/>
      <c r="E15" s="132">
        <f t="shared" si="0"/>
        <v>0</v>
      </c>
      <c r="F15" s="240"/>
      <c r="G15" s="241"/>
      <c r="H15" s="239"/>
      <c r="I15" s="239"/>
      <c r="J15" s="132">
        <f t="shared" si="1"/>
        <v>0</v>
      </c>
      <c r="K15" s="240"/>
      <c r="L15" s="242"/>
      <c r="M15" s="166"/>
    </row>
    <row r="16" spans="1:16" s="167" customFormat="1" ht="18" customHeight="1" x14ac:dyDescent="0.35">
      <c r="A16" s="166"/>
      <c r="B16" s="152" t="s">
        <v>27</v>
      </c>
      <c r="C16" s="239"/>
      <c r="D16" s="239"/>
      <c r="E16" s="132">
        <f t="shared" si="0"/>
        <v>0</v>
      </c>
      <c r="F16" s="240"/>
      <c r="G16" s="241"/>
      <c r="H16" s="239"/>
      <c r="I16" s="239"/>
      <c r="J16" s="132">
        <f t="shared" si="1"/>
        <v>0</v>
      </c>
      <c r="K16" s="240"/>
      <c r="L16" s="242"/>
      <c r="M16" s="166"/>
    </row>
    <row r="17" spans="1:13" s="167" customFormat="1" ht="18" customHeight="1" x14ac:dyDescent="0.35">
      <c r="A17" s="166"/>
      <c r="B17" s="152" t="s">
        <v>28</v>
      </c>
      <c r="C17" s="239"/>
      <c r="D17" s="239"/>
      <c r="E17" s="132">
        <f t="shared" si="0"/>
        <v>0</v>
      </c>
      <c r="F17" s="240"/>
      <c r="G17" s="241"/>
      <c r="H17" s="239"/>
      <c r="I17" s="239"/>
      <c r="J17" s="132">
        <f t="shared" si="1"/>
        <v>0</v>
      </c>
      <c r="K17" s="240"/>
      <c r="L17" s="242"/>
      <c r="M17" s="166"/>
    </row>
    <row r="18" spans="1:13" s="167" customFormat="1" ht="18" customHeight="1" x14ac:dyDescent="0.35">
      <c r="A18" s="166"/>
      <c r="B18" s="152" t="s">
        <v>29</v>
      </c>
      <c r="C18" s="239"/>
      <c r="D18" s="239"/>
      <c r="E18" s="132">
        <f t="shared" si="0"/>
        <v>0</v>
      </c>
      <c r="F18" s="240"/>
      <c r="G18" s="241"/>
      <c r="H18" s="239"/>
      <c r="I18" s="239"/>
      <c r="J18" s="132">
        <f t="shared" si="1"/>
        <v>0</v>
      </c>
      <c r="K18" s="240"/>
      <c r="L18" s="242"/>
      <c r="M18" s="166"/>
    </row>
    <row r="19" spans="1:13" s="167" customFormat="1" ht="18" customHeight="1" thickBot="1" x14ac:dyDescent="0.4">
      <c r="A19" s="166"/>
      <c r="B19" s="154" t="s">
        <v>14</v>
      </c>
      <c r="C19" s="168">
        <f>SUM(C7:C18)</f>
        <v>0</v>
      </c>
      <c r="D19" s="168">
        <f>SUM(D7:D18)</f>
        <v>0</v>
      </c>
      <c r="E19" s="168">
        <f>SUM(E7:E18)</f>
        <v>0</v>
      </c>
      <c r="F19" s="169" t="e">
        <f>SUMPRODUCT(E7:E18,F7:F18)/SUM(E7:E18)</f>
        <v>#DIV/0!</v>
      </c>
      <c r="G19" s="170" t="e">
        <f>SUMPRODUCT(E7:E18,G7:G18)/SUM(E7:E18)</f>
        <v>#DIV/0!</v>
      </c>
      <c r="H19" s="168">
        <f>SUM(H7:H18)</f>
        <v>0</v>
      </c>
      <c r="I19" s="168">
        <f>SUM(I7:I18)</f>
        <v>0</v>
      </c>
      <c r="J19" s="168">
        <f>SUM(J7:J18)</f>
        <v>0</v>
      </c>
      <c r="K19" s="169" t="e">
        <f>SUMPRODUCT(J7:J18,K7:K18)/SUM(J7:J18)</f>
        <v>#DIV/0!</v>
      </c>
      <c r="L19" s="171" t="e">
        <f>SUMPRODUCT(J7:J18,L7:L18)/SUM(J7:J18)</f>
        <v>#DIV/0!</v>
      </c>
      <c r="M19" s="166"/>
    </row>
    <row r="20" spans="1:13" s="167" customFormat="1" ht="8.15" customHeight="1" thickBot="1" x14ac:dyDescent="0.4">
      <c r="A20" s="166"/>
      <c r="B20" s="172"/>
      <c r="C20" s="166"/>
      <c r="D20" s="166"/>
      <c r="E20" s="166"/>
      <c r="F20" s="173"/>
      <c r="G20" s="166"/>
      <c r="H20" s="166"/>
      <c r="I20" s="166"/>
      <c r="J20" s="166"/>
      <c r="K20" s="166"/>
      <c r="M20" s="166"/>
    </row>
    <row r="21" spans="1:13" s="167" customFormat="1" ht="48" customHeight="1" x14ac:dyDescent="0.35">
      <c r="A21" s="166"/>
      <c r="B21" s="150" t="s">
        <v>90</v>
      </c>
      <c r="C21" s="189"/>
      <c r="D21" s="190"/>
      <c r="E21" s="190" t="s">
        <v>197</v>
      </c>
      <c r="F21" s="190"/>
      <c r="G21" s="191"/>
      <c r="H21" s="189"/>
      <c r="I21" s="190"/>
      <c r="J21" s="190" t="s">
        <v>198</v>
      </c>
      <c r="K21" s="190"/>
      <c r="L21" s="192"/>
      <c r="M21" s="166"/>
    </row>
    <row r="22" spans="1:13" s="167" customFormat="1" ht="95.15" customHeight="1" x14ac:dyDescent="0.35">
      <c r="A22" s="166"/>
      <c r="B22" s="151" t="s">
        <v>19</v>
      </c>
      <c r="C22" s="136" t="s">
        <v>172</v>
      </c>
      <c r="D22" s="136" t="s">
        <v>173</v>
      </c>
      <c r="E22" s="136" t="s">
        <v>174</v>
      </c>
      <c r="F22" s="136" t="s">
        <v>175</v>
      </c>
      <c r="G22" s="136" t="s">
        <v>176</v>
      </c>
      <c r="H22" s="136" t="s">
        <v>172</v>
      </c>
      <c r="I22" s="136" t="s">
        <v>173</v>
      </c>
      <c r="J22" s="136" t="s">
        <v>174</v>
      </c>
      <c r="K22" s="136" t="s">
        <v>175</v>
      </c>
      <c r="L22" s="137" t="s">
        <v>176</v>
      </c>
      <c r="M22" s="166"/>
    </row>
    <row r="23" spans="1:13" s="167" customFormat="1" ht="18" customHeight="1" x14ac:dyDescent="0.35">
      <c r="A23" s="166"/>
      <c r="B23" s="152" t="s">
        <v>20</v>
      </c>
      <c r="C23" s="97"/>
      <c r="D23" s="98"/>
      <c r="E23" s="98"/>
      <c r="F23" s="98"/>
      <c r="G23" s="99"/>
      <c r="H23" s="243"/>
      <c r="I23" s="243">
        <v>1</v>
      </c>
      <c r="J23" s="132">
        <f>H23+I23</f>
        <v>1</v>
      </c>
      <c r="K23" s="240">
        <v>23</v>
      </c>
      <c r="L23" s="242"/>
      <c r="M23" s="166"/>
    </row>
    <row r="24" spans="1:13" s="167" customFormat="1" ht="18" customHeight="1" x14ac:dyDescent="0.35">
      <c r="A24" s="166"/>
      <c r="B24" s="152" t="s">
        <v>82</v>
      </c>
      <c r="C24" s="100"/>
      <c r="D24" s="101"/>
      <c r="E24" s="101"/>
      <c r="F24" s="101"/>
      <c r="G24" s="102"/>
      <c r="H24" s="243"/>
      <c r="I24" s="243"/>
      <c r="J24" s="132">
        <f t="shared" ref="J24:J34" si="2">H24+I24</f>
        <v>0</v>
      </c>
      <c r="K24" s="240"/>
      <c r="L24" s="242"/>
      <c r="M24" s="166"/>
    </row>
    <row r="25" spans="1:13" s="167" customFormat="1" ht="18" customHeight="1" x14ac:dyDescent="0.35">
      <c r="A25" s="166"/>
      <c r="B25" s="152" t="s">
        <v>21</v>
      </c>
      <c r="C25" s="100"/>
      <c r="D25" s="101"/>
      <c r="E25" s="101"/>
      <c r="F25" s="101"/>
      <c r="G25" s="102"/>
      <c r="H25" s="243"/>
      <c r="I25" s="243"/>
      <c r="J25" s="132">
        <f t="shared" si="2"/>
        <v>0</v>
      </c>
      <c r="K25" s="240"/>
      <c r="L25" s="242"/>
      <c r="M25" s="166"/>
    </row>
    <row r="26" spans="1:13" s="167" customFormat="1" ht="18" customHeight="1" x14ac:dyDescent="0.35">
      <c r="A26" s="166"/>
      <c r="B26" s="152" t="s">
        <v>22</v>
      </c>
      <c r="C26" s="100"/>
      <c r="D26" s="101"/>
      <c r="E26" s="101"/>
      <c r="F26" s="101"/>
      <c r="G26" s="102"/>
      <c r="H26" s="243"/>
      <c r="I26" s="243"/>
      <c r="J26" s="132">
        <f>I26+H26</f>
        <v>0</v>
      </c>
      <c r="K26" s="240"/>
      <c r="L26" s="242"/>
      <c r="M26" s="166"/>
    </row>
    <row r="27" spans="1:13" s="167" customFormat="1" ht="18" customHeight="1" x14ac:dyDescent="0.35">
      <c r="A27" s="166"/>
      <c r="B27" s="152" t="s">
        <v>23</v>
      </c>
      <c r="C27" s="100"/>
      <c r="D27" s="101"/>
      <c r="E27" s="101"/>
      <c r="F27" s="101"/>
      <c r="G27" s="102"/>
      <c r="H27" s="243"/>
      <c r="I27" s="243"/>
      <c r="J27" s="132">
        <f t="shared" si="2"/>
        <v>0</v>
      </c>
      <c r="K27" s="240"/>
      <c r="L27" s="242"/>
      <c r="M27" s="166"/>
    </row>
    <row r="28" spans="1:13" s="167" customFormat="1" ht="18" customHeight="1" x14ac:dyDescent="0.35">
      <c r="A28" s="166"/>
      <c r="B28" s="152" t="s">
        <v>24</v>
      </c>
      <c r="C28" s="100"/>
      <c r="D28" s="101"/>
      <c r="E28" s="101"/>
      <c r="F28" s="101"/>
      <c r="G28" s="102"/>
      <c r="H28" s="243"/>
      <c r="I28" s="243"/>
      <c r="J28" s="132">
        <f t="shared" si="2"/>
        <v>0</v>
      </c>
      <c r="K28" s="240"/>
      <c r="L28" s="242"/>
      <c r="M28" s="166"/>
    </row>
    <row r="29" spans="1:13" s="167" customFormat="1" ht="18" customHeight="1" x14ac:dyDescent="0.35">
      <c r="A29" s="166"/>
      <c r="B29" s="152" t="s">
        <v>25</v>
      </c>
      <c r="C29" s="100"/>
      <c r="D29" s="101"/>
      <c r="E29" s="101"/>
      <c r="F29" s="101"/>
      <c r="G29" s="102"/>
      <c r="H29" s="243"/>
      <c r="I29" s="243"/>
      <c r="J29" s="132">
        <f t="shared" si="2"/>
        <v>0</v>
      </c>
      <c r="K29" s="240"/>
      <c r="L29" s="242"/>
      <c r="M29" s="166"/>
    </row>
    <row r="30" spans="1:13" s="167" customFormat="1" ht="18" customHeight="1" x14ac:dyDescent="0.35">
      <c r="A30" s="166"/>
      <c r="B30" s="152" t="s">
        <v>26</v>
      </c>
      <c r="C30" s="100"/>
      <c r="D30" s="101"/>
      <c r="E30" s="101"/>
      <c r="F30" s="101"/>
      <c r="G30" s="102"/>
      <c r="H30" s="243"/>
      <c r="I30" s="243"/>
      <c r="J30" s="132">
        <f t="shared" si="2"/>
        <v>0</v>
      </c>
      <c r="K30" s="240"/>
      <c r="L30" s="242"/>
      <c r="M30" s="166"/>
    </row>
    <row r="31" spans="1:13" s="167" customFormat="1" ht="18" customHeight="1" x14ac:dyDescent="0.35">
      <c r="A31" s="166"/>
      <c r="B31" s="152" t="s">
        <v>30</v>
      </c>
      <c r="C31" s="100"/>
      <c r="D31" s="101"/>
      <c r="E31" s="101"/>
      <c r="F31" s="101"/>
      <c r="G31" s="102"/>
      <c r="H31" s="243"/>
      <c r="I31" s="243"/>
      <c r="J31" s="132">
        <f t="shared" si="2"/>
        <v>0</v>
      </c>
      <c r="K31" s="240"/>
      <c r="L31" s="242"/>
      <c r="M31" s="166"/>
    </row>
    <row r="32" spans="1:13" s="167" customFormat="1" ht="18" customHeight="1" x14ac:dyDescent="0.35">
      <c r="A32" s="166"/>
      <c r="B32" s="152" t="s">
        <v>27</v>
      </c>
      <c r="C32" s="100"/>
      <c r="D32" s="101"/>
      <c r="E32" s="101"/>
      <c r="F32" s="101"/>
      <c r="G32" s="102"/>
      <c r="H32" s="243"/>
      <c r="I32" s="243"/>
      <c r="J32" s="132">
        <f t="shared" si="2"/>
        <v>0</v>
      </c>
      <c r="K32" s="240"/>
      <c r="L32" s="242"/>
      <c r="M32" s="166"/>
    </row>
    <row r="33" spans="1:16" s="167" customFormat="1" ht="18" customHeight="1" x14ac:dyDescent="0.35">
      <c r="A33" s="166"/>
      <c r="B33" s="152" t="s">
        <v>28</v>
      </c>
      <c r="C33" s="100"/>
      <c r="D33" s="101"/>
      <c r="E33" s="101"/>
      <c r="F33" s="101"/>
      <c r="G33" s="102"/>
      <c r="H33" s="243"/>
      <c r="I33" s="243"/>
      <c r="J33" s="132">
        <f t="shared" si="2"/>
        <v>0</v>
      </c>
      <c r="K33" s="240"/>
      <c r="L33" s="242"/>
      <c r="M33" s="166"/>
    </row>
    <row r="34" spans="1:16" s="167" customFormat="1" ht="18" customHeight="1" x14ac:dyDescent="0.35">
      <c r="A34" s="166"/>
      <c r="B34" s="152" t="s">
        <v>29</v>
      </c>
      <c r="C34" s="100"/>
      <c r="D34" s="101"/>
      <c r="E34" s="101"/>
      <c r="F34" s="101"/>
      <c r="G34" s="102"/>
      <c r="H34" s="243"/>
      <c r="I34" s="243"/>
      <c r="J34" s="132">
        <f t="shared" si="2"/>
        <v>0</v>
      </c>
      <c r="K34" s="240"/>
      <c r="L34" s="242"/>
      <c r="M34" s="166"/>
    </row>
    <row r="35" spans="1:16" s="167" customFormat="1" ht="18" customHeight="1" thickBot="1" x14ac:dyDescent="0.4">
      <c r="A35" s="166"/>
      <c r="B35" s="154" t="s">
        <v>14</v>
      </c>
      <c r="C35" s="103"/>
      <c r="D35" s="104"/>
      <c r="E35" s="104"/>
      <c r="F35" s="104"/>
      <c r="G35" s="105"/>
      <c r="H35" s="168">
        <f>SUM(H23:H34)</f>
        <v>0</v>
      </c>
      <c r="I35" s="168">
        <f>SUM(I23:I34)</f>
        <v>1</v>
      </c>
      <c r="J35" s="168">
        <f>SUM(J23:J34)</f>
        <v>1</v>
      </c>
      <c r="K35" s="169">
        <f>SUMPRODUCT(J23:J34,K23:K34)/SUM(J23:J34)</f>
        <v>23</v>
      </c>
      <c r="L35" s="171">
        <f>SUMPRODUCT(J23:J34,L23:L34)/SUM(J23:J34)</f>
        <v>0</v>
      </c>
      <c r="M35" s="166"/>
    </row>
    <row r="36" spans="1:16" s="167" customFormat="1" ht="29.25" customHeight="1" thickBot="1" x14ac:dyDescent="0.4">
      <c r="A36" s="166"/>
      <c r="B36" s="172"/>
      <c r="C36" s="166"/>
      <c r="D36" s="166"/>
      <c r="E36" s="166"/>
      <c r="F36" s="166"/>
      <c r="G36" s="166"/>
      <c r="H36" s="174"/>
      <c r="I36" s="174"/>
      <c r="J36" s="174"/>
      <c r="K36" s="174"/>
      <c r="L36" s="175"/>
      <c r="M36" s="166"/>
    </row>
    <row r="37" spans="1:16" s="167" customFormat="1" ht="48" customHeight="1" x14ac:dyDescent="0.35">
      <c r="A37" s="166"/>
      <c r="B37" s="133" t="s">
        <v>98</v>
      </c>
      <c r="C37" s="189"/>
      <c r="D37" s="190"/>
      <c r="E37" s="190" t="s">
        <v>197</v>
      </c>
      <c r="F37" s="190"/>
      <c r="G37" s="191"/>
      <c r="H37" s="189"/>
      <c r="I37" s="190"/>
      <c r="J37" s="190" t="s">
        <v>198</v>
      </c>
      <c r="K37" s="190"/>
      <c r="L37" s="192"/>
      <c r="M37" s="166"/>
    </row>
    <row r="38" spans="1:16" s="167" customFormat="1" ht="95.15" customHeight="1" x14ac:dyDescent="0.35">
      <c r="A38" s="166"/>
      <c r="B38" s="151" t="s">
        <v>89</v>
      </c>
      <c r="C38" s="176" t="s">
        <v>172</v>
      </c>
      <c r="D38" s="176" t="s">
        <v>173</v>
      </c>
      <c r="E38" s="176" t="s">
        <v>174</v>
      </c>
      <c r="F38" s="176" t="s">
        <v>175</v>
      </c>
      <c r="G38" s="176" t="s">
        <v>176</v>
      </c>
      <c r="H38" s="176" t="s">
        <v>172</v>
      </c>
      <c r="I38" s="176" t="s">
        <v>173</v>
      </c>
      <c r="J38" s="176" t="s">
        <v>174</v>
      </c>
      <c r="K38" s="176" t="s">
        <v>175</v>
      </c>
      <c r="L38" s="177" t="s">
        <v>176</v>
      </c>
      <c r="M38" s="166"/>
    </row>
    <row r="39" spans="1:16" s="167" customFormat="1" ht="18" customHeight="1" x14ac:dyDescent="0.35">
      <c r="A39" s="166"/>
      <c r="B39" s="152" t="s">
        <v>20</v>
      </c>
      <c r="C39" s="132">
        <f t="shared" ref="C39:D50" si="3">C7</f>
        <v>0</v>
      </c>
      <c r="D39" s="132">
        <f t="shared" si="3"/>
        <v>0</v>
      </c>
      <c r="E39" s="132">
        <f>D39+C39</f>
        <v>0</v>
      </c>
      <c r="F39" s="178">
        <f t="shared" ref="F39:G50" si="4">F7</f>
        <v>0</v>
      </c>
      <c r="G39" s="157">
        <f t="shared" si="4"/>
        <v>0</v>
      </c>
      <c r="H39" s="132">
        <f t="shared" ref="H39:I50" si="5">H23+H7</f>
        <v>0</v>
      </c>
      <c r="I39" s="132">
        <f t="shared" si="5"/>
        <v>1</v>
      </c>
      <c r="J39" s="132">
        <f>I39+H39</f>
        <v>1</v>
      </c>
      <c r="K39" s="179">
        <f>IF(J39=0,0,K7*(J7/J39)+K23*(J23/J39))</f>
        <v>23</v>
      </c>
      <c r="L39" s="159">
        <f>IF(J39=0,0,L7*(J7/J39)+L23*(J23/J39))</f>
        <v>0</v>
      </c>
      <c r="M39" s="166"/>
    </row>
    <row r="40" spans="1:16" s="167" customFormat="1" ht="18" customHeight="1" x14ac:dyDescent="0.35">
      <c r="A40" s="166"/>
      <c r="B40" s="152" t="s">
        <v>82</v>
      </c>
      <c r="C40" s="132">
        <f t="shared" si="3"/>
        <v>0</v>
      </c>
      <c r="D40" s="132">
        <f t="shared" si="3"/>
        <v>0</v>
      </c>
      <c r="E40" s="132">
        <f t="shared" ref="E40:E50" si="6">D40+C40</f>
        <v>0</v>
      </c>
      <c r="F40" s="178">
        <f t="shared" si="4"/>
        <v>0</v>
      </c>
      <c r="G40" s="157">
        <f t="shared" si="4"/>
        <v>0</v>
      </c>
      <c r="H40" s="132">
        <f t="shared" si="5"/>
        <v>0</v>
      </c>
      <c r="I40" s="132">
        <f t="shared" si="5"/>
        <v>0</v>
      </c>
      <c r="J40" s="132">
        <f t="shared" ref="J40:J50" si="7">I40+H40</f>
        <v>0</v>
      </c>
      <c r="K40" s="179">
        <f t="shared" ref="K40:K50" si="8">IF(J40=0,0,K8*(J8/J40)+K24*(J24/J40))</f>
        <v>0</v>
      </c>
      <c r="L40" s="159">
        <f t="shared" ref="L40:L50" si="9">IF(J40=0,0,L8*(J8/J40)+L24*(J24/J40))</f>
        <v>0</v>
      </c>
      <c r="M40" s="166"/>
    </row>
    <row r="41" spans="1:16" s="167" customFormat="1" ht="18" customHeight="1" x14ac:dyDescent="0.35">
      <c r="A41" s="166"/>
      <c r="B41" s="152" t="s">
        <v>21</v>
      </c>
      <c r="C41" s="132">
        <f t="shared" si="3"/>
        <v>0</v>
      </c>
      <c r="D41" s="132">
        <f t="shared" si="3"/>
        <v>0</v>
      </c>
      <c r="E41" s="132">
        <v>0</v>
      </c>
      <c r="F41" s="178">
        <f t="shared" si="4"/>
        <v>0</v>
      </c>
      <c r="G41" s="157">
        <f t="shared" si="4"/>
        <v>0</v>
      </c>
      <c r="H41" s="132">
        <f t="shared" si="5"/>
        <v>0</v>
      </c>
      <c r="I41" s="132">
        <f t="shared" si="5"/>
        <v>0</v>
      </c>
      <c r="J41" s="132">
        <f t="shared" si="7"/>
        <v>0</v>
      </c>
      <c r="K41" s="179">
        <f t="shared" si="8"/>
        <v>0</v>
      </c>
      <c r="L41" s="159">
        <f t="shared" si="9"/>
        <v>0</v>
      </c>
      <c r="M41" s="166"/>
    </row>
    <row r="42" spans="1:16" s="167" customFormat="1" ht="18" customHeight="1" x14ac:dyDescent="0.35">
      <c r="A42" s="166"/>
      <c r="B42" s="152" t="s">
        <v>22</v>
      </c>
      <c r="C42" s="132">
        <f t="shared" si="3"/>
        <v>0</v>
      </c>
      <c r="D42" s="132">
        <f t="shared" si="3"/>
        <v>0</v>
      </c>
      <c r="E42" s="132">
        <f t="shared" si="6"/>
        <v>0</v>
      </c>
      <c r="F42" s="178">
        <f t="shared" si="4"/>
        <v>0</v>
      </c>
      <c r="G42" s="157">
        <f t="shared" si="4"/>
        <v>0</v>
      </c>
      <c r="H42" s="132">
        <f t="shared" si="5"/>
        <v>0</v>
      </c>
      <c r="I42" s="132">
        <f t="shared" si="5"/>
        <v>0</v>
      </c>
      <c r="J42" s="132">
        <f t="shared" si="7"/>
        <v>0</v>
      </c>
      <c r="K42" s="179">
        <f t="shared" si="8"/>
        <v>0</v>
      </c>
      <c r="L42" s="159">
        <f t="shared" si="9"/>
        <v>0</v>
      </c>
      <c r="M42" s="166"/>
    </row>
    <row r="43" spans="1:16" s="167" customFormat="1" ht="18" customHeight="1" x14ac:dyDescent="0.35">
      <c r="A43" s="166"/>
      <c r="B43" s="152" t="s">
        <v>23</v>
      </c>
      <c r="C43" s="132">
        <f t="shared" si="3"/>
        <v>0</v>
      </c>
      <c r="D43" s="132">
        <f t="shared" si="3"/>
        <v>0</v>
      </c>
      <c r="E43" s="132">
        <f t="shared" si="6"/>
        <v>0</v>
      </c>
      <c r="F43" s="178">
        <f t="shared" si="4"/>
        <v>0</v>
      </c>
      <c r="G43" s="157">
        <f t="shared" si="4"/>
        <v>0</v>
      </c>
      <c r="H43" s="132">
        <f t="shared" si="5"/>
        <v>0</v>
      </c>
      <c r="I43" s="132">
        <f t="shared" si="5"/>
        <v>0</v>
      </c>
      <c r="J43" s="132">
        <f t="shared" si="7"/>
        <v>0</v>
      </c>
      <c r="K43" s="179">
        <f t="shared" si="8"/>
        <v>0</v>
      </c>
      <c r="L43" s="159">
        <f t="shared" si="9"/>
        <v>0</v>
      </c>
      <c r="M43" s="166"/>
    </row>
    <row r="44" spans="1:16" s="167" customFormat="1" ht="18" customHeight="1" x14ac:dyDescent="0.35">
      <c r="A44" s="166"/>
      <c r="B44" s="152" t="s">
        <v>24</v>
      </c>
      <c r="C44" s="132">
        <f t="shared" si="3"/>
        <v>0</v>
      </c>
      <c r="D44" s="132">
        <f t="shared" si="3"/>
        <v>0</v>
      </c>
      <c r="E44" s="132">
        <f t="shared" si="6"/>
        <v>0</v>
      </c>
      <c r="F44" s="178">
        <f t="shared" si="4"/>
        <v>0</v>
      </c>
      <c r="G44" s="157">
        <f t="shared" si="4"/>
        <v>0</v>
      </c>
      <c r="H44" s="132">
        <f t="shared" si="5"/>
        <v>0</v>
      </c>
      <c r="I44" s="132">
        <f t="shared" si="5"/>
        <v>0</v>
      </c>
      <c r="J44" s="132">
        <f t="shared" si="7"/>
        <v>0</v>
      </c>
      <c r="K44" s="179">
        <f t="shared" si="8"/>
        <v>0</v>
      </c>
      <c r="L44" s="159">
        <f t="shared" si="9"/>
        <v>0</v>
      </c>
      <c r="M44" s="166"/>
    </row>
    <row r="45" spans="1:16" s="167" customFormat="1" ht="18" customHeight="1" x14ac:dyDescent="0.35">
      <c r="A45" s="166"/>
      <c r="B45" s="152" t="s">
        <v>25</v>
      </c>
      <c r="C45" s="132">
        <f t="shared" si="3"/>
        <v>0</v>
      </c>
      <c r="D45" s="132">
        <f t="shared" si="3"/>
        <v>0</v>
      </c>
      <c r="E45" s="132">
        <v>0</v>
      </c>
      <c r="F45" s="178">
        <f t="shared" si="4"/>
        <v>0</v>
      </c>
      <c r="G45" s="157">
        <f t="shared" si="4"/>
        <v>0</v>
      </c>
      <c r="H45" s="132">
        <f t="shared" si="5"/>
        <v>0</v>
      </c>
      <c r="I45" s="132">
        <f t="shared" si="5"/>
        <v>0</v>
      </c>
      <c r="J45" s="132">
        <f t="shared" si="7"/>
        <v>0</v>
      </c>
      <c r="K45" s="179">
        <f t="shared" si="8"/>
        <v>0</v>
      </c>
      <c r="L45" s="159">
        <f t="shared" si="9"/>
        <v>0</v>
      </c>
      <c r="M45" s="166"/>
    </row>
    <row r="46" spans="1:16" s="167" customFormat="1" ht="18" customHeight="1" x14ac:dyDescent="0.35">
      <c r="A46" s="166"/>
      <c r="B46" s="152" t="s">
        <v>26</v>
      </c>
      <c r="C46" s="132">
        <f t="shared" si="3"/>
        <v>0</v>
      </c>
      <c r="D46" s="132">
        <f t="shared" si="3"/>
        <v>0</v>
      </c>
      <c r="E46" s="132">
        <f>D46+C46</f>
        <v>0</v>
      </c>
      <c r="F46" s="178">
        <f t="shared" si="4"/>
        <v>0</v>
      </c>
      <c r="G46" s="157">
        <f t="shared" si="4"/>
        <v>0</v>
      </c>
      <c r="H46" s="132">
        <f t="shared" si="5"/>
        <v>0</v>
      </c>
      <c r="I46" s="132">
        <f t="shared" si="5"/>
        <v>0</v>
      </c>
      <c r="J46" s="132">
        <f t="shared" si="7"/>
        <v>0</v>
      </c>
      <c r="K46" s="179">
        <f t="shared" si="8"/>
        <v>0</v>
      </c>
      <c r="L46" s="159">
        <f t="shared" si="9"/>
        <v>0</v>
      </c>
      <c r="M46" s="166"/>
      <c r="N46" s="166"/>
      <c r="O46" s="166"/>
      <c r="P46" s="166"/>
    </row>
    <row r="47" spans="1:16" s="167" customFormat="1" ht="18" customHeight="1" x14ac:dyDescent="0.35">
      <c r="A47" s="166"/>
      <c r="B47" s="152" t="s">
        <v>30</v>
      </c>
      <c r="C47" s="132">
        <f t="shared" si="3"/>
        <v>0</v>
      </c>
      <c r="D47" s="132">
        <f t="shared" si="3"/>
        <v>0</v>
      </c>
      <c r="E47" s="132">
        <f>D47+C47</f>
        <v>0</v>
      </c>
      <c r="F47" s="178">
        <f t="shared" si="4"/>
        <v>0</v>
      </c>
      <c r="G47" s="157">
        <f t="shared" si="4"/>
        <v>0</v>
      </c>
      <c r="H47" s="132">
        <f t="shared" si="5"/>
        <v>0</v>
      </c>
      <c r="I47" s="132">
        <f t="shared" si="5"/>
        <v>0</v>
      </c>
      <c r="J47" s="132">
        <f t="shared" si="7"/>
        <v>0</v>
      </c>
      <c r="K47" s="179">
        <f t="shared" si="8"/>
        <v>0</v>
      </c>
      <c r="L47" s="159">
        <f t="shared" si="9"/>
        <v>0</v>
      </c>
      <c r="M47" s="166"/>
      <c r="N47" s="166"/>
      <c r="O47" s="166"/>
      <c r="P47" s="166"/>
    </row>
    <row r="48" spans="1:16" s="167" customFormat="1" ht="18" customHeight="1" x14ac:dyDescent="0.35">
      <c r="A48" s="166"/>
      <c r="B48" s="152" t="s">
        <v>27</v>
      </c>
      <c r="C48" s="132">
        <f t="shared" si="3"/>
        <v>0</v>
      </c>
      <c r="D48" s="132">
        <f t="shared" si="3"/>
        <v>0</v>
      </c>
      <c r="E48" s="132">
        <f t="shared" si="6"/>
        <v>0</v>
      </c>
      <c r="F48" s="178">
        <f t="shared" si="4"/>
        <v>0</v>
      </c>
      <c r="G48" s="157">
        <f t="shared" si="4"/>
        <v>0</v>
      </c>
      <c r="H48" s="132">
        <f t="shared" si="5"/>
        <v>0</v>
      </c>
      <c r="I48" s="132">
        <f t="shared" si="5"/>
        <v>0</v>
      </c>
      <c r="J48" s="132">
        <f t="shared" si="7"/>
        <v>0</v>
      </c>
      <c r="K48" s="179">
        <f t="shared" si="8"/>
        <v>0</v>
      </c>
      <c r="L48" s="159">
        <f t="shared" si="9"/>
        <v>0</v>
      </c>
      <c r="M48" s="166"/>
      <c r="N48" s="166"/>
      <c r="O48" s="166"/>
      <c r="P48" s="166"/>
    </row>
    <row r="49" spans="1:16" s="167" customFormat="1" ht="18" customHeight="1" x14ac:dyDescent="0.35">
      <c r="A49" s="166"/>
      <c r="B49" s="152" t="s">
        <v>28</v>
      </c>
      <c r="C49" s="132">
        <f t="shared" si="3"/>
        <v>0</v>
      </c>
      <c r="D49" s="132">
        <f t="shared" si="3"/>
        <v>0</v>
      </c>
      <c r="E49" s="132">
        <f t="shared" si="6"/>
        <v>0</v>
      </c>
      <c r="F49" s="178">
        <f t="shared" si="4"/>
        <v>0</v>
      </c>
      <c r="G49" s="157">
        <f t="shared" si="4"/>
        <v>0</v>
      </c>
      <c r="H49" s="132">
        <f t="shared" si="5"/>
        <v>0</v>
      </c>
      <c r="I49" s="132">
        <f t="shared" si="5"/>
        <v>0</v>
      </c>
      <c r="J49" s="132">
        <f t="shared" si="7"/>
        <v>0</v>
      </c>
      <c r="K49" s="179">
        <f t="shared" si="8"/>
        <v>0</v>
      </c>
      <c r="L49" s="159">
        <f t="shared" si="9"/>
        <v>0</v>
      </c>
      <c r="M49" s="166"/>
      <c r="N49" s="166"/>
      <c r="O49" s="166"/>
      <c r="P49" s="166"/>
    </row>
    <row r="50" spans="1:16" s="167" customFormat="1" ht="18" customHeight="1" x14ac:dyDescent="0.35">
      <c r="A50" s="166"/>
      <c r="B50" s="152" t="s">
        <v>29</v>
      </c>
      <c r="C50" s="132">
        <f t="shared" si="3"/>
        <v>0</v>
      </c>
      <c r="D50" s="132">
        <f t="shared" si="3"/>
        <v>0</v>
      </c>
      <c r="E50" s="132">
        <f t="shared" si="6"/>
        <v>0</v>
      </c>
      <c r="F50" s="178">
        <f t="shared" si="4"/>
        <v>0</v>
      </c>
      <c r="G50" s="157">
        <f t="shared" si="4"/>
        <v>0</v>
      </c>
      <c r="H50" s="132">
        <f t="shared" si="5"/>
        <v>0</v>
      </c>
      <c r="I50" s="132">
        <f t="shared" si="5"/>
        <v>0</v>
      </c>
      <c r="J50" s="132">
        <f t="shared" si="7"/>
        <v>0</v>
      </c>
      <c r="K50" s="179">
        <f t="shared" si="8"/>
        <v>0</v>
      </c>
      <c r="L50" s="159">
        <f t="shared" si="9"/>
        <v>0</v>
      </c>
      <c r="M50" s="166"/>
      <c r="N50" s="166"/>
      <c r="O50" s="166"/>
      <c r="P50" s="166"/>
    </row>
    <row r="51" spans="1:16" s="167" customFormat="1" ht="18" customHeight="1" thickBot="1" x14ac:dyDescent="0.4">
      <c r="A51" s="166"/>
      <c r="B51" s="154" t="s">
        <v>14</v>
      </c>
      <c r="C51" s="168">
        <f>SUM(C39:C50)</f>
        <v>0</v>
      </c>
      <c r="D51" s="168">
        <f>SUM(D39:D50)</f>
        <v>0</v>
      </c>
      <c r="E51" s="168">
        <f>SUM(E39:E50)</f>
        <v>0</v>
      </c>
      <c r="F51" s="169" t="e">
        <f>SUMPRODUCT(E39:E50,F39:F50)/SUM(E39:E50)</f>
        <v>#DIV/0!</v>
      </c>
      <c r="G51" s="170" t="e">
        <f>SUMPRODUCT(E39:E50,G39:G50)/SUM(E39:E50)</f>
        <v>#DIV/0!</v>
      </c>
      <c r="H51" s="168">
        <f>SUM(H39:H50)</f>
        <v>0</v>
      </c>
      <c r="I51" s="168">
        <f>SUM(I39:I50)</f>
        <v>1</v>
      </c>
      <c r="J51" s="168">
        <f>SUM(J39:J50)</f>
        <v>1</v>
      </c>
      <c r="K51" s="180">
        <f>SUMPRODUCT(J39:J50,K39:K50)/SUM(J39:J50)</f>
        <v>23</v>
      </c>
      <c r="L51" s="171">
        <f>SUMPRODUCT(J39:J50,L39:L50)/SUM(J39:J50)</f>
        <v>0</v>
      </c>
      <c r="M51" s="166"/>
    </row>
    <row r="52" spans="1:16" s="167" customFormat="1" ht="37.5" customHeight="1" thickBot="1" x14ac:dyDescent="0.4">
      <c r="A52" s="166"/>
      <c r="B52" s="172"/>
      <c r="C52" s="166"/>
      <c r="D52" s="166"/>
      <c r="E52" s="166"/>
      <c r="F52" s="166"/>
      <c r="G52" s="166"/>
      <c r="H52" s="166"/>
      <c r="I52" s="166"/>
      <c r="J52" s="166"/>
      <c r="K52" s="166"/>
      <c r="M52" s="166"/>
    </row>
    <row r="53" spans="1:16" s="167" customFormat="1" ht="48" customHeight="1" x14ac:dyDescent="0.35">
      <c r="A53" s="166"/>
      <c r="B53" s="150" t="s">
        <v>42</v>
      </c>
      <c r="C53" s="189"/>
      <c r="D53" s="190"/>
      <c r="E53" s="190"/>
      <c r="F53" s="190" t="s">
        <v>197</v>
      </c>
      <c r="G53" s="190"/>
      <c r="H53" s="190"/>
      <c r="I53" s="191"/>
      <c r="J53" s="189"/>
      <c r="K53" s="190"/>
      <c r="L53" s="190"/>
      <c r="M53" s="190" t="s">
        <v>198</v>
      </c>
      <c r="N53" s="190"/>
      <c r="O53" s="190"/>
      <c r="P53" s="192"/>
    </row>
    <row r="54" spans="1:16" s="167" customFormat="1" ht="95.15" customHeight="1" x14ac:dyDescent="0.35">
      <c r="A54" s="166"/>
      <c r="B54" s="151" t="s">
        <v>49</v>
      </c>
      <c r="C54" s="136" t="s">
        <v>188</v>
      </c>
      <c r="D54" s="136" t="s">
        <v>189</v>
      </c>
      <c r="E54" s="136" t="s">
        <v>134</v>
      </c>
      <c r="F54" s="136" t="s">
        <v>190</v>
      </c>
      <c r="G54" s="136" t="s">
        <v>191</v>
      </c>
      <c r="H54" s="136" t="s">
        <v>192</v>
      </c>
      <c r="I54" s="136" t="s">
        <v>193</v>
      </c>
      <c r="J54" s="136" t="s">
        <v>188</v>
      </c>
      <c r="K54" s="136" t="s">
        <v>189</v>
      </c>
      <c r="L54" s="136" t="s">
        <v>134</v>
      </c>
      <c r="M54" s="136" t="s">
        <v>190</v>
      </c>
      <c r="N54" s="136" t="s">
        <v>220</v>
      </c>
      <c r="O54" s="136" t="s">
        <v>192</v>
      </c>
      <c r="P54" s="137" t="s">
        <v>193</v>
      </c>
    </row>
    <row r="55" spans="1:16" s="167" customFormat="1" ht="18" customHeight="1" x14ac:dyDescent="0.35">
      <c r="A55" s="166"/>
      <c r="B55" s="152" t="s">
        <v>0</v>
      </c>
      <c r="C55" s="239"/>
      <c r="D55" s="239"/>
      <c r="E55" s="181">
        <f>C55+D55</f>
        <v>0</v>
      </c>
      <c r="F55" s="240"/>
      <c r="G55" s="240"/>
      <c r="H55" s="182">
        <f t="shared" ref="H55:H60" si="10">IF(G55&lt;&gt;0,G55/F55,0)</f>
        <v>0</v>
      </c>
      <c r="I55" s="141"/>
      <c r="J55" s="239"/>
      <c r="K55" s="239"/>
      <c r="L55" s="132">
        <f>K55+J55</f>
        <v>0</v>
      </c>
      <c r="M55" s="240"/>
      <c r="N55" s="240"/>
      <c r="O55" s="165">
        <f t="shared" ref="O55:O60" si="11">IF(N55&lt;&gt;0,N55/M55,0)</f>
        <v>0</v>
      </c>
      <c r="P55" s="142"/>
    </row>
    <row r="56" spans="1:16" s="167" customFormat="1" ht="18" customHeight="1" x14ac:dyDescent="0.35">
      <c r="A56" s="166"/>
      <c r="B56" s="152" t="s">
        <v>1</v>
      </c>
      <c r="C56" s="239"/>
      <c r="D56" s="239"/>
      <c r="E56" s="181">
        <f>D56+C56</f>
        <v>0</v>
      </c>
      <c r="F56" s="240"/>
      <c r="G56" s="240"/>
      <c r="H56" s="182">
        <f t="shared" si="10"/>
        <v>0</v>
      </c>
      <c r="I56" s="141"/>
      <c r="J56" s="239"/>
      <c r="K56" s="239"/>
      <c r="L56" s="132">
        <f>J56+K56</f>
        <v>0</v>
      </c>
      <c r="M56" s="240"/>
      <c r="N56" s="240"/>
      <c r="O56" s="165">
        <f t="shared" si="11"/>
        <v>0</v>
      </c>
      <c r="P56" s="142"/>
    </row>
    <row r="57" spans="1:16" s="167" customFormat="1" ht="18" customHeight="1" x14ac:dyDescent="0.35">
      <c r="A57" s="166"/>
      <c r="B57" s="152" t="s">
        <v>4</v>
      </c>
      <c r="C57" s="239"/>
      <c r="D57" s="239"/>
      <c r="E57" s="181">
        <f>D57+C57</f>
        <v>0</v>
      </c>
      <c r="F57" s="240"/>
      <c r="G57" s="240"/>
      <c r="H57" s="182">
        <f t="shared" si="10"/>
        <v>0</v>
      </c>
      <c r="I57" s="141"/>
      <c r="J57" s="239"/>
      <c r="K57" s="239"/>
      <c r="L57" s="132">
        <f>J57+K57</f>
        <v>0</v>
      </c>
      <c r="M57" s="240"/>
      <c r="N57" s="240"/>
      <c r="O57" s="165">
        <f t="shared" si="11"/>
        <v>0</v>
      </c>
      <c r="P57" s="142"/>
    </row>
    <row r="58" spans="1:16" s="167" customFormat="1" ht="18" customHeight="1" x14ac:dyDescent="0.35">
      <c r="A58" s="166"/>
      <c r="B58" s="152" t="s">
        <v>2</v>
      </c>
      <c r="C58" s="239"/>
      <c r="D58" s="239"/>
      <c r="E58" s="181">
        <f>D58+C58</f>
        <v>0</v>
      </c>
      <c r="F58" s="240"/>
      <c r="G58" s="240"/>
      <c r="H58" s="182">
        <f t="shared" si="10"/>
        <v>0</v>
      </c>
      <c r="I58" s="141"/>
      <c r="J58" s="239"/>
      <c r="K58" s="239"/>
      <c r="L58" s="132">
        <f>J58+K58</f>
        <v>0</v>
      </c>
      <c r="M58" s="240"/>
      <c r="N58" s="240"/>
      <c r="O58" s="165">
        <f t="shared" si="11"/>
        <v>0</v>
      </c>
      <c r="P58" s="142"/>
    </row>
    <row r="59" spans="1:16" s="167" customFormat="1" ht="18" customHeight="1" x14ac:dyDescent="0.35">
      <c r="A59" s="166"/>
      <c r="B59" s="152" t="s">
        <v>3</v>
      </c>
      <c r="C59" s="239"/>
      <c r="D59" s="239"/>
      <c r="E59" s="181">
        <f>D59+C59</f>
        <v>0</v>
      </c>
      <c r="F59" s="240"/>
      <c r="G59" s="240"/>
      <c r="H59" s="182">
        <f t="shared" si="10"/>
        <v>0</v>
      </c>
      <c r="I59" s="141"/>
      <c r="J59" s="239"/>
      <c r="K59" s="239"/>
      <c r="L59" s="132">
        <f>J59+K59</f>
        <v>0</v>
      </c>
      <c r="M59" s="240"/>
      <c r="N59" s="240"/>
      <c r="O59" s="165">
        <f t="shared" si="11"/>
        <v>0</v>
      </c>
      <c r="P59" s="142"/>
    </row>
    <row r="60" spans="1:16" s="167" customFormat="1" ht="18" customHeight="1" x14ac:dyDescent="0.35">
      <c r="A60" s="166"/>
      <c r="B60" s="152" t="s">
        <v>119</v>
      </c>
      <c r="C60" s="239"/>
      <c r="D60" s="239"/>
      <c r="E60" s="181">
        <f>D60+C60</f>
        <v>0</v>
      </c>
      <c r="F60" s="240"/>
      <c r="G60" s="240"/>
      <c r="H60" s="182">
        <f t="shared" si="10"/>
        <v>0</v>
      </c>
      <c r="I60" s="141"/>
      <c r="J60" s="239"/>
      <c r="K60" s="239"/>
      <c r="L60" s="132">
        <f>J60+K60</f>
        <v>0</v>
      </c>
      <c r="M60" s="240"/>
      <c r="N60" s="240"/>
      <c r="O60" s="165">
        <f t="shared" si="11"/>
        <v>0</v>
      </c>
      <c r="P60" s="142"/>
    </row>
    <row r="61" spans="1:16" s="167" customFormat="1" ht="18" customHeight="1" thickBot="1" x14ac:dyDescent="0.4">
      <c r="A61" s="166"/>
      <c r="B61" s="154" t="s">
        <v>14</v>
      </c>
      <c r="C61" s="183">
        <f>SUM(C55:C60)</f>
        <v>0</v>
      </c>
      <c r="D61" s="183">
        <f>SUM(D55:D60)</f>
        <v>0</v>
      </c>
      <c r="E61" s="184">
        <f>SUM(E55:E60)</f>
        <v>0</v>
      </c>
      <c r="F61" s="169" t="e">
        <f>SUMPRODUCT(E55:E60,F55:F60)/SUM(E55:E60)</f>
        <v>#DIV/0!</v>
      </c>
      <c r="G61" s="169" t="e">
        <f>SUMPRODUCT(E55:E60,G55:G60)/SUM(E55:E60)</f>
        <v>#DIV/0!</v>
      </c>
      <c r="H61" s="170" t="e">
        <f>SUMPRODUCT(E55:E60,H55:H60)/SUM(E55:E60)</f>
        <v>#DIV/0!</v>
      </c>
      <c r="I61" s="185"/>
      <c r="J61" s="186">
        <f>SUM(J55:J60)</f>
        <v>0</v>
      </c>
      <c r="K61" s="183">
        <f>SUM(K55:K60)</f>
        <v>0</v>
      </c>
      <c r="L61" s="293">
        <f>SUM(L55:L60)</f>
        <v>0</v>
      </c>
      <c r="M61" s="169" t="e">
        <f>SUMPRODUCT(L55:L60,M55:M60)/SUM(L55:L60)</f>
        <v>#DIV/0!</v>
      </c>
      <c r="N61" s="169" t="e">
        <f>SUMPRODUCT(L55:L60,N55:N60)/SUM(L55:L60)</f>
        <v>#DIV/0!</v>
      </c>
      <c r="O61" s="187" t="e">
        <f>SUMPRODUCT(L55:L60,O55:O60)/SUM(L55:L60)</f>
        <v>#DIV/0!</v>
      </c>
      <c r="P61" s="188"/>
    </row>
    <row r="62" spans="1:16" s="167" customFormat="1" ht="8.15" customHeight="1" thickBot="1" x14ac:dyDescent="0.4">
      <c r="A62" s="166"/>
      <c r="B62" s="172"/>
      <c r="C62" s="166"/>
      <c r="D62" s="166"/>
      <c r="E62" s="166"/>
      <c r="F62" s="166"/>
      <c r="G62" s="166"/>
      <c r="H62" s="166"/>
      <c r="I62" s="166"/>
      <c r="J62" s="166"/>
      <c r="K62" s="166"/>
      <c r="M62" s="166"/>
    </row>
    <row r="63" spans="1:16" s="167" customFormat="1" ht="48" customHeight="1" x14ac:dyDescent="0.35">
      <c r="A63" s="166"/>
      <c r="B63" s="150" t="s">
        <v>90</v>
      </c>
      <c r="C63" s="189"/>
      <c r="D63" s="190"/>
      <c r="E63" s="190"/>
      <c r="F63" s="190" t="s">
        <v>211</v>
      </c>
      <c r="G63" s="190"/>
      <c r="H63" s="190"/>
      <c r="I63" s="191"/>
      <c r="J63" s="189"/>
      <c r="K63" s="190"/>
      <c r="L63" s="190"/>
      <c r="M63" s="190" t="s">
        <v>198</v>
      </c>
      <c r="N63" s="190"/>
      <c r="O63" s="190"/>
      <c r="P63" s="192"/>
    </row>
    <row r="64" spans="1:16" s="167" customFormat="1" ht="95.15" customHeight="1" x14ac:dyDescent="0.35">
      <c r="A64" s="166"/>
      <c r="B64" s="151" t="s">
        <v>49</v>
      </c>
      <c r="C64" s="136" t="s">
        <v>188</v>
      </c>
      <c r="D64" s="136" t="s">
        <v>189</v>
      </c>
      <c r="E64" s="136" t="s">
        <v>134</v>
      </c>
      <c r="F64" s="136" t="s">
        <v>190</v>
      </c>
      <c r="G64" s="136" t="s">
        <v>191</v>
      </c>
      <c r="H64" s="136" t="s">
        <v>192</v>
      </c>
      <c r="I64" s="136" t="s">
        <v>193</v>
      </c>
      <c r="J64" s="136" t="s">
        <v>188</v>
      </c>
      <c r="K64" s="136" t="s">
        <v>189</v>
      </c>
      <c r="L64" s="136" t="s">
        <v>134</v>
      </c>
      <c r="M64" s="136" t="s">
        <v>190</v>
      </c>
      <c r="N64" s="136" t="s">
        <v>220</v>
      </c>
      <c r="O64" s="136" t="s">
        <v>192</v>
      </c>
      <c r="P64" s="137" t="s">
        <v>193</v>
      </c>
    </row>
    <row r="65" spans="1:21" s="167" customFormat="1" ht="18" customHeight="1" x14ac:dyDescent="0.35">
      <c r="A65" s="166"/>
      <c r="B65" s="152" t="s">
        <v>0</v>
      </c>
      <c r="C65" s="97"/>
      <c r="D65" s="98"/>
      <c r="E65" s="98"/>
      <c r="F65" s="98"/>
      <c r="G65" s="98"/>
      <c r="H65" s="98"/>
      <c r="I65" s="99"/>
      <c r="J65" s="239"/>
      <c r="K65" s="239"/>
      <c r="L65" s="132">
        <f>K65+J65</f>
        <v>0</v>
      </c>
      <c r="M65" s="240"/>
      <c r="N65" s="240"/>
      <c r="O65" s="165">
        <f t="shared" ref="O65:O70" si="12">IF(N65&lt;&gt;0,N65/M65,0)</f>
        <v>0</v>
      </c>
      <c r="P65" s="142"/>
    </row>
    <row r="66" spans="1:21" s="167" customFormat="1" ht="18" customHeight="1" x14ac:dyDescent="0.35">
      <c r="A66" s="166"/>
      <c r="B66" s="152" t="s">
        <v>1</v>
      </c>
      <c r="C66" s="100"/>
      <c r="D66" s="101"/>
      <c r="E66" s="101"/>
      <c r="F66" s="101"/>
      <c r="G66" s="101"/>
      <c r="H66" s="101"/>
      <c r="I66" s="102"/>
      <c r="J66" s="239"/>
      <c r="K66" s="239"/>
      <c r="L66" s="132">
        <f>J66+K66</f>
        <v>0</v>
      </c>
      <c r="M66" s="240"/>
      <c r="N66" s="240"/>
      <c r="O66" s="165">
        <f t="shared" si="12"/>
        <v>0</v>
      </c>
      <c r="P66" s="142"/>
    </row>
    <row r="67" spans="1:21" s="167" customFormat="1" ht="18" customHeight="1" x14ac:dyDescent="0.35">
      <c r="A67" s="166"/>
      <c r="B67" s="152" t="s">
        <v>4</v>
      </c>
      <c r="C67" s="100"/>
      <c r="D67" s="101"/>
      <c r="E67" s="101"/>
      <c r="F67" s="101"/>
      <c r="G67" s="101"/>
      <c r="H67" s="101"/>
      <c r="I67" s="102"/>
      <c r="J67" s="239"/>
      <c r="K67" s="239"/>
      <c r="L67" s="132">
        <f>J67+K67</f>
        <v>0</v>
      </c>
      <c r="M67" s="240"/>
      <c r="N67" s="240"/>
      <c r="O67" s="165">
        <f t="shared" si="12"/>
        <v>0</v>
      </c>
      <c r="P67" s="142"/>
    </row>
    <row r="68" spans="1:21" s="167" customFormat="1" ht="18" customHeight="1" x14ac:dyDescent="0.35">
      <c r="A68" s="166"/>
      <c r="B68" s="152" t="s">
        <v>2</v>
      </c>
      <c r="C68" s="100"/>
      <c r="D68" s="101"/>
      <c r="E68" s="101"/>
      <c r="F68" s="101"/>
      <c r="G68" s="101"/>
      <c r="H68" s="101"/>
      <c r="I68" s="102"/>
      <c r="J68" s="239"/>
      <c r="K68" s="239"/>
      <c r="L68" s="132">
        <f>J68+K68</f>
        <v>0</v>
      </c>
      <c r="M68" s="240"/>
      <c r="N68" s="240"/>
      <c r="O68" s="165">
        <f t="shared" si="12"/>
        <v>0</v>
      </c>
      <c r="P68" s="142"/>
    </row>
    <row r="69" spans="1:21" s="167" customFormat="1" ht="18" customHeight="1" x14ac:dyDescent="0.35">
      <c r="A69" s="166"/>
      <c r="B69" s="152" t="s">
        <v>3</v>
      </c>
      <c r="C69" s="100"/>
      <c r="D69" s="101"/>
      <c r="E69" s="101"/>
      <c r="F69" s="101"/>
      <c r="G69" s="101"/>
      <c r="H69" s="101"/>
      <c r="I69" s="102"/>
      <c r="J69" s="239"/>
      <c r="K69" s="239"/>
      <c r="L69" s="132">
        <f>J69+K69</f>
        <v>0</v>
      </c>
      <c r="M69" s="240"/>
      <c r="N69" s="240"/>
      <c r="O69" s="165">
        <f t="shared" si="12"/>
        <v>0</v>
      </c>
      <c r="P69" s="142"/>
    </row>
    <row r="70" spans="1:21" s="167" customFormat="1" ht="18" customHeight="1" x14ac:dyDescent="0.35">
      <c r="A70" s="166"/>
      <c r="B70" s="152" t="s">
        <v>119</v>
      </c>
      <c r="C70" s="100"/>
      <c r="D70" s="101"/>
      <c r="E70" s="101"/>
      <c r="F70" s="101"/>
      <c r="G70" s="101"/>
      <c r="H70" s="101"/>
      <c r="I70" s="102"/>
      <c r="J70" s="239">
        <v>1</v>
      </c>
      <c r="K70" s="239"/>
      <c r="L70" s="132">
        <f>J70+K70</f>
        <v>1</v>
      </c>
      <c r="M70" s="240">
        <v>23</v>
      </c>
      <c r="N70" s="240">
        <v>23</v>
      </c>
      <c r="O70" s="165">
        <f t="shared" si="12"/>
        <v>1</v>
      </c>
      <c r="P70" s="142"/>
    </row>
    <row r="71" spans="1:21" s="167" customFormat="1" ht="18" customHeight="1" thickBot="1" x14ac:dyDescent="0.4">
      <c r="A71" s="166"/>
      <c r="B71" s="154" t="s">
        <v>14</v>
      </c>
      <c r="C71" s="103"/>
      <c r="D71" s="104"/>
      <c r="E71" s="104"/>
      <c r="F71" s="104"/>
      <c r="G71" s="104"/>
      <c r="H71" s="104"/>
      <c r="I71" s="105"/>
      <c r="J71" s="183">
        <f>SUM(J65:J70)</f>
        <v>1</v>
      </c>
      <c r="K71" s="183">
        <f>SUM(K65:K70)</f>
        <v>0</v>
      </c>
      <c r="L71" s="168">
        <f>SUM(L65:L70)</f>
        <v>1</v>
      </c>
      <c r="M71" s="169">
        <f>SUMPRODUCT(L65:L70,M65:M70)/SUM(L65:L70)</f>
        <v>23</v>
      </c>
      <c r="N71" s="169">
        <f>SUMPRODUCT(L65:L70,N65:N70)/SUM(L65:L70)</f>
        <v>23</v>
      </c>
      <c r="O71" s="187">
        <f>SUMPRODUCT(L65:L70,O65:O70)/SUM(L65:L70)</f>
        <v>1</v>
      </c>
      <c r="P71" s="188"/>
    </row>
    <row r="72" spans="1:21" s="167" customFormat="1" ht="8.15" customHeight="1" thickBot="1" x14ac:dyDescent="0.4">
      <c r="A72" s="166"/>
      <c r="B72" s="172"/>
      <c r="C72" s="166"/>
      <c r="D72" s="166"/>
      <c r="E72" s="166"/>
      <c r="F72" s="166"/>
      <c r="G72" s="166"/>
      <c r="H72" s="166"/>
      <c r="I72" s="166"/>
      <c r="J72" s="166"/>
      <c r="K72" s="166"/>
      <c r="M72" s="166"/>
    </row>
    <row r="73" spans="1:21" s="167" customFormat="1" ht="48" customHeight="1" x14ac:dyDescent="0.35">
      <c r="A73" s="166"/>
      <c r="B73" s="150" t="s">
        <v>98</v>
      </c>
      <c r="C73" s="189"/>
      <c r="D73" s="190"/>
      <c r="E73" s="190"/>
      <c r="F73" s="190" t="s">
        <v>197</v>
      </c>
      <c r="G73" s="190"/>
      <c r="H73" s="190"/>
      <c r="I73" s="191"/>
      <c r="J73" s="189"/>
      <c r="K73" s="190"/>
      <c r="L73" s="190"/>
      <c r="M73" s="190" t="s">
        <v>198</v>
      </c>
      <c r="N73" s="190"/>
      <c r="O73" s="190"/>
      <c r="P73" s="192"/>
      <c r="R73" s="290"/>
      <c r="S73" s="291"/>
      <c r="U73" s="291"/>
    </row>
    <row r="74" spans="1:21" s="167" customFormat="1" ht="95.15" customHeight="1" x14ac:dyDescent="0.35">
      <c r="A74" s="166"/>
      <c r="B74" s="151" t="s">
        <v>49</v>
      </c>
      <c r="C74" s="136" t="s">
        <v>188</v>
      </c>
      <c r="D74" s="136" t="s">
        <v>189</v>
      </c>
      <c r="E74" s="136" t="s">
        <v>134</v>
      </c>
      <c r="F74" s="136" t="s">
        <v>190</v>
      </c>
      <c r="G74" s="136" t="s">
        <v>191</v>
      </c>
      <c r="H74" s="136" t="s">
        <v>192</v>
      </c>
      <c r="I74" s="136" t="s">
        <v>193</v>
      </c>
      <c r="J74" s="136" t="s">
        <v>188</v>
      </c>
      <c r="K74" s="136" t="s">
        <v>189</v>
      </c>
      <c r="L74" s="136" t="s">
        <v>134</v>
      </c>
      <c r="M74" s="136" t="s">
        <v>190</v>
      </c>
      <c r="N74" s="136" t="s">
        <v>220</v>
      </c>
      <c r="O74" s="136" t="s">
        <v>192</v>
      </c>
      <c r="P74" s="137" t="s">
        <v>193</v>
      </c>
      <c r="R74" s="290"/>
      <c r="S74" s="291"/>
      <c r="U74" s="291"/>
    </row>
    <row r="75" spans="1:21" s="167" customFormat="1" ht="18" customHeight="1" x14ac:dyDescent="0.35">
      <c r="A75" s="166"/>
      <c r="B75" s="152" t="s">
        <v>0</v>
      </c>
      <c r="C75" s="132">
        <f>C55</f>
        <v>0</v>
      </c>
      <c r="D75" s="132">
        <f>D55</f>
        <v>0</v>
      </c>
      <c r="E75" s="132">
        <f t="shared" ref="E75:E81" si="13">D75+C75</f>
        <v>0</v>
      </c>
      <c r="F75" s="178">
        <f>F55</f>
        <v>0</v>
      </c>
      <c r="G75" s="156">
        <f>G55</f>
        <v>0</v>
      </c>
      <c r="H75" s="165">
        <f t="shared" ref="H75:H80" si="14">IF(G75&lt;&gt;0,G75/F75,0)</f>
        <v>0</v>
      </c>
      <c r="I75" s="141"/>
      <c r="J75" s="132">
        <f>J55+J65</f>
        <v>0</v>
      </c>
      <c r="K75" s="132">
        <f>K55+K65</f>
        <v>0</v>
      </c>
      <c r="L75" s="132">
        <f>K75+J75</f>
        <v>0</v>
      </c>
      <c r="M75" s="178">
        <f t="shared" ref="M75:M80" si="15">IF(L75=0,0,(M55*L55+M65*L65)/(L75))</f>
        <v>0</v>
      </c>
      <c r="N75" s="178">
        <f t="shared" ref="N75:N80" si="16">IF(L75=0,0,(N55*L55+N65*L65)/L75)</f>
        <v>0</v>
      </c>
      <c r="O75" s="165">
        <f t="shared" ref="O75:O80" si="17">IF(N75&lt;&gt;0,N75/M75,0)</f>
        <v>0</v>
      </c>
      <c r="P75" s="142"/>
      <c r="R75" s="290"/>
      <c r="S75" s="291"/>
      <c r="U75" s="291"/>
    </row>
    <row r="76" spans="1:21" s="167" customFormat="1" ht="18" customHeight="1" x14ac:dyDescent="0.35">
      <c r="A76" s="166"/>
      <c r="B76" s="152" t="s">
        <v>1</v>
      </c>
      <c r="C76" s="132">
        <f t="shared" ref="C76:D80" si="18">C56</f>
        <v>0</v>
      </c>
      <c r="D76" s="132">
        <f>D56</f>
        <v>0</v>
      </c>
      <c r="E76" s="132">
        <f t="shared" si="13"/>
        <v>0</v>
      </c>
      <c r="F76" s="178">
        <f>F56</f>
        <v>0</v>
      </c>
      <c r="G76" s="156">
        <f>G56</f>
        <v>0</v>
      </c>
      <c r="H76" s="165">
        <f t="shared" si="14"/>
        <v>0</v>
      </c>
      <c r="I76" s="141"/>
      <c r="J76" s="132">
        <f t="shared" ref="J76:L80" si="19">J56+J66</f>
        <v>0</v>
      </c>
      <c r="K76" s="132">
        <f t="shared" si="19"/>
        <v>0</v>
      </c>
      <c r="L76" s="132">
        <f>L56+L66</f>
        <v>0</v>
      </c>
      <c r="M76" s="178">
        <f t="shared" si="15"/>
        <v>0</v>
      </c>
      <c r="N76" s="178">
        <f t="shared" si="16"/>
        <v>0</v>
      </c>
      <c r="O76" s="165">
        <f t="shared" si="17"/>
        <v>0</v>
      </c>
      <c r="P76" s="142"/>
    </row>
    <row r="77" spans="1:21" s="167" customFormat="1" ht="18" customHeight="1" x14ac:dyDescent="0.35">
      <c r="A77" s="166"/>
      <c r="B77" s="152" t="s">
        <v>4</v>
      </c>
      <c r="C77" s="132">
        <f t="shared" si="18"/>
        <v>0</v>
      </c>
      <c r="D77" s="132">
        <f t="shared" si="18"/>
        <v>0</v>
      </c>
      <c r="E77" s="132">
        <f t="shared" si="13"/>
        <v>0</v>
      </c>
      <c r="F77" s="178">
        <f t="shared" ref="F77:G80" si="20">F57</f>
        <v>0</v>
      </c>
      <c r="G77" s="156">
        <f t="shared" si="20"/>
        <v>0</v>
      </c>
      <c r="H77" s="165">
        <f t="shared" si="14"/>
        <v>0</v>
      </c>
      <c r="I77" s="141"/>
      <c r="J77" s="132">
        <f t="shared" si="19"/>
        <v>0</v>
      </c>
      <c r="K77" s="132">
        <f t="shared" si="19"/>
        <v>0</v>
      </c>
      <c r="L77" s="132">
        <f t="shared" si="19"/>
        <v>0</v>
      </c>
      <c r="M77" s="178">
        <f t="shared" si="15"/>
        <v>0</v>
      </c>
      <c r="N77" s="178">
        <f t="shared" si="16"/>
        <v>0</v>
      </c>
      <c r="O77" s="165">
        <f t="shared" si="17"/>
        <v>0</v>
      </c>
      <c r="P77" s="142"/>
    </row>
    <row r="78" spans="1:21" s="167" customFormat="1" ht="18" customHeight="1" x14ac:dyDescent="0.35">
      <c r="A78" s="166"/>
      <c r="B78" s="152" t="s">
        <v>2</v>
      </c>
      <c r="C78" s="132">
        <f t="shared" si="18"/>
        <v>0</v>
      </c>
      <c r="D78" s="132">
        <f t="shared" si="18"/>
        <v>0</v>
      </c>
      <c r="E78" s="132">
        <f t="shared" si="13"/>
        <v>0</v>
      </c>
      <c r="F78" s="178">
        <f t="shared" si="20"/>
        <v>0</v>
      </c>
      <c r="G78" s="156">
        <f t="shared" si="20"/>
        <v>0</v>
      </c>
      <c r="H78" s="165">
        <f t="shared" si="14"/>
        <v>0</v>
      </c>
      <c r="I78" s="141"/>
      <c r="J78" s="132">
        <f t="shared" si="19"/>
        <v>0</v>
      </c>
      <c r="K78" s="132">
        <f t="shared" si="19"/>
        <v>0</v>
      </c>
      <c r="L78" s="132">
        <f t="shared" si="19"/>
        <v>0</v>
      </c>
      <c r="M78" s="178">
        <f t="shared" si="15"/>
        <v>0</v>
      </c>
      <c r="N78" s="178">
        <f t="shared" si="16"/>
        <v>0</v>
      </c>
      <c r="O78" s="165">
        <f t="shared" si="17"/>
        <v>0</v>
      </c>
      <c r="P78" s="142"/>
    </row>
    <row r="79" spans="1:21" s="167" customFormat="1" ht="18" customHeight="1" x14ac:dyDescent="0.35">
      <c r="A79" s="166"/>
      <c r="B79" s="152" t="s">
        <v>3</v>
      </c>
      <c r="C79" s="132">
        <f t="shared" si="18"/>
        <v>0</v>
      </c>
      <c r="D79" s="132">
        <f t="shared" si="18"/>
        <v>0</v>
      </c>
      <c r="E79" s="132">
        <f t="shared" si="13"/>
        <v>0</v>
      </c>
      <c r="F79" s="178">
        <f t="shared" si="20"/>
        <v>0</v>
      </c>
      <c r="G79" s="156">
        <f t="shared" si="20"/>
        <v>0</v>
      </c>
      <c r="H79" s="165">
        <f t="shared" si="14"/>
        <v>0</v>
      </c>
      <c r="I79" s="141"/>
      <c r="J79" s="132">
        <f t="shared" si="19"/>
        <v>0</v>
      </c>
      <c r="K79" s="132">
        <f t="shared" si="19"/>
        <v>0</v>
      </c>
      <c r="L79" s="132">
        <f t="shared" si="19"/>
        <v>0</v>
      </c>
      <c r="M79" s="178">
        <f t="shared" si="15"/>
        <v>0</v>
      </c>
      <c r="N79" s="178">
        <f t="shared" si="16"/>
        <v>0</v>
      </c>
      <c r="O79" s="165">
        <f t="shared" si="17"/>
        <v>0</v>
      </c>
      <c r="P79" s="142"/>
      <c r="R79" s="290"/>
      <c r="S79" s="291"/>
    </row>
    <row r="80" spans="1:21" s="167" customFormat="1" ht="18" customHeight="1" x14ac:dyDescent="0.35">
      <c r="A80" s="166"/>
      <c r="B80" s="152" t="s">
        <v>119</v>
      </c>
      <c r="C80" s="132">
        <f t="shared" si="18"/>
        <v>0</v>
      </c>
      <c r="D80" s="132">
        <f t="shared" si="18"/>
        <v>0</v>
      </c>
      <c r="E80" s="132">
        <f t="shared" si="13"/>
        <v>0</v>
      </c>
      <c r="F80" s="178">
        <f t="shared" si="20"/>
        <v>0</v>
      </c>
      <c r="G80" s="156">
        <f t="shared" si="20"/>
        <v>0</v>
      </c>
      <c r="H80" s="165">
        <f t="shared" si="14"/>
        <v>0</v>
      </c>
      <c r="I80" s="141"/>
      <c r="J80" s="132">
        <f t="shared" si="19"/>
        <v>1</v>
      </c>
      <c r="K80" s="132">
        <f t="shared" si="19"/>
        <v>0</v>
      </c>
      <c r="L80" s="132">
        <f t="shared" si="19"/>
        <v>1</v>
      </c>
      <c r="M80" s="178">
        <f t="shared" si="15"/>
        <v>23</v>
      </c>
      <c r="N80" s="178">
        <f t="shared" si="16"/>
        <v>23</v>
      </c>
      <c r="O80" s="165">
        <f t="shared" si="17"/>
        <v>1</v>
      </c>
      <c r="P80" s="142"/>
      <c r="R80" s="290"/>
      <c r="S80" s="291"/>
    </row>
    <row r="81" spans="1:19" s="167" customFormat="1" ht="18" customHeight="1" thickBot="1" x14ac:dyDescent="0.4">
      <c r="A81" s="166"/>
      <c r="B81" s="154" t="s">
        <v>14</v>
      </c>
      <c r="C81" s="293">
        <f>SUM(C75:C80)</f>
        <v>0</v>
      </c>
      <c r="D81" s="293">
        <f>SUM(D75:D80)</f>
        <v>0</v>
      </c>
      <c r="E81" s="293">
        <f t="shared" si="13"/>
        <v>0</v>
      </c>
      <c r="F81" s="169" t="e">
        <f>SUMPRODUCT(E75:E80,F75:F80)/SUM(E75:E80)</f>
        <v>#DIV/0!</v>
      </c>
      <c r="G81" s="180" t="e">
        <f>SUMPRODUCT(E75:E80,G75:G80)/SUM(E75:E80)</f>
        <v>#DIV/0!</v>
      </c>
      <c r="H81" s="187" t="e">
        <f>SUMPRODUCT(E75:E80,H75:H80)/SUM(E75:E80)</f>
        <v>#DIV/0!</v>
      </c>
      <c r="I81" s="185"/>
      <c r="J81" s="293">
        <f>SUM(J75:J80)</f>
        <v>1</v>
      </c>
      <c r="K81" s="293">
        <f>SUM(K75:K80)</f>
        <v>0</v>
      </c>
      <c r="L81" s="293">
        <f>SUM(L75:L80)</f>
        <v>1</v>
      </c>
      <c r="M81" s="292">
        <f>SUMPRODUCT(L75:L80,M75:M80)/SUM(L75:L80)</f>
        <v>23</v>
      </c>
      <c r="N81" s="169">
        <f>SUMPRODUCT(L75:L80,N75:N80)/SUM(L75:L80)</f>
        <v>23</v>
      </c>
      <c r="O81" s="187">
        <f>SUMPRODUCT(O75:O80,L75:L80)/SUM(L75:L80)</f>
        <v>1</v>
      </c>
      <c r="P81" s="188"/>
      <c r="R81" s="290"/>
      <c r="S81" s="291"/>
    </row>
  </sheetData>
  <sheetProtection algorithmName="SHA-512" hashValue="CIxJL4/V0V+yApTBF+LmHBv0G13pDch1VrCEstjJcv5QfjTJT1Zd3nKQKbXLCD3ES/7LjJ2ZX1yfEWu0WfS6Hw==" saltValue="nZAF4ZVu9SNiGo/uRKJv9Q==" spinCount="100000" sheet="1" objects="1" scenarios="1"/>
  <hyperlinks>
    <hyperlink ref="B2" location="Explanation!A1" display="Please document any explanation in the explanation tab" xr:uid="{00000000-0004-0000-0200-000000000000}"/>
  </hyperlinks>
  <pageMargins left="0.25" right="0.25" top="0.75" bottom="0.75" header="0.3" footer="0.3"/>
  <pageSetup scale="23" orientation="landscape" r:id="rId1"/>
  <headerFooter>
    <oddFooter>&amp;L&amp;"Arial,Regular"&amp;12&amp;A
Version Date: May 11, 2023</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69"/>
  <sheetViews>
    <sheetView showGridLines="0" topLeftCell="E42" zoomScale="70" zoomScaleNormal="70" workbookViewId="0">
      <selection activeCell="O68" sqref="O68"/>
    </sheetView>
  </sheetViews>
  <sheetFormatPr defaultColWidth="9.1796875" defaultRowHeight="15.5" x14ac:dyDescent="0.35"/>
  <cols>
    <col min="1" max="1" width="2.7265625" style="18" customWidth="1"/>
    <col min="2" max="2" width="27.81640625" style="18" customWidth="1"/>
    <col min="3" max="5" width="15.7265625" style="18" customWidth="1"/>
    <col min="6" max="7" width="25.7265625" style="18" customWidth="1"/>
    <col min="8" max="9" width="15.7265625" style="18" customWidth="1"/>
    <col min="10" max="10" width="25.7265625" style="18" customWidth="1"/>
    <col min="11" max="11" width="15.7265625" style="18" customWidth="1"/>
    <col min="12" max="12" width="25.7265625" style="18" customWidth="1"/>
    <col min="13" max="13" width="1.7265625" style="18" customWidth="1"/>
    <col min="14" max="14" width="29.453125" style="18" customWidth="1"/>
    <col min="15" max="17" width="15.7265625" style="18" customWidth="1"/>
    <col min="18" max="19" width="25.7265625" style="18" customWidth="1"/>
    <col min="20" max="20" width="3.453125" style="18" customWidth="1"/>
    <col min="21" max="21" width="15.7265625" style="19" customWidth="1"/>
    <col min="22" max="25" width="9.1796875" style="19"/>
    <col min="26" max="26" width="10.54296875" style="19" customWidth="1"/>
    <col min="27" max="27" width="11.1796875" style="19" customWidth="1"/>
    <col min="28" max="31" width="9.1796875" style="19"/>
    <col min="32" max="32" width="10.453125" style="19" customWidth="1"/>
    <col min="33" max="33" width="9.1796875" style="19"/>
    <col min="34" max="34" width="3.1796875" style="19" customWidth="1"/>
    <col min="35" max="35" width="15.54296875" style="19" customWidth="1"/>
    <col min="36" max="36" width="9.1796875" style="19"/>
    <col min="37" max="40" width="11.26953125" style="19" customWidth="1"/>
    <col min="41" max="47" width="9.1796875" style="19"/>
    <col min="48" max="48" width="3.1796875" style="19" customWidth="1"/>
    <col min="49" max="49" width="16.26953125" style="19" customWidth="1"/>
    <col min="50" max="50" width="9.54296875" style="19" customWidth="1"/>
    <col min="51" max="54" width="11.1796875" style="19" customWidth="1"/>
    <col min="55" max="16384" width="9.1796875" style="19"/>
  </cols>
  <sheetData>
    <row r="1" spans="1:20" ht="50.15" customHeight="1" x14ac:dyDescent="0.35">
      <c r="B1" s="117"/>
      <c r="C1" s="115"/>
      <c r="D1" s="115"/>
      <c r="E1" s="115"/>
      <c r="F1" s="115"/>
      <c r="G1" s="115"/>
      <c r="H1" s="115"/>
      <c r="I1" s="115"/>
      <c r="J1" s="116" t="str">
        <f>CONCATENATE("The Report Summarizes Rate Activity for the 12 month ending Reporting Year ",General_Info!$C$10)</f>
        <v>The Report Summarizes Rate Activity for the 12 month ending Reporting Year 2023</v>
      </c>
      <c r="K1" s="115"/>
      <c r="L1" s="115"/>
      <c r="M1" s="115"/>
      <c r="N1" s="115"/>
      <c r="O1" s="115"/>
      <c r="P1" s="115"/>
      <c r="Q1" s="115"/>
      <c r="R1" s="115"/>
      <c r="S1" s="115"/>
    </row>
    <row r="2" spans="1:20" s="128" customFormat="1" x14ac:dyDescent="0.35">
      <c r="A2" s="18"/>
      <c r="B2" s="32" t="s">
        <v>215</v>
      </c>
      <c r="C2" s="31"/>
      <c r="D2" s="31"/>
      <c r="E2" s="31"/>
      <c r="F2" s="31"/>
      <c r="G2" s="31"/>
      <c r="H2" s="31"/>
      <c r="I2" s="31"/>
      <c r="J2" s="18"/>
      <c r="K2" s="18"/>
      <c r="L2" s="18"/>
      <c r="M2" s="18"/>
      <c r="N2" s="18"/>
      <c r="O2" s="18"/>
      <c r="P2" s="18"/>
      <c r="Q2" s="18"/>
      <c r="R2" s="18"/>
      <c r="S2" s="18"/>
      <c r="T2" s="18"/>
    </row>
    <row r="3" spans="1:20" s="128" customFormat="1" ht="34.5" customHeight="1" thickBot="1" x14ac:dyDescent="0.4">
      <c r="A3" s="18"/>
      <c r="B3" s="18"/>
      <c r="C3" s="18"/>
      <c r="D3" s="18"/>
      <c r="E3" s="18"/>
      <c r="F3" s="18"/>
      <c r="G3" s="18"/>
      <c r="H3" s="18"/>
      <c r="I3" s="18"/>
      <c r="J3" s="18"/>
      <c r="K3" s="18"/>
      <c r="L3" s="18"/>
    </row>
    <row r="4" spans="1:20" s="128" customFormat="1" ht="48" customHeight="1" x14ac:dyDescent="0.35">
      <c r="A4" s="18"/>
      <c r="B4" s="65" t="s">
        <v>42</v>
      </c>
      <c r="C4" s="193"/>
      <c r="D4" s="194"/>
      <c r="E4" s="194" t="s">
        <v>197</v>
      </c>
      <c r="F4" s="194"/>
      <c r="G4" s="195"/>
      <c r="H4" s="193"/>
      <c r="I4" s="194"/>
      <c r="J4" s="194" t="s">
        <v>198</v>
      </c>
      <c r="K4" s="194"/>
      <c r="L4" s="196"/>
      <c r="M4" s="18"/>
      <c r="N4" s="65" t="s">
        <v>50</v>
      </c>
      <c r="O4" s="193"/>
      <c r="P4" s="194"/>
      <c r="Q4" s="194" t="s">
        <v>198</v>
      </c>
      <c r="R4" s="194"/>
      <c r="S4" s="196"/>
      <c r="T4" s="18"/>
    </row>
    <row r="5" spans="1:20" s="128" customFormat="1" ht="95.15" customHeight="1" x14ac:dyDescent="0.35">
      <c r="A5" s="18"/>
      <c r="B5" s="35" t="s">
        <v>145</v>
      </c>
      <c r="C5" s="36">
        <v>0</v>
      </c>
      <c r="D5" s="36" t="s">
        <v>93</v>
      </c>
      <c r="E5" s="36" t="s">
        <v>87</v>
      </c>
      <c r="F5" s="36" t="s">
        <v>60</v>
      </c>
      <c r="G5" s="23" t="s">
        <v>134</v>
      </c>
      <c r="H5" s="36">
        <v>0</v>
      </c>
      <c r="I5" s="36" t="s">
        <v>93</v>
      </c>
      <c r="J5" s="36" t="s">
        <v>87</v>
      </c>
      <c r="K5" s="36" t="s">
        <v>60</v>
      </c>
      <c r="L5" s="24" t="s">
        <v>134</v>
      </c>
      <c r="M5" s="18"/>
      <c r="N5" s="35" t="s">
        <v>145</v>
      </c>
      <c r="O5" s="36">
        <v>0</v>
      </c>
      <c r="P5" s="36" t="s">
        <v>93</v>
      </c>
      <c r="Q5" s="36" t="s">
        <v>87</v>
      </c>
      <c r="R5" s="36" t="s">
        <v>60</v>
      </c>
      <c r="S5" s="24" t="s">
        <v>134</v>
      </c>
      <c r="T5" s="18"/>
    </row>
    <row r="6" spans="1:20" s="128" customFormat="1" ht="18" customHeight="1" x14ac:dyDescent="0.35">
      <c r="A6" s="18"/>
      <c r="B6" s="35" t="s">
        <v>49</v>
      </c>
      <c r="C6" s="106"/>
      <c r="D6" s="107"/>
      <c r="E6" s="107" t="s">
        <v>167</v>
      </c>
      <c r="F6" s="107"/>
      <c r="G6" s="109"/>
      <c r="H6" s="106"/>
      <c r="I6" s="107"/>
      <c r="J6" s="107" t="s">
        <v>167</v>
      </c>
      <c r="K6" s="107"/>
      <c r="L6" s="108"/>
      <c r="M6" s="18"/>
      <c r="N6" s="35" t="s">
        <v>49</v>
      </c>
      <c r="O6" s="110"/>
      <c r="P6" s="110"/>
      <c r="Q6" s="110" t="s">
        <v>167</v>
      </c>
      <c r="R6" s="110"/>
      <c r="S6" s="111"/>
      <c r="T6" s="18"/>
    </row>
    <row r="7" spans="1:20" s="128" customFormat="1" ht="18" customHeight="1" x14ac:dyDescent="0.35">
      <c r="A7" s="18"/>
      <c r="B7" s="37" t="s">
        <v>0</v>
      </c>
      <c r="C7" s="244"/>
      <c r="D7" s="244"/>
      <c r="E7" s="244"/>
      <c r="F7" s="244"/>
      <c r="G7" s="29">
        <f t="shared" ref="G7:G12" si="0">SUM(C7:F7)</f>
        <v>0</v>
      </c>
      <c r="H7" s="244"/>
      <c r="I7" s="244"/>
      <c r="J7" s="244"/>
      <c r="K7" s="244"/>
      <c r="L7" s="77">
        <f t="shared" ref="L7:L12" si="1">SUM(H7:K7)</f>
        <v>0</v>
      </c>
      <c r="M7" s="18"/>
      <c r="N7" s="37" t="s">
        <v>0</v>
      </c>
      <c r="O7" s="244"/>
      <c r="P7" s="244"/>
      <c r="Q7" s="244"/>
      <c r="R7" s="244"/>
      <c r="S7" s="77">
        <f t="shared" ref="S7:S12" si="2">SUM(O7:R7)</f>
        <v>0</v>
      </c>
      <c r="T7" s="18"/>
    </row>
    <row r="8" spans="1:20" s="128" customFormat="1" ht="18" customHeight="1" x14ac:dyDescent="0.35">
      <c r="A8" s="18"/>
      <c r="B8" s="37" t="s">
        <v>1</v>
      </c>
      <c r="C8" s="244"/>
      <c r="D8" s="244"/>
      <c r="E8" s="244"/>
      <c r="F8" s="244"/>
      <c r="G8" s="29">
        <f t="shared" si="0"/>
        <v>0</v>
      </c>
      <c r="H8" s="244"/>
      <c r="I8" s="244"/>
      <c r="J8" s="244"/>
      <c r="K8" s="244"/>
      <c r="L8" s="77">
        <f t="shared" si="1"/>
        <v>0</v>
      </c>
      <c r="M8" s="18"/>
      <c r="N8" s="37" t="s">
        <v>1</v>
      </c>
      <c r="O8" s="244"/>
      <c r="P8" s="244"/>
      <c r="Q8" s="244"/>
      <c r="R8" s="244"/>
      <c r="S8" s="77">
        <f t="shared" si="2"/>
        <v>0</v>
      </c>
      <c r="T8" s="18"/>
    </row>
    <row r="9" spans="1:20" s="128" customFormat="1" ht="18" customHeight="1" x14ac:dyDescent="0.35">
      <c r="A9" s="18"/>
      <c r="B9" s="37" t="s">
        <v>4</v>
      </c>
      <c r="C9" s="244"/>
      <c r="D9" s="244"/>
      <c r="E9" s="244"/>
      <c r="F9" s="244"/>
      <c r="G9" s="29">
        <f t="shared" si="0"/>
        <v>0</v>
      </c>
      <c r="H9" s="244"/>
      <c r="I9" s="244"/>
      <c r="J9" s="244"/>
      <c r="K9" s="244"/>
      <c r="L9" s="77">
        <f t="shared" si="1"/>
        <v>0</v>
      </c>
      <c r="M9" s="18"/>
      <c r="N9" s="37" t="s">
        <v>4</v>
      </c>
      <c r="O9" s="244"/>
      <c r="P9" s="244"/>
      <c r="Q9" s="244"/>
      <c r="R9" s="244"/>
      <c r="S9" s="77">
        <f t="shared" si="2"/>
        <v>0</v>
      </c>
      <c r="T9" s="18"/>
    </row>
    <row r="10" spans="1:20" s="128" customFormat="1" ht="18" customHeight="1" x14ac:dyDescent="0.35">
      <c r="A10" s="18"/>
      <c r="B10" s="37" t="s">
        <v>2</v>
      </c>
      <c r="C10" s="244"/>
      <c r="D10" s="244"/>
      <c r="E10" s="244"/>
      <c r="F10" s="244"/>
      <c r="G10" s="29">
        <f t="shared" si="0"/>
        <v>0</v>
      </c>
      <c r="H10" s="244"/>
      <c r="I10" s="244"/>
      <c r="J10" s="244"/>
      <c r="K10" s="244"/>
      <c r="L10" s="77">
        <f t="shared" si="1"/>
        <v>0</v>
      </c>
      <c r="M10" s="18"/>
      <c r="N10" s="37" t="s">
        <v>2</v>
      </c>
      <c r="O10" s="244"/>
      <c r="P10" s="244"/>
      <c r="Q10" s="244"/>
      <c r="R10" s="244"/>
      <c r="S10" s="77">
        <f t="shared" si="2"/>
        <v>0</v>
      </c>
      <c r="T10" s="18"/>
    </row>
    <row r="11" spans="1:20" s="128" customFormat="1" ht="18" customHeight="1" x14ac:dyDescent="0.35">
      <c r="A11" s="18"/>
      <c r="B11" s="37" t="s">
        <v>3</v>
      </c>
      <c r="C11" s="244"/>
      <c r="D11" s="244"/>
      <c r="E11" s="244"/>
      <c r="F11" s="244"/>
      <c r="G11" s="29">
        <f t="shared" si="0"/>
        <v>0</v>
      </c>
      <c r="H11" s="244"/>
      <c r="I11" s="244"/>
      <c r="J11" s="244"/>
      <c r="K11" s="244"/>
      <c r="L11" s="77">
        <f t="shared" si="1"/>
        <v>0</v>
      </c>
      <c r="M11" s="18"/>
      <c r="N11" s="37" t="s">
        <v>3</v>
      </c>
      <c r="O11" s="244"/>
      <c r="P11" s="244"/>
      <c r="Q11" s="244"/>
      <c r="R11" s="244"/>
      <c r="S11" s="77">
        <f t="shared" si="2"/>
        <v>0</v>
      </c>
      <c r="T11" s="18"/>
    </row>
    <row r="12" spans="1:20" s="128" customFormat="1" ht="18" customHeight="1" x14ac:dyDescent="0.35">
      <c r="A12" s="18"/>
      <c r="B12" s="58" t="s">
        <v>119</v>
      </c>
      <c r="C12" s="245"/>
      <c r="D12" s="245"/>
      <c r="E12" s="245"/>
      <c r="F12" s="245"/>
      <c r="G12" s="29">
        <f t="shared" si="0"/>
        <v>0</v>
      </c>
      <c r="H12" s="245"/>
      <c r="I12" s="245"/>
      <c r="J12" s="245"/>
      <c r="K12" s="245"/>
      <c r="L12" s="77">
        <f t="shared" si="1"/>
        <v>0</v>
      </c>
      <c r="M12" s="18"/>
      <c r="N12" s="60" t="s">
        <v>119</v>
      </c>
      <c r="O12" s="245"/>
      <c r="P12" s="245"/>
      <c r="Q12" s="245"/>
      <c r="R12" s="245">
        <v>1</v>
      </c>
      <c r="S12" s="77">
        <f t="shared" si="2"/>
        <v>1</v>
      </c>
      <c r="T12" s="18"/>
    </row>
    <row r="13" spans="1:20" s="128" customFormat="1" ht="18" customHeight="1" thickBot="1" x14ac:dyDescent="0.4">
      <c r="A13" s="18"/>
      <c r="B13" s="26" t="s">
        <v>14</v>
      </c>
      <c r="C13" s="27">
        <f t="shared" ref="C13:L13" si="3">SUM(C7:C12)</f>
        <v>0</v>
      </c>
      <c r="D13" s="27">
        <f t="shared" si="3"/>
        <v>0</v>
      </c>
      <c r="E13" s="27">
        <f t="shared" si="3"/>
        <v>0</v>
      </c>
      <c r="F13" s="27">
        <f t="shared" si="3"/>
        <v>0</v>
      </c>
      <c r="G13" s="27">
        <f t="shared" si="3"/>
        <v>0</v>
      </c>
      <c r="H13" s="27">
        <f t="shared" si="3"/>
        <v>0</v>
      </c>
      <c r="I13" s="27">
        <f t="shared" si="3"/>
        <v>0</v>
      </c>
      <c r="J13" s="27">
        <f t="shared" si="3"/>
        <v>0</v>
      </c>
      <c r="K13" s="27">
        <f t="shared" si="3"/>
        <v>0</v>
      </c>
      <c r="L13" s="78">
        <f t="shared" si="3"/>
        <v>0</v>
      </c>
      <c r="M13" s="18"/>
      <c r="N13" s="26" t="s">
        <v>14</v>
      </c>
      <c r="O13" s="27">
        <f>SUM(O7:O12)</f>
        <v>0</v>
      </c>
      <c r="P13" s="27">
        <f>SUM(P7:P12)</f>
        <v>0</v>
      </c>
      <c r="Q13" s="27">
        <f>SUM(Q7:Q12)</f>
        <v>0</v>
      </c>
      <c r="R13" s="27">
        <f>SUM(R7:R12)</f>
        <v>1</v>
      </c>
      <c r="S13" s="78">
        <f>SUM(S7:S12)</f>
        <v>1</v>
      </c>
      <c r="T13" s="18"/>
    </row>
    <row r="14" spans="1:20" s="128" customFormat="1" ht="8.15" customHeight="1" thickBot="1" x14ac:dyDescent="0.4">
      <c r="A14" s="18"/>
      <c r="B14" s="18"/>
      <c r="C14" s="18"/>
      <c r="D14" s="18"/>
      <c r="E14" s="18"/>
      <c r="F14" s="18"/>
      <c r="G14" s="18"/>
      <c r="H14" s="18"/>
      <c r="I14" s="18"/>
      <c r="J14" s="18"/>
      <c r="K14" s="18"/>
      <c r="L14" s="18"/>
      <c r="T14" s="18"/>
    </row>
    <row r="15" spans="1:20" s="128" customFormat="1" ht="48" customHeight="1" x14ac:dyDescent="0.35">
      <c r="A15" s="18"/>
      <c r="B15" s="65" t="s">
        <v>42</v>
      </c>
      <c r="C15" s="193"/>
      <c r="D15" s="194"/>
      <c r="E15" s="194" t="s">
        <v>197</v>
      </c>
      <c r="F15" s="194"/>
      <c r="G15" s="195"/>
      <c r="H15" s="193"/>
      <c r="I15" s="194"/>
      <c r="J15" s="194" t="s">
        <v>198</v>
      </c>
      <c r="K15" s="194"/>
      <c r="L15" s="196"/>
      <c r="M15" s="18"/>
      <c r="N15" s="65" t="s">
        <v>50</v>
      </c>
      <c r="O15" s="193"/>
      <c r="P15" s="194"/>
      <c r="Q15" s="194" t="s">
        <v>198</v>
      </c>
      <c r="R15" s="194"/>
      <c r="S15" s="196"/>
      <c r="T15" s="18"/>
    </row>
    <row r="16" spans="1:20" s="128" customFormat="1" ht="95.15" customHeight="1" x14ac:dyDescent="0.35">
      <c r="A16" s="18"/>
      <c r="B16" s="35" t="s">
        <v>150</v>
      </c>
      <c r="C16" s="38">
        <v>0</v>
      </c>
      <c r="D16" s="36" t="s">
        <v>91</v>
      </c>
      <c r="E16" s="36" t="s">
        <v>92</v>
      </c>
      <c r="F16" s="36" t="s">
        <v>217</v>
      </c>
      <c r="G16" s="23" t="s">
        <v>134</v>
      </c>
      <c r="H16" s="38">
        <v>0</v>
      </c>
      <c r="I16" s="36" t="s">
        <v>91</v>
      </c>
      <c r="J16" s="36" t="s">
        <v>92</v>
      </c>
      <c r="K16" s="36" t="s">
        <v>217</v>
      </c>
      <c r="L16" s="24" t="s">
        <v>134</v>
      </c>
      <c r="M16" s="18"/>
      <c r="N16" s="35" t="s">
        <v>150</v>
      </c>
      <c r="O16" s="38">
        <v>0</v>
      </c>
      <c r="P16" s="36" t="s">
        <v>91</v>
      </c>
      <c r="Q16" s="36" t="s">
        <v>92</v>
      </c>
      <c r="R16" s="36" t="s">
        <v>217</v>
      </c>
      <c r="S16" s="24" t="s">
        <v>134</v>
      </c>
      <c r="T16" s="18"/>
    </row>
    <row r="17" spans="1:20" s="128" customFormat="1" ht="18" customHeight="1" x14ac:dyDescent="0.35">
      <c r="A17" s="18"/>
      <c r="B17" s="35" t="s">
        <v>49</v>
      </c>
      <c r="C17" s="106"/>
      <c r="D17" s="107"/>
      <c r="E17" s="107" t="s">
        <v>167</v>
      </c>
      <c r="F17" s="107"/>
      <c r="G17" s="109"/>
      <c r="H17" s="106"/>
      <c r="I17" s="107"/>
      <c r="J17" s="107" t="s">
        <v>167</v>
      </c>
      <c r="K17" s="107"/>
      <c r="L17" s="108"/>
      <c r="M17" s="18"/>
      <c r="N17" s="35" t="s">
        <v>49</v>
      </c>
      <c r="O17" s="110"/>
      <c r="P17" s="110"/>
      <c r="Q17" s="110" t="s">
        <v>167</v>
      </c>
      <c r="R17" s="110"/>
      <c r="S17" s="111"/>
      <c r="T17" s="18"/>
    </row>
    <row r="18" spans="1:20" s="128" customFormat="1" ht="18" customHeight="1" x14ac:dyDescent="0.35">
      <c r="A18" s="18"/>
      <c r="B18" s="37" t="s">
        <v>0</v>
      </c>
      <c r="C18" s="244"/>
      <c r="D18" s="244"/>
      <c r="E18" s="244"/>
      <c r="F18" s="244"/>
      <c r="G18" s="29">
        <f t="shared" ref="G18:G23" si="4">SUM(C18:F18)</f>
        <v>0</v>
      </c>
      <c r="H18" s="244"/>
      <c r="I18" s="244"/>
      <c r="J18" s="244"/>
      <c r="K18" s="244"/>
      <c r="L18" s="77">
        <f t="shared" ref="L18:L23" si="5">SUM(H18:K18)</f>
        <v>0</v>
      </c>
      <c r="M18" s="18"/>
      <c r="N18" s="37" t="s">
        <v>0</v>
      </c>
      <c r="O18" s="244"/>
      <c r="P18" s="244"/>
      <c r="Q18" s="244"/>
      <c r="R18" s="244"/>
      <c r="S18" s="77">
        <f t="shared" ref="S18:S23" si="6">SUM(O18:R18)</f>
        <v>0</v>
      </c>
      <c r="T18" s="18"/>
    </row>
    <row r="19" spans="1:20" s="128" customFormat="1" ht="18" customHeight="1" x14ac:dyDescent="0.35">
      <c r="A19" s="18"/>
      <c r="B19" s="37" t="s">
        <v>1</v>
      </c>
      <c r="C19" s="244"/>
      <c r="D19" s="244"/>
      <c r="E19" s="244"/>
      <c r="F19" s="244"/>
      <c r="G19" s="29">
        <f t="shared" si="4"/>
        <v>0</v>
      </c>
      <c r="H19" s="244"/>
      <c r="I19" s="244"/>
      <c r="J19" s="244"/>
      <c r="K19" s="244"/>
      <c r="L19" s="77">
        <f t="shared" si="5"/>
        <v>0</v>
      </c>
      <c r="M19" s="18"/>
      <c r="N19" s="37" t="s">
        <v>1</v>
      </c>
      <c r="O19" s="244"/>
      <c r="P19" s="244"/>
      <c r="Q19" s="244"/>
      <c r="R19" s="244"/>
      <c r="S19" s="77">
        <f t="shared" si="6"/>
        <v>0</v>
      </c>
      <c r="T19" s="18"/>
    </row>
    <row r="20" spans="1:20" s="128" customFormat="1" ht="18" customHeight="1" x14ac:dyDescent="0.35">
      <c r="A20" s="18"/>
      <c r="B20" s="37" t="s">
        <v>4</v>
      </c>
      <c r="C20" s="244"/>
      <c r="D20" s="244"/>
      <c r="E20" s="244"/>
      <c r="F20" s="244"/>
      <c r="G20" s="29">
        <f t="shared" si="4"/>
        <v>0</v>
      </c>
      <c r="H20" s="244"/>
      <c r="I20" s="244"/>
      <c r="J20" s="244"/>
      <c r="K20" s="244"/>
      <c r="L20" s="77">
        <f t="shared" si="5"/>
        <v>0</v>
      </c>
      <c r="M20" s="18"/>
      <c r="N20" s="37" t="s">
        <v>4</v>
      </c>
      <c r="O20" s="244"/>
      <c r="P20" s="244"/>
      <c r="Q20" s="244"/>
      <c r="R20" s="244"/>
      <c r="S20" s="77">
        <f t="shared" si="6"/>
        <v>0</v>
      </c>
      <c r="T20" s="18"/>
    </row>
    <row r="21" spans="1:20" s="128" customFormat="1" ht="18" customHeight="1" x14ac:dyDescent="0.35">
      <c r="A21" s="18"/>
      <c r="B21" s="37" t="s">
        <v>2</v>
      </c>
      <c r="C21" s="244"/>
      <c r="D21" s="244"/>
      <c r="E21" s="244"/>
      <c r="F21" s="244"/>
      <c r="G21" s="29">
        <f t="shared" si="4"/>
        <v>0</v>
      </c>
      <c r="H21" s="244"/>
      <c r="I21" s="244"/>
      <c r="J21" s="244"/>
      <c r="K21" s="244"/>
      <c r="L21" s="77">
        <f t="shared" si="5"/>
        <v>0</v>
      </c>
      <c r="M21" s="18"/>
      <c r="N21" s="37" t="s">
        <v>2</v>
      </c>
      <c r="O21" s="244"/>
      <c r="P21" s="244"/>
      <c r="Q21" s="244"/>
      <c r="R21" s="244"/>
      <c r="S21" s="77">
        <f t="shared" si="6"/>
        <v>0</v>
      </c>
      <c r="T21" s="18"/>
    </row>
    <row r="22" spans="1:20" s="128" customFormat="1" ht="18" customHeight="1" x14ac:dyDescent="0.35">
      <c r="A22" s="18"/>
      <c r="B22" s="37" t="s">
        <v>3</v>
      </c>
      <c r="C22" s="244"/>
      <c r="D22" s="244"/>
      <c r="E22" s="244"/>
      <c r="F22" s="244"/>
      <c r="G22" s="29">
        <f t="shared" si="4"/>
        <v>0</v>
      </c>
      <c r="H22" s="244"/>
      <c r="I22" s="244"/>
      <c r="J22" s="244"/>
      <c r="K22" s="244"/>
      <c r="L22" s="77">
        <f t="shared" si="5"/>
        <v>0</v>
      </c>
      <c r="M22" s="18"/>
      <c r="N22" s="37" t="s">
        <v>3</v>
      </c>
      <c r="O22" s="244"/>
      <c r="P22" s="244"/>
      <c r="Q22" s="244"/>
      <c r="R22" s="244"/>
      <c r="S22" s="77">
        <f t="shared" si="6"/>
        <v>0</v>
      </c>
      <c r="T22" s="18"/>
    </row>
    <row r="23" spans="1:20" s="128" customFormat="1" ht="18" customHeight="1" x14ac:dyDescent="0.35">
      <c r="A23" s="18"/>
      <c r="B23" s="60" t="s">
        <v>119</v>
      </c>
      <c r="C23" s="245"/>
      <c r="D23" s="245"/>
      <c r="E23" s="245"/>
      <c r="F23" s="245"/>
      <c r="G23" s="29">
        <f t="shared" si="4"/>
        <v>0</v>
      </c>
      <c r="H23" s="245"/>
      <c r="I23" s="245"/>
      <c r="J23" s="245"/>
      <c r="K23" s="245"/>
      <c r="L23" s="77">
        <f t="shared" si="5"/>
        <v>0</v>
      </c>
      <c r="M23" s="18"/>
      <c r="N23" s="60" t="s">
        <v>119</v>
      </c>
      <c r="O23" s="245">
        <v>1</v>
      </c>
      <c r="P23" s="245"/>
      <c r="Q23" s="245"/>
      <c r="R23" s="245"/>
      <c r="S23" s="77">
        <f t="shared" si="6"/>
        <v>1</v>
      </c>
      <c r="T23" s="18"/>
    </row>
    <row r="24" spans="1:20" s="128" customFormat="1" ht="18" customHeight="1" thickBot="1" x14ac:dyDescent="0.4">
      <c r="A24" s="18"/>
      <c r="B24" s="26" t="s">
        <v>14</v>
      </c>
      <c r="C24" s="27">
        <f t="shared" ref="C24:L24" si="7">SUM(C18:C23)</f>
        <v>0</v>
      </c>
      <c r="D24" s="27">
        <f t="shared" si="7"/>
        <v>0</v>
      </c>
      <c r="E24" s="27">
        <f t="shared" si="7"/>
        <v>0</v>
      </c>
      <c r="F24" s="27">
        <f t="shared" si="7"/>
        <v>0</v>
      </c>
      <c r="G24" s="27">
        <f t="shared" si="7"/>
        <v>0</v>
      </c>
      <c r="H24" s="27">
        <f t="shared" si="7"/>
        <v>0</v>
      </c>
      <c r="I24" s="27">
        <f t="shared" si="7"/>
        <v>0</v>
      </c>
      <c r="J24" s="27">
        <f t="shared" si="7"/>
        <v>0</v>
      </c>
      <c r="K24" s="27">
        <f t="shared" si="7"/>
        <v>0</v>
      </c>
      <c r="L24" s="78">
        <f t="shared" si="7"/>
        <v>0</v>
      </c>
      <c r="M24" s="18"/>
      <c r="N24" s="26" t="s">
        <v>14</v>
      </c>
      <c r="O24" s="27">
        <f>SUM(O18:O23)</f>
        <v>1</v>
      </c>
      <c r="P24" s="27">
        <f>SUM(P18:P23)</f>
        <v>0</v>
      </c>
      <c r="Q24" s="27">
        <f>SUM(Q18:Q23)</f>
        <v>0</v>
      </c>
      <c r="R24" s="27">
        <f>SUM(R18:R23)</f>
        <v>0</v>
      </c>
      <c r="S24" s="78">
        <f>SUM(S18:S23)</f>
        <v>1</v>
      </c>
      <c r="T24" s="18"/>
    </row>
    <row r="25" spans="1:20" s="128" customFormat="1" ht="8.15" customHeight="1" thickBot="1" x14ac:dyDescent="0.4">
      <c r="A25" s="18"/>
      <c r="B25" s="18"/>
      <c r="C25" s="18"/>
      <c r="D25" s="18"/>
      <c r="E25" s="18"/>
      <c r="F25" s="18"/>
      <c r="G25" s="18"/>
      <c r="H25" s="18"/>
      <c r="I25" s="18"/>
      <c r="J25" s="18"/>
      <c r="K25" s="18"/>
      <c r="L25" s="18"/>
      <c r="T25" s="18"/>
    </row>
    <row r="26" spans="1:20" s="128" customFormat="1" ht="48" customHeight="1" x14ac:dyDescent="0.35">
      <c r="A26" s="18"/>
      <c r="B26" s="65" t="s">
        <v>42</v>
      </c>
      <c r="C26" s="193"/>
      <c r="D26" s="194"/>
      <c r="E26" s="194" t="s">
        <v>197</v>
      </c>
      <c r="F26" s="194"/>
      <c r="G26" s="195"/>
      <c r="H26" s="193"/>
      <c r="I26" s="194"/>
      <c r="J26" s="194" t="s">
        <v>198</v>
      </c>
      <c r="K26" s="194"/>
      <c r="L26" s="196"/>
      <c r="M26" s="18"/>
      <c r="N26" s="65" t="s">
        <v>50</v>
      </c>
      <c r="O26" s="193"/>
      <c r="P26" s="194"/>
      <c r="Q26" s="194" t="s">
        <v>198</v>
      </c>
      <c r="R26" s="194"/>
      <c r="S26" s="196"/>
      <c r="T26" s="18"/>
    </row>
    <row r="27" spans="1:20" s="128" customFormat="1" ht="95.15" customHeight="1" x14ac:dyDescent="0.35">
      <c r="A27" s="18"/>
      <c r="B27" s="35" t="s">
        <v>252</v>
      </c>
      <c r="C27" s="38">
        <v>0</v>
      </c>
      <c r="D27" s="36" t="s">
        <v>146</v>
      </c>
      <c r="E27" s="36" t="s">
        <v>147</v>
      </c>
      <c r="F27" s="36" t="s">
        <v>148</v>
      </c>
      <c r="G27" s="23" t="s">
        <v>134</v>
      </c>
      <c r="H27" s="38">
        <v>0</v>
      </c>
      <c r="I27" s="36" t="s">
        <v>146</v>
      </c>
      <c r="J27" s="36" t="s">
        <v>147</v>
      </c>
      <c r="K27" s="36" t="s">
        <v>148</v>
      </c>
      <c r="L27" s="24" t="s">
        <v>134</v>
      </c>
      <c r="M27" s="18"/>
      <c r="N27" s="35" t="s">
        <v>252</v>
      </c>
      <c r="O27" s="38">
        <v>0</v>
      </c>
      <c r="P27" s="36" t="s">
        <v>146</v>
      </c>
      <c r="Q27" s="36" t="s">
        <v>147</v>
      </c>
      <c r="R27" s="36" t="s">
        <v>148</v>
      </c>
      <c r="S27" s="24" t="s">
        <v>134</v>
      </c>
      <c r="T27" s="18"/>
    </row>
    <row r="28" spans="1:20" s="128" customFormat="1" ht="18" customHeight="1" x14ac:dyDescent="0.35">
      <c r="A28" s="18"/>
      <c r="B28" s="35" t="s">
        <v>49</v>
      </c>
      <c r="C28" s="106"/>
      <c r="D28" s="107"/>
      <c r="E28" s="107" t="s">
        <v>167</v>
      </c>
      <c r="F28" s="107"/>
      <c r="G28" s="109"/>
      <c r="H28" s="106"/>
      <c r="I28" s="107"/>
      <c r="J28" s="107" t="s">
        <v>167</v>
      </c>
      <c r="K28" s="107"/>
      <c r="L28" s="108"/>
      <c r="M28" s="18"/>
      <c r="N28" s="35" t="s">
        <v>49</v>
      </c>
      <c r="O28" s="110"/>
      <c r="P28" s="110"/>
      <c r="Q28" s="110" t="s">
        <v>167</v>
      </c>
      <c r="R28" s="110"/>
      <c r="S28" s="111"/>
      <c r="T28" s="18"/>
    </row>
    <row r="29" spans="1:20" s="128" customFormat="1" ht="18" customHeight="1" x14ac:dyDescent="0.35">
      <c r="A29" s="18"/>
      <c r="B29" s="37" t="s">
        <v>0</v>
      </c>
      <c r="C29" s="244"/>
      <c r="D29" s="244"/>
      <c r="E29" s="244"/>
      <c r="F29" s="244"/>
      <c r="G29" s="29">
        <f t="shared" ref="G29:G34" si="8">SUM(C29:F29)</f>
        <v>0</v>
      </c>
      <c r="H29" s="244"/>
      <c r="I29" s="244"/>
      <c r="J29" s="244"/>
      <c r="K29" s="244"/>
      <c r="L29" s="77">
        <f t="shared" ref="L29:L34" si="9">SUM(H29:K29)</f>
        <v>0</v>
      </c>
      <c r="M29" s="18"/>
      <c r="N29" s="37" t="s">
        <v>0</v>
      </c>
      <c r="O29" s="244"/>
      <c r="P29" s="244"/>
      <c r="Q29" s="244"/>
      <c r="R29" s="244"/>
      <c r="S29" s="77">
        <f t="shared" ref="S29:S34" si="10">SUM(O29:R29)</f>
        <v>0</v>
      </c>
      <c r="T29" s="18"/>
    </row>
    <row r="30" spans="1:20" s="128" customFormat="1" ht="18" customHeight="1" x14ac:dyDescent="0.35">
      <c r="A30" s="18"/>
      <c r="B30" s="37" t="s">
        <v>1</v>
      </c>
      <c r="C30" s="244"/>
      <c r="D30" s="244"/>
      <c r="E30" s="244"/>
      <c r="F30" s="244"/>
      <c r="G30" s="29">
        <f t="shared" si="8"/>
        <v>0</v>
      </c>
      <c r="H30" s="244"/>
      <c r="I30" s="244"/>
      <c r="J30" s="244"/>
      <c r="K30" s="244"/>
      <c r="L30" s="77">
        <f t="shared" si="9"/>
        <v>0</v>
      </c>
      <c r="M30" s="18"/>
      <c r="N30" s="37" t="s">
        <v>1</v>
      </c>
      <c r="O30" s="244"/>
      <c r="P30" s="244"/>
      <c r="Q30" s="244"/>
      <c r="R30" s="244"/>
      <c r="S30" s="77">
        <f t="shared" si="10"/>
        <v>0</v>
      </c>
      <c r="T30" s="18"/>
    </row>
    <row r="31" spans="1:20" s="128" customFormat="1" ht="18" customHeight="1" x14ac:dyDescent="0.35">
      <c r="A31" s="18"/>
      <c r="B31" s="37" t="s">
        <v>4</v>
      </c>
      <c r="C31" s="244"/>
      <c r="D31" s="244"/>
      <c r="E31" s="244"/>
      <c r="F31" s="244"/>
      <c r="G31" s="29">
        <f t="shared" si="8"/>
        <v>0</v>
      </c>
      <c r="H31" s="244"/>
      <c r="I31" s="244"/>
      <c r="J31" s="244"/>
      <c r="K31" s="244"/>
      <c r="L31" s="77">
        <f t="shared" si="9"/>
        <v>0</v>
      </c>
      <c r="M31" s="18"/>
      <c r="N31" s="37" t="s">
        <v>4</v>
      </c>
      <c r="O31" s="244"/>
      <c r="P31" s="244"/>
      <c r="Q31" s="244"/>
      <c r="R31" s="244"/>
      <c r="S31" s="77">
        <f t="shared" si="10"/>
        <v>0</v>
      </c>
      <c r="T31" s="18"/>
    </row>
    <row r="32" spans="1:20" s="128" customFormat="1" ht="18" customHeight="1" x14ac:dyDescent="0.35">
      <c r="A32" s="18"/>
      <c r="B32" s="37" t="s">
        <v>2</v>
      </c>
      <c r="C32" s="244"/>
      <c r="D32" s="244"/>
      <c r="E32" s="244"/>
      <c r="F32" s="244"/>
      <c r="G32" s="29">
        <f t="shared" si="8"/>
        <v>0</v>
      </c>
      <c r="H32" s="244"/>
      <c r="I32" s="244"/>
      <c r="J32" s="244"/>
      <c r="K32" s="244"/>
      <c r="L32" s="77">
        <f t="shared" si="9"/>
        <v>0</v>
      </c>
      <c r="M32" s="18"/>
      <c r="N32" s="37" t="s">
        <v>2</v>
      </c>
      <c r="O32" s="244"/>
      <c r="P32" s="244"/>
      <c r="Q32" s="244"/>
      <c r="R32" s="244"/>
      <c r="S32" s="77">
        <f t="shared" si="10"/>
        <v>0</v>
      </c>
      <c r="T32" s="18"/>
    </row>
    <row r="33" spans="1:20" s="128" customFormat="1" ht="18" customHeight="1" x14ac:dyDescent="0.35">
      <c r="A33" s="18"/>
      <c r="B33" s="37" t="s">
        <v>3</v>
      </c>
      <c r="C33" s="244"/>
      <c r="D33" s="244"/>
      <c r="E33" s="244"/>
      <c r="F33" s="244"/>
      <c r="G33" s="29">
        <f t="shared" si="8"/>
        <v>0</v>
      </c>
      <c r="H33" s="244"/>
      <c r="I33" s="244"/>
      <c r="J33" s="244"/>
      <c r="K33" s="244"/>
      <c r="L33" s="77">
        <f t="shared" si="9"/>
        <v>0</v>
      </c>
      <c r="M33" s="18"/>
      <c r="N33" s="37" t="s">
        <v>3</v>
      </c>
      <c r="O33" s="244"/>
      <c r="P33" s="244"/>
      <c r="Q33" s="244"/>
      <c r="R33" s="244"/>
      <c r="S33" s="77">
        <f t="shared" si="10"/>
        <v>0</v>
      </c>
      <c r="T33" s="18"/>
    </row>
    <row r="34" spans="1:20" s="128" customFormat="1" ht="18" customHeight="1" x14ac:dyDescent="0.35">
      <c r="A34" s="18"/>
      <c r="B34" s="60" t="s">
        <v>119</v>
      </c>
      <c r="C34" s="245"/>
      <c r="D34" s="245"/>
      <c r="E34" s="245"/>
      <c r="F34" s="245"/>
      <c r="G34" s="29">
        <f t="shared" si="8"/>
        <v>0</v>
      </c>
      <c r="H34" s="245"/>
      <c r="I34" s="245"/>
      <c r="J34" s="245"/>
      <c r="K34" s="245"/>
      <c r="L34" s="77">
        <f t="shared" si="9"/>
        <v>0</v>
      </c>
      <c r="M34" s="18"/>
      <c r="N34" s="60" t="s">
        <v>119</v>
      </c>
      <c r="O34" s="245">
        <v>1</v>
      </c>
      <c r="P34" s="245"/>
      <c r="Q34" s="245"/>
      <c r="R34" s="245"/>
      <c r="S34" s="77">
        <f t="shared" si="10"/>
        <v>1</v>
      </c>
      <c r="T34" s="18"/>
    </row>
    <row r="35" spans="1:20" s="128" customFormat="1" ht="18" customHeight="1" thickBot="1" x14ac:dyDescent="0.4">
      <c r="A35" s="18"/>
      <c r="B35" s="26" t="s">
        <v>14</v>
      </c>
      <c r="C35" s="27">
        <f t="shared" ref="C35:L35" si="11">SUM(C29:C34)</f>
        <v>0</v>
      </c>
      <c r="D35" s="27">
        <f t="shared" si="11"/>
        <v>0</v>
      </c>
      <c r="E35" s="27">
        <f t="shared" si="11"/>
        <v>0</v>
      </c>
      <c r="F35" s="27">
        <f t="shared" si="11"/>
        <v>0</v>
      </c>
      <c r="G35" s="27">
        <f t="shared" si="11"/>
        <v>0</v>
      </c>
      <c r="H35" s="27">
        <f t="shared" si="11"/>
        <v>0</v>
      </c>
      <c r="I35" s="27">
        <f t="shared" si="11"/>
        <v>0</v>
      </c>
      <c r="J35" s="27">
        <f t="shared" si="11"/>
        <v>0</v>
      </c>
      <c r="K35" s="27">
        <f t="shared" si="11"/>
        <v>0</v>
      </c>
      <c r="L35" s="78">
        <f t="shared" si="11"/>
        <v>0</v>
      </c>
      <c r="M35" s="18"/>
      <c r="N35" s="26" t="s">
        <v>14</v>
      </c>
      <c r="O35" s="27">
        <f>SUM(O29:O34)</f>
        <v>1</v>
      </c>
      <c r="P35" s="27">
        <f>SUM(P29:P34)</f>
        <v>0</v>
      </c>
      <c r="Q35" s="27">
        <f>SUM(Q29:Q34)</f>
        <v>0</v>
      </c>
      <c r="R35" s="27">
        <f>SUM(R29:R34)</f>
        <v>0</v>
      </c>
      <c r="S35" s="78">
        <f>SUM(S29:S34)</f>
        <v>1</v>
      </c>
      <c r="T35" s="18"/>
    </row>
    <row r="36" spans="1:20" s="128" customFormat="1" ht="8.15" customHeight="1" thickBot="1" x14ac:dyDescent="0.4">
      <c r="A36" s="18"/>
      <c r="B36" s="18"/>
      <c r="C36" s="18"/>
      <c r="D36" s="18"/>
      <c r="E36" s="18"/>
      <c r="F36" s="18"/>
      <c r="G36" s="18"/>
      <c r="H36" s="18"/>
      <c r="I36" s="18"/>
      <c r="J36" s="18"/>
      <c r="K36" s="18"/>
      <c r="L36" s="18"/>
      <c r="T36" s="18"/>
    </row>
    <row r="37" spans="1:20" s="128" customFormat="1" ht="48" customHeight="1" x14ac:dyDescent="0.35">
      <c r="A37" s="18"/>
      <c r="B37" s="65" t="s">
        <v>42</v>
      </c>
      <c r="C37" s="193"/>
      <c r="D37" s="197" t="s">
        <v>197</v>
      </c>
      <c r="E37" s="194"/>
      <c r="F37" s="195"/>
      <c r="G37" s="193"/>
      <c r="H37" s="197" t="s">
        <v>198</v>
      </c>
      <c r="I37" s="194"/>
      <c r="J37" s="196"/>
      <c r="K37" s="18"/>
      <c r="M37" s="18"/>
      <c r="N37" s="65" t="s">
        <v>50</v>
      </c>
      <c r="O37" s="193"/>
      <c r="P37" s="197" t="s">
        <v>198</v>
      </c>
      <c r="Q37" s="194"/>
      <c r="R37" s="196"/>
      <c r="T37" s="18"/>
    </row>
    <row r="38" spans="1:20" s="128" customFormat="1" ht="95.15" customHeight="1" x14ac:dyDescent="0.35">
      <c r="A38" s="18"/>
      <c r="B38" s="35" t="s">
        <v>149</v>
      </c>
      <c r="C38" s="38" t="s">
        <v>94</v>
      </c>
      <c r="D38" s="36" t="s">
        <v>95</v>
      </c>
      <c r="E38" s="36" t="s">
        <v>61</v>
      </c>
      <c r="F38" s="23" t="s">
        <v>134</v>
      </c>
      <c r="G38" s="38" t="s">
        <v>94</v>
      </c>
      <c r="H38" s="36" t="s">
        <v>95</v>
      </c>
      <c r="I38" s="36" t="s">
        <v>61</v>
      </c>
      <c r="J38" s="24" t="s">
        <v>134</v>
      </c>
      <c r="K38" s="18"/>
      <c r="M38" s="18"/>
      <c r="N38" s="35" t="s">
        <v>149</v>
      </c>
      <c r="O38" s="38" t="s">
        <v>94</v>
      </c>
      <c r="P38" s="36" t="s">
        <v>95</v>
      </c>
      <c r="Q38" s="36" t="s">
        <v>61</v>
      </c>
      <c r="R38" s="24" t="s">
        <v>134</v>
      </c>
      <c r="T38" s="18"/>
    </row>
    <row r="39" spans="1:20" s="128" customFormat="1" ht="18" customHeight="1" x14ac:dyDescent="0.35">
      <c r="A39" s="18"/>
      <c r="B39" s="35" t="s">
        <v>49</v>
      </c>
      <c r="C39" s="106"/>
      <c r="D39" s="107" t="s">
        <v>167</v>
      </c>
      <c r="E39" s="107"/>
      <c r="F39" s="109"/>
      <c r="G39" s="106"/>
      <c r="H39" s="107" t="s">
        <v>167</v>
      </c>
      <c r="I39" s="107"/>
      <c r="J39" s="108"/>
      <c r="K39" s="18"/>
      <c r="M39" s="18"/>
      <c r="N39" s="35" t="s">
        <v>49</v>
      </c>
      <c r="O39" s="106"/>
      <c r="P39" s="107" t="s">
        <v>167</v>
      </c>
      <c r="Q39" s="107"/>
      <c r="R39" s="108"/>
      <c r="T39" s="18"/>
    </row>
    <row r="40" spans="1:20" s="128" customFormat="1" ht="18" customHeight="1" x14ac:dyDescent="0.35">
      <c r="A40" s="18"/>
      <c r="B40" s="37" t="s">
        <v>0</v>
      </c>
      <c r="C40" s="244"/>
      <c r="D40" s="244"/>
      <c r="E40" s="244"/>
      <c r="F40" s="29">
        <f t="shared" ref="F40:F45" si="12">SUM(B40:E40)</f>
        <v>0</v>
      </c>
      <c r="G40" s="244"/>
      <c r="H40" s="244"/>
      <c r="I40" s="244"/>
      <c r="J40" s="77">
        <f t="shared" ref="J40:J45" si="13">SUM(G40:I40)</f>
        <v>0</v>
      </c>
      <c r="K40" s="18"/>
      <c r="M40" s="18"/>
      <c r="N40" s="37" t="s">
        <v>0</v>
      </c>
      <c r="O40" s="244"/>
      <c r="P40" s="244"/>
      <c r="Q40" s="244"/>
      <c r="R40" s="77">
        <f t="shared" ref="R40:R45" si="14">SUM(O40:Q40)</f>
        <v>0</v>
      </c>
      <c r="T40" s="18"/>
    </row>
    <row r="41" spans="1:20" s="128" customFormat="1" ht="18" customHeight="1" x14ac:dyDescent="0.35">
      <c r="A41" s="18"/>
      <c r="B41" s="37" t="s">
        <v>1</v>
      </c>
      <c r="C41" s="244"/>
      <c r="D41" s="244"/>
      <c r="E41" s="244"/>
      <c r="F41" s="29">
        <f t="shared" si="12"/>
        <v>0</v>
      </c>
      <c r="G41" s="244"/>
      <c r="H41" s="244"/>
      <c r="I41" s="244"/>
      <c r="J41" s="77">
        <f t="shared" si="13"/>
        <v>0</v>
      </c>
      <c r="K41" s="18"/>
      <c r="M41" s="18"/>
      <c r="N41" s="37" t="s">
        <v>1</v>
      </c>
      <c r="O41" s="244"/>
      <c r="P41" s="244"/>
      <c r="Q41" s="244"/>
      <c r="R41" s="77">
        <f t="shared" si="14"/>
        <v>0</v>
      </c>
      <c r="T41" s="18"/>
    </row>
    <row r="42" spans="1:20" s="128" customFormat="1" ht="18" customHeight="1" x14ac:dyDescent="0.35">
      <c r="A42" s="18"/>
      <c r="B42" s="37" t="s">
        <v>4</v>
      </c>
      <c r="C42" s="244"/>
      <c r="D42" s="244"/>
      <c r="E42" s="244"/>
      <c r="F42" s="29">
        <f t="shared" si="12"/>
        <v>0</v>
      </c>
      <c r="G42" s="244"/>
      <c r="H42" s="244"/>
      <c r="I42" s="244"/>
      <c r="J42" s="77">
        <f t="shared" si="13"/>
        <v>0</v>
      </c>
      <c r="K42" s="18"/>
      <c r="M42" s="18"/>
      <c r="N42" s="37" t="s">
        <v>4</v>
      </c>
      <c r="O42" s="244"/>
      <c r="P42" s="244"/>
      <c r="Q42" s="244"/>
      <c r="R42" s="77">
        <f t="shared" si="14"/>
        <v>0</v>
      </c>
      <c r="T42" s="18"/>
    </row>
    <row r="43" spans="1:20" s="128" customFormat="1" ht="18" customHeight="1" x14ac:dyDescent="0.35">
      <c r="A43" s="18"/>
      <c r="B43" s="37" t="s">
        <v>2</v>
      </c>
      <c r="C43" s="244"/>
      <c r="D43" s="244"/>
      <c r="E43" s="244"/>
      <c r="F43" s="29">
        <f t="shared" si="12"/>
        <v>0</v>
      </c>
      <c r="G43" s="244"/>
      <c r="H43" s="244"/>
      <c r="I43" s="244"/>
      <c r="J43" s="77">
        <f t="shared" si="13"/>
        <v>0</v>
      </c>
      <c r="K43" s="18"/>
      <c r="M43" s="18"/>
      <c r="N43" s="37" t="s">
        <v>2</v>
      </c>
      <c r="O43" s="244"/>
      <c r="P43" s="244"/>
      <c r="Q43" s="244"/>
      <c r="R43" s="77">
        <f t="shared" si="14"/>
        <v>0</v>
      </c>
      <c r="T43" s="18"/>
    </row>
    <row r="44" spans="1:20" s="128" customFormat="1" ht="18" customHeight="1" x14ac:dyDescent="0.35">
      <c r="A44" s="18"/>
      <c r="B44" s="37" t="s">
        <v>3</v>
      </c>
      <c r="C44" s="244"/>
      <c r="D44" s="244"/>
      <c r="E44" s="244"/>
      <c r="F44" s="29">
        <f t="shared" si="12"/>
        <v>0</v>
      </c>
      <c r="G44" s="244"/>
      <c r="H44" s="244"/>
      <c r="I44" s="244"/>
      <c r="J44" s="77">
        <f t="shared" si="13"/>
        <v>0</v>
      </c>
      <c r="K44" s="18"/>
      <c r="M44" s="18"/>
      <c r="N44" s="37" t="s">
        <v>3</v>
      </c>
      <c r="O44" s="244"/>
      <c r="P44" s="244"/>
      <c r="Q44" s="244"/>
      <c r="R44" s="77">
        <f t="shared" si="14"/>
        <v>0</v>
      </c>
      <c r="T44" s="18"/>
    </row>
    <row r="45" spans="1:20" s="128" customFormat="1" ht="18" customHeight="1" x14ac:dyDescent="0.35">
      <c r="A45" s="18"/>
      <c r="B45" s="60" t="s">
        <v>119</v>
      </c>
      <c r="C45" s="245"/>
      <c r="D45" s="245"/>
      <c r="E45" s="245"/>
      <c r="F45" s="59">
        <f t="shared" si="12"/>
        <v>0</v>
      </c>
      <c r="G45" s="245"/>
      <c r="H45" s="245"/>
      <c r="I45" s="245"/>
      <c r="J45" s="77">
        <f t="shared" si="13"/>
        <v>0</v>
      </c>
      <c r="K45" s="18"/>
      <c r="M45" s="18"/>
      <c r="N45" s="60" t="s">
        <v>119</v>
      </c>
      <c r="O45" s="245">
        <v>1</v>
      </c>
      <c r="P45" s="245"/>
      <c r="Q45" s="245"/>
      <c r="R45" s="77">
        <f t="shared" si="14"/>
        <v>1</v>
      </c>
      <c r="T45" s="18"/>
    </row>
    <row r="46" spans="1:20" s="128" customFormat="1" ht="18" customHeight="1" thickBot="1" x14ac:dyDescent="0.4">
      <c r="A46" s="18"/>
      <c r="B46" s="26" t="s">
        <v>14</v>
      </c>
      <c r="C46" s="27">
        <f t="shared" ref="C46:J46" si="15">SUM(C40:C45)</f>
        <v>0</v>
      </c>
      <c r="D46" s="27">
        <f t="shared" si="15"/>
        <v>0</v>
      </c>
      <c r="E46" s="27">
        <f t="shared" si="15"/>
        <v>0</v>
      </c>
      <c r="F46" s="27">
        <f t="shared" si="15"/>
        <v>0</v>
      </c>
      <c r="G46" s="27">
        <f t="shared" si="15"/>
        <v>0</v>
      </c>
      <c r="H46" s="27">
        <f t="shared" si="15"/>
        <v>0</v>
      </c>
      <c r="I46" s="27">
        <f t="shared" si="15"/>
        <v>0</v>
      </c>
      <c r="J46" s="78">
        <f t="shared" si="15"/>
        <v>0</v>
      </c>
      <c r="K46" s="18"/>
      <c r="M46" s="18"/>
      <c r="N46" s="26" t="s">
        <v>14</v>
      </c>
      <c r="O46" s="27">
        <f>SUM(O40:O45)</f>
        <v>1</v>
      </c>
      <c r="P46" s="27">
        <f>SUM(P40:P45)</f>
        <v>0</v>
      </c>
      <c r="Q46" s="27">
        <f>SUM(Q40:Q45)</f>
        <v>0</v>
      </c>
      <c r="R46" s="78">
        <f>SUM(R40:R45)</f>
        <v>1</v>
      </c>
      <c r="T46" s="18"/>
    </row>
    <row r="47" spans="1:20" s="128" customFormat="1" ht="8.15" customHeight="1" thickBot="1" x14ac:dyDescent="0.4">
      <c r="A47" s="18"/>
      <c r="B47" s="18"/>
      <c r="C47" s="18"/>
      <c r="D47" s="18"/>
      <c r="E47" s="18"/>
      <c r="F47" s="18"/>
      <c r="G47" s="18"/>
      <c r="H47" s="18"/>
      <c r="I47" s="18"/>
      <c r="J47" s="18"/>
      <c r="K47" s="18"/>
      <c r="T47" s="18"/>
    </row>
    <row r="48" spans="1:20" s="128" customFormat="1" ht="48" customHeight="1" x14ac:dyDescent="0.35">
      <c r="A48" s="18"/>
      <c r="B48" s="65" t="s">
        <v>42</v>
      </c>
      <c r="C48" s="193"/>
      <c r="D48" s="197" t="s">
        <v>197</v>
      </c>
      <c r="E48" s="194"/>
      <c r="F48" s="195"/>
      <c r="G48" s="193"/>
      <c r="H48" s="197" t="s">
        <v>198</v>
      </c>
      <c r="I48" s="194"/>
      <c r="J48" s="196"/>
      <c r="K48" s="18"/>
      <c r="M48" s="18"/>
      <c r="N48" s="65" t="s">
        <v>50</v>
      </c>
      <c r="O48" s="193"/>
      <c r="P48" s="197" t="s">
        <v>198</v>
      </c>
      <c r="Q48" s="194"/>
      <c r="R48" s="196"/>
      <c r="T48" s="18"/>
    </row>
    <row r="49" spans="1:20" s="128" customFormat="1" ht="95.15" customHeight="1" x14ac:dyDescent="0.35">
      <c r="A49" s="18"/>
      <c r="B49" s="35" t="s">
        <v>214</v>
      </c>
      <c r="C49" s="38" t="s">
        <v>94</v>
      </c>
      <c r="D49" s="36" t="s">
        <v>95</v>
      </c>
      <c r="E49" s="36" t="s">
        <v>61</v>
      </c>
      <c r="F49" s="23" t="s">
        <v>134</v>
      </c>
      <c r="G49" s="38" t="s">
        <v>94</v>
      </c>
      <c r="H49" s="36" t="s">
        <v>95</v>
      </c>
      <c r="I49" s="36" t="s">
        <v>61</v>
      </c>
      <c r="J49" s="24" t="s">
        <v>134</v>
      </c>
      <c r="K49" s="18"/>
      <c r="M49" s="18"/>
      <c r="N49" s="35" t="s">
        <v>214</v>
      </c>
      <c r="O49" s="38" t="s">
        <v>94</v>
      </c>
      <c r="P49" s="36" t="s">
        <v>95</v>
      </c>
      <c r="Q49" s="36" t="s">
        <v>61</v>
      </c>
      <c r="R49" s="24" t="s">
        <v>134</v>
      </c>
      <c r="T49" s="18"/>
    </row>
    <row r="50" spans="1:20" s="128" customFormat="1" ht="18" customHeight="1" x14ac:dyDescent="0.35">
      <c r="A50" s="18"/>
      <c r="B50" s="35" t="s">
        <v>49</v>
      </c>
      <c r="C50" s="106"/>
      <c r="D50" s="107" t="s">
        <v>167</v>
      </c>
      <c r="E50" s="107"/>
      <c r="F50" s="109"/>
      <c r="G50" s="106"/>
      <c r="H50" s="107" t="s">
        <v>167</v>
      </c>
      <c r="I50" s="107"/>
      <c r="J50" s="108"/>
      <c r="K50" s="18"/>
      <c r="M50" s="18"/>
      <c r="N50" s="35" t="s">
        <v>49</v>
      </c>
      <c r="O50" s="106"/>
      <c r="P50" s="107" t="s">
        <v>167</v>
      </c>
      <c r="Q50" s="107"/>
      <c r="R50" s="108"/>
      <c r="T50" s="18"/>
    </row>
    <row r="51" spans="1:20" s="128" customFormat="1" ht="18" customHeight="1" x14ac:dyDescent="0.35">
      <c r="A51" s="18"/>
      <c r="B51" s="37" t="s">
        <v>0</v>
      </c>
      <c r="C51" s="244"/>
      <c r="D51" s="244"/>
      <c r="E51" s="244"/>
      <c r="F51" s="29">
        <f t="shared" ref="F51:F56" si="16">SUM(B51:E51)</f>
        <v>0</v>
      </c>
      <c r="G51" s="244"/>
      <c r="H51" s="244"/>
      <c r="I51" s="244"/>
      <c r="J51" s="77">
        <f t="shared" ref="J51:J56" si="17">SUM(G51:I51)</f>
        <v>0</v>
      </c>
      <c r="K51" s="18"/>
      <c r="M51" s="18"/>
      <c r="N51" s="37" t="s">
        <v>0</v>
      </c>
      <c r="O51" s="244"/>
      <c r="P51" s="244"/>
      <c r="Q51" s="244"/>
      <c r="R51" s="77">
        <f t="shared" ref="R51:R56" si="18">SUM(O51:Q51)</f>
        <v>0</v>
      </c>
      <c r="T51" s="18"/>
    </row>
    <row r="52" spans="1:20" s="128" customFormat="1" ht="18" customHeight="1" x14ac:dyDescent="0.35">
      <c r="A52" s="18"/>
      <c r="B52" s="37" t="s">
        <v>1</v>
      </c>
      <c r="C52" s="244"/>
      <c r="D52" s="244"/>
      <c r="E52" s="244"/>
      <c r="F52" s="29">
        <f t="shared" si="16"/>
        <v>0</v>
      </c>
      <c r="G52" s="244"/>
      <c r="H52" s="244"/>
      <c r="I52" s="244"/>
      <c r="J52" s="77">
        <f t="shared" si="17"/>
        <v>0</v>
      </c>
      <c r="K52" s="18"/>
      <c r="M52" s="18"/>
      <c r="N52" s="37" t="s">
        <v>1</v>
      </c>
      <c r="O52" s="244"/>
      <c r="P52" s="244"/>
      <c r="Q52" s="244"/>
      <c r="R52" s="77">
        <f t="shared" si="18"/>
        <v>0</v>
      </c>
      <c r="T52" s="18"/>
    </row>
    <row r="53" spans="1:20" s="128" customFormat="1" ht="18" customHeight="1" x14ac:dyDescent="0.35">
      <c r="A53" s="18"/>
      <c r="B53" s="37" t="s">
        <v>4</v>
      </c>
      <c r="C53" s="244"/>
      <c r="D53" s="244"/>
      <c r="E53" s="244"/>
      <c r="F53" s="29">
        <f t="shared" si="16"/>
        <v>0</v>
      </c>
      <c r="G53" s="244"/>
      <c r="H53" s="244"/>
      <c r="I53" s="244"/>
      <c r="J53" s="77">
        <f t="shared" si="17"/>
        <v>0</v>
      </c>
      <c r="K53" s="18"/>
      <c r="M53" s="18"/>
      <c r="N53" s="37" t="s">
        <v>4</v>
      </c>
      <c r="O53" s="244"/>
      <c r="P53" s="244"/>
      <c r="Q53" s="244"/>
      <c r="R53" s="77">
        <f t="shared" si="18"/>
        <v>0</v>
      </c>
      <c r="T53" s="18"/>
    </row>
    <row r="54" spans="1:20" s="128" customFormat="1" ht="18" customHeight="1" x14ac:dyDescent="0.35">
      <c r="A54" s="18"/>
      <c r="B54" s="37" t="s">
        <v>2</v>
      </c>
      <c r="C54" s="244"/>
      <c r="D54" s="244"/>
      <c r="E54" s="244"/>
      <c r="F54" s="29">
        <f t="shared" si="16"/>
        <v>0</v>
      </c>
      <c r="G54" s="244"/>
      <c r="H54" s="244"/>
      <c r="I54" s="244"/>
      <c r="J54" s="77">
        <f t="shared" si="17"/>
        <v>0</v>
      </c>
      <c r="K54" s="18"/>
      <c r="M54" s="18"/>
      <c r="N54" s="37" t="s">
        <v>2</v>
      </c>
      <c r="O54" s="244"/>
      <c r="P54" s="244"/>
      <c r="Q54" s="244"/>
      <c r="R54" s="77">
        <f t="shared" si="18"/>
        <v>0</v>
      </c>
      <c r="T54" s="18"/>
    </row>
    <row r="55" spans="1:20" s="128" customFormat="1" ht="18" customHeight="1" x14ac:dyDescent="0.35">
      <c r="A55" s="18"/>
      <c r="B55" s="37" t="s">
        <v>3</v>
      </c>
      <c r="C55" s="244"/>
      <c r="D55" s="244"/>
      <c r="E55" s="244"/>
      <c r="F55" s="29">
        <f t="shared" si="16"/>
        <v>0</v>
      </c>
      <c r="G55" s="244"/>
      <c r="H55" s="244"/>
      <c r="I55" s="244"/>
      <c r="J55" s="77">
        <f t="shared" si="17"/>
        <v>0</v>
      </c>
      <c r="K55" s="18"/>
      <c r="M55" s="18"/>
      <c r="N55" s="37" t="s">
        <v>3</v>
      </c>
      <c r="O55" s="244"/>
      <c r="P55" s="244"/>
      <c r="Q55" s="244"/>
      <c r="R55" s="77">
        <f t="shared" si="18"/>
        <v>0</v>
      </c>
      <c r="T55" s="18"/>
    </row>
    <row r="56" spans="1:20" s="128" customFormat="1" ht="18" customHeight="1" x14ac:dyDescent="0.35">
      <c r="A56" s="18"/>
      <c r="B56" s="60" t="s">
        <v>119</v>
      </c>
      <c r="C56" s="245"/>
      <c r="D56" s="245"/>
      <c r="E56" s="245"/>
      <c r="F56" s="59">
        <f t="shared" si="16"/>
        <v>0</v>
      </c>
      <c r="G56" s="245"/>
      <c r="H56" s="245"/>
      <c r="I56" s="245"/>
      <c r="J56" s="77">
        <f t="shared" si="17"/>
        <v>0</v>
      </c>
      <c r="K56" s="18"/>
      <c r="M56" s="18"/>
      <c r="N56" s="60" t="s">
        <v>119</v>
      </c>
      <c r="O56" s="245">
        <v>1</v>
      </c>
      <c r="P56" s="245"/>
      <c r="Q56" s="245"/>
      <c r="R56" s="77">
        <f t="shared" si="18"/>
        <v>1</v>
      </c>
      <c r="T56" s="18"/>
    </row>
    <row r="57" spans="1:20" s="128" customFormat="1" ht="18" customHeight="1" thickBot="1" x14ac:dyDescent="0.4">
      <c r="A57" s="18"/>
      <c r="B57" s="26" t="s">
        <v>14</v>
      </c>
      <c r="C57" s="27">
        <f t="shared" ref="C57:J57" si="19">SUM(C51:C56)</f>
        <v>0</v>
      </c>
      <c r="D57" s="27">
        <f t="shared" si="19"/>
        <v>0</v>
      </c>
      <c r="E57" s="27">
        <f t="shared" si="19"/>
        <v>0</v>
      </c>
      <c r="F57" s="27">
        <f t="shared" si="19"/>
        <v>0</v>
      </c>
      <c r="G57" s="27">
        <f t="shared" si="19"/>
        <v>0</v>
      </c>
      <c r="H57" s="27">
        <f t="shared" si="19"/>
        <v>0</v>
      </c>
      <c r="I57" s="27">
        <f t="shared" si="19"/>
        <v>0</v>
      </c>
      <c r="J57" s="78">
        <f t="shared" si="19"/>
        <v>0</v>
      </c>
      <c r="K57" s="18"/>
      <c r="M57" s="18"/>
      <c r="N57" s="26" t="s">
        <v>14</v>
      </c>
      <c r="O57" s="27">
        <f>SUM(O51:O56)</f>
        <v>1</v>
      </c>
      <c r="P57" s="27">
        <f>SUM(P51:P56)</f>
        <v>0</v>
      </c>
      <c r="Q57" s="27">
        <f>SUM(Q51:Q56)</f>
        <v>0</v>
      </c>
      <c r="R57" s="78">
        <f>SUM(R51:R56)</f>
        <v>1</v>
      </c>
      <c r="T57" s="18"/>
    </row>
    <row r="58" spans="1:20" s="128" customFormat="1" ht="8.15" customHeight="1" thickBot="1" x14ac:dyDescent="0.4">
      <c r="A58" s="18"/>
      <c r="B58" s="18"/>
      <c r="C58" s="18"/>
      <c r="D58" s="18"/>
      <c r="E58" s="18"/>
      <c r="F58" s="18"/>
      <c r="G58" s="18"/>
      <c r="H58" s="18"/>
      <c r="I58" s="18"/>
      <c r="J58" s="18"/>
      <c r="K58" s="18"/>
      <c r="T58" s="18"/>
    </row>
    <row r="59" spans="1:20" s="128" customFormat="1" ht="48" customHeight="1" x14ac:dyDescent="0.35">
      <c r="A59" s="18"/>
      <c r="B59" s="65" t="s">
        <v>42</v>
      </c>
      <c r="C59" s="193"/>
      <c r="D59" s="197" t="s">
        <v>197</v>
      </c>
      <c r="E59" s="194"/>
      <c r="F59" s="195"/>
      <c r="G59" s="193"/>
      <c r="H59" s="197" t="s">
        <v>198</v>
      </c>
      <c r="I59" s="194"/>
      <c r="J59" s="196"/>
      <c r="K59" s="18"/>
      <c r="M59" s="18"/>
      <c r="N59" s="65" t="s">
        <v>50</v>
      </c>
      <c r="O59" s="193"/>
      <c r="P59" s="197" t="s">
        <v>198</v>
      </c>
      <c r="Q59" s="194"/>
      <c r="R59" s="196"/>
      <c r="T59" s="18"/>
    </row>
    <row r="60" spans="1:20" s="128" customFormat="1" ht="95.15" customHeight="1" x14ac:dyDescent="0.35">
      <c r="A60" s="18"/>
      <c r="B60" s="35" t="s">
        <v>151</v>
      </c>
      <c r="C60" s="38" t="s">
        <v>96</v>
      </c>
      <c r="D60" s="36" t="s">
        <v>97</v>
      </c>
      <c r="E60" s="36" t="s">
        <v>62</v>
      </c>
      <c r="F60" s="23" t="s">
        <v>134</v>
      </c>
      <c r="G60" s="38" t="s">
        <v>96</v>
      </c>
      <c r="H60" s="36" t="s">
        <v>97</v>
      </c>
      <c r="I60" s="36" t="s">
        <v>62</v>
      </c>
      <c r="J60" s="24" t="s">
        <v>134</v>
      </c>
      <c r="K60" s="18"/>
      <c r="M60" s="18"/>
      <c r="N60" s="35" t="s">
        <v>151</v>
      </c>
      <c r="O60" s="38" t="s">
        <v>96</v>
      </c>
      <c r="P60" s="36" t="s">
        <v>97</v>
      </c>
      <c r="Q60" s="36" t="s">
        <v>62</v>
      </c>
      <c r="R60" s="24" t="s">
        <v>134</v>
      </c>
      <c r="T60" s="18"/>
    </row>
    <row r="61" spans="1:20" s="128" customFormat="1" ht="18" customHeight="1" x14ac:dyDescent="0.35">
      <c r="A61" s="18"/>
      <c r="B61" s="35" t="s">
        <v>49</v>
      </c>
      <c r="C61" s="106"/>
      <c r="D61" s="107" t="s">
        <v>167</v>
      </c>
      <c r="E61" s="107"/>
      <c r="F61" s="109"/>
      <c r="G61" s="106"/>
      <c r="H61" s="107" t="s">
        <v>167</v>
      </c>
      <c r="I61" s="107"/>
      <c r="J61" s="108"/>
      <c r="K61" s="18"/>
      <c r="M61" s="18"/>
      <c r="N61" s="35" t="s">
        <v>49</v>
      </c>
      <c r="O61" s="106"/>
      <c r="P61" s="107" t="s">
        <v>167</v>
      </c>
      <c r="Q61" s="107"/>
      <c r="R61" s="108"/>
      <c r="T61" s="18"/>
    </row>
    <row r="62" spans="1:20" s="128" customFormat="1" ht="18" customHeight="1" x14ac:dyDescent="0.35">
      <c r="A62" s="18"/>
      <c r="B62" s="37" t="s">
        <v>0</v>
      </c>
      <c r="C62" s="244"/>
      <c r="D62" s="244"/>
      <c r="E62" s="244"/>
      <c r="F62" s="29">
        <f t="shared" ref="F62:F67" si="20">SUM(B62:E62)</f>
        <v>0</v>
      </c>
      <c r="G62" s="244"/>
      <c r="H62" s="244"/>
      <c r="I62" s="244"/>
      <c r="J62" s="77">
        <f t="shared" ref="J62:J67" si="21">SUM(G62:I62)</f>
        <v>0</v>
      </c>
      <c r="K62" s="18"/>
      <c r="M62" s="18"/>
      <c r="N62" s="37" t="s">
        <v>0</v>
      </c>
      <c r="O62" s="244"/>
      <c r="P62" s="244"/>
      <c r="Q62" s="244"/>
      <c r="R62" s="77">
        <f t="shared" ref="R62:R67" si="22">SUM(O62:Q62)</f>
        <v>0</v>
      </c>
      <c r="T62" s="18"/>
    </row>
    <row r="63" spans="1:20" s="128" customFormat="1" ht="18" customHeight="1" x14ac:dyDescent="0.35">
      <c r="A63" s="18"/>
      <c r="B63" s="37" t="s">
        <v>1</v>
      </c>
      <c r="C63" s="244"/>
      <c r="D63" s="244"/>
      <c r="E63" s="244"/>
      <c r="F63" s="29">
        <f t="shared" si="20"/>
        <v>0</v>
      </c>
      <c r="G63" s="244"/>
      <c r="H63" s="244"/>
      <c r="I63" s="244"/>
      <c r="J63" s="77">
        <f t="shared" si="21"/>
        <v>0</v>
      </c>
      <c r="K63" s="18"/>
      <c r="M63" s="18"/>
      <c r="N63" s="37" t="s">
        <v>1</v>
      </c>
      <c r="O63" s="244"/>
      <c r="P63" s="244"/>
      <c r="Q63" s="244"/>
      <c r="R63" s="77">
        <f t="shared" si="22"/>
        <v>0</v>
      </c>
      <c r="T63" s="18"/>
    </row>
    <row r="64" spans="1:20" s="128" customFormat="1" ht="18" customHeight="1" x14ac:dyDescent="0.35">
      <c r="A64" s="18"/>
      <c r="B64" s="37" t="s">
        <v>4</v>
      </c>
      <c r="C64" s="244"/>
      <c r="D64" s="244"/>
      <c r="E64" s="244"/>
      <c r="F64" s="29">
        <f t="shared" si="20"/>
        <v>0</v>
      </c>
      <c r="G64" s="244"/>
      <c r="H64" s="244"/>
      <c r="I64" s="244"/>
      <c r="J64" s="77">
        <f t="shared" si="21"/>
        <v>0</v>
      </c>
      <c r="K64" s="18"/>
      <c r="M64" s="18"/>
      <c r="N64" s="37" t="s">
        <v>4</v>
      </c>
      <c r="O64" s="244"/>
      <c r="P64" s="244"/>
      <c r="Q64" s="244"/>
      <c r="R64" s="77">
        <f t="shared" si="22"/>
        <v>0</v>
      </c>
      <c r="T64" s="18"/>
    </row>
    <row r="65" spans="1:20" s="128" customFormat="1" ht="18" customHeight="1" x14ac:dyDescent="0.35">
      <c r="A65" s="18"/>
      <c r="B65" s="37" t="s">
        <v>2</v>
      </c>
      <c r="C65" s="244"/>
      <c r="D65" s="244"/>
      <c r="E65" s="244"/>
      <c r="F65" s="29">
        <f t="shared" si="20"/>
        <v>0</v>
      </c>
      <c r="G65" s="244"/>
      <c r="H65" s="244"/>
      <c r="I65" s="244"/>
      <c r="J65" s="77">
        <f t="shared" si="21"/>
        <v>0</v>
      </c>
      <c r="K65" s="18"/>
      <c r="M65" s="18"/>
      <c r="N65" s="37" t="s">
        <v>2</v>
      </c>
      <c r="O65" s="244"/>
      <c r="P65" s="244"/>
      <c r="Q65" s="244"/>
      <c r="R65" s="77">
        <f t="shared" si="22"/>
        <v>0</v>
      </c>
      <c r="T65" s="18"/>
    </row>
    <row r="66" spans="1:20" s="128" customFormat="1" ht="18" customHeight="1" x14ac:dyDescent="0.35">
      <c r="A66" s="18"/>
      <c r="B66" s="37" t="s">
        <v>3</v>
      </c>
      <c r="C66" s="244"/>
      <c r="D66" s="244"/>
      <c r="E66" s="244"/>
      <c r="F66" s="29">
        <f t="shared" si="20"/>
        <v>0</v>
      </c>
      <c r="G66" s="244"/>
      <c r="H66" s="244"/>
      <c r="I66" s="244"/>
      <c r="J66" s="77">
        <f t="shared" si="21"/>
        <v>0</v>
      </c>
      <c r="K66" s="18"/>
      <c r="M66" s="18"/>
      <c r="N66" s="37" t="s">
        <v>3</v>
      </c>
      <c r="O66" s="244"/>
      <c r="P66" s="244"/>
      <c r="Q66" s="244"/>
      <c r="R66" s="77">
        <f t="shared" si="22"/>
        <v>0</v>
      </c>
      <c r="T66" s="18"/>
    </row>
    <row r="67" spans="1:20" s="128" customFormat="1" ht="18" customHeight="1" x14ac:dyDescent="0.35">
      <c r="A67" s="18"/>
      <c r="B67" s="60" t="s">
        <v>119</v>
      </c>
      <c r="C67" s="245"/>
      <c r="D67" s="245"/>
      <c r="E67" s="245"/>
      <c r="F67" s="59">
        <f t="shared" si="20"/>
        <v>0</v>
      </c>
      <c r="G67" s="245"/>
      <c r="H67" s="245"/>
      <c r="I67" s="245"/>
      <c r="J67" s="77">
        <f t="shared" si="21"/>
        <v>0</v>
      </c>
      <c r="K67" s="18"/>
      <c r="M67" s="18"/>
      <c r="N67" s="60" t="s">
        <v>119</v>
      </c>
      <c r="O67" s="245">
        <v>1</v>
      </c>
      <c r="P67" s="245"/>
      <c r="Q67" s="245"/>
      <c r="R67" s="77">
        <f t="shared" si="22"/>
        <v>1</v>
      </c>
      <c r="T67" s="18"/>
    </row>
    <row r="68" spans="1:20" s="128" customFormat="1" ht="18" customHeight="1" thickBot="1" x14ac:dyDescent="0.4">
      <c r="A68" s="18"/>
      <c r="B68" s="26" t="s">
        <v>14</v>
      </c>
      <c r="C68" s="27">
        <f t="shared" ref="C68:J68" si="23">SUM(C62:C67)</f>
        <v>0</v>
      </c>
      <c r="D68" s="27">
        <f t="shared" si="23"/>
        <v>0</v>
      </c>
      <c r="E68" s="27">
        <f t="shared" si="23"/>
        <v>0</v>
      </c>
      <c r="F68" s="27">
        <f t="shared" si="23"/>
        <v>0</v>
      </c>
      <c r="G68" s="27">
        <f t="shared" si="23"/>
        <v>0</v>
      </c>
      <c r="H68" s="27">
        <f t="shared" si="23"/>
        <v>0</v>
      </c>
      <c r="I68" s="27">
        <f t="shared" si="23"/>
        <v>0</v>
      </c>
      <c r="J68" s="78">
        <f t="shared" si="23"/>
        <v>0</v>
      </c>
      <c r="K68" s="18"/>
      <c r="M68" s="18"/>
      <c r="N68" s="26" t="s">
        <v>14</v>
      </c>
      <c r="O68" s="27">
        <f>SUM(O62:O67)</f>
        <v>1</v>
      </c>
      <c r="P68" s="27">
        <f>SUM(P62:P67)</f>
        <v>0</v>
      </c>
      <c r="Q68" s="27">
        <f>SUM(Q62:Q67)</f>
        <v>0</v>
      </c>
      <c r="R68" s="78">
        <f>SUM(R62:R67)</f>
        <v>1</v>
      </c>
      <c r="T68" s="18"/>
    </row>
    <row r="69" spans="1:20" s="128" customFormat="1" ht="38.25" customHeight="1" x14ac:dyDescent="0.35">
      <c r="A69" s="18"/>
      <c r="B69" s="18"/>
      <c r="C69" s="18"/>
      <c r="D69" s="18"/>
      <c r="E69" s="18"/>
      <c r="F69" s="18"/>
      <c r="G69" s="18"/>
      <c r="H69" s="18"/>
      <c r="I69" s="18"/>
      <c r="J69" s="18"/>
      <c r="K69" s="18"/>
      <c r="T69" s="18"/>
    </row>
  </sheetData>
  <sheetProtection algorithmName="SHA-512" hashValue="idxNU10UZAwjZpu/Xd+cfVHMPFP2fAZBhCDBSt/Y1FvAAVyYz1G/mJclSJiuSKki0p5V8uy3Azets+ux7aVX+Q==" saltValue="T+hofs7r1fjtb/SxHi17lw=="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27" orientation="landscape" r:id="rId1"/>
  <headerFooter>
    <oddFooter>&amp;L&amp;"Arial,Regular"&amp;12&amp;A
Version Date: May 11,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70"/>
  <sheetViews>
    <sheetView showGridLines="0" zoomScale="75" zoomScaleNormal="75" zoomScaleSheetLayoutView="75" workbookViewId="0">
      <selection activeCell="G5" sqref="G5"/>
    </sheetView>
  </sheetViews>
  <sheetFormatPr defaultColWidth="9.1796875" defaultRowHeight="15.5" x14ac:dyDescent="0.35"/>
  <cols>
    <col min="1" max="1" width="1.7265625" style="19" customWidth="1"/>
    <col min="2" max="5" width="24.7265625" style="18" customWidth="1"/>
    <col min="6" max="6" width="55.7265625" style="18" customWidth="1"/>
    <col min="7" max="9" width="24.7265625" style="18" customWidth="1"/>
    <col min="10" max="10" width="55.7265625" style="18" customWidth="1"/>
    <col min="11" max="16384" width="9.1796875" style="19"/>
  </cols>
  <sheetData>
    <row r="1" spans="2:10" ht="50.15" customHeight="1" x14ac:dyDescent="0.35">
      <c r="B1" s="117"/>
      <c r="C1" s="115"/>
      <c r="D1" s="115"/>
      <c r="E1" s="115"/>
      <c r="F1" s="116" t="str">
        <f>CONCATENATE("The Report Summarizes Rate Activity for the 12 month ending Reporting Year ",General_Info!$C$10)</f>
        <v>The Report Summarizes Rate Activity for the 12 month ending Reporting Year 2023</v>
      </c>
      <c r="G1" s="115"/>
      <c r="H1" s="115"/>
      <c r="I1" s="115"/>
      <c r="J1" s="115"/>
    </row>
    <row r="2" spans="2:10" s="128" customFormat="1" x14ac:dyDescent="0.35">
      <c r="B2" s="32" t="s">
        <v>215</v>
      </c>
      <c r="C2" s="31"/>
      <c r="D2" s="31"/>
      <c r="E2" s="31"/>
      <c r="F2" s="31"/>
      <c r="G2" s="31"/>
    </row>
    <row r="3" spans="2:10" s="128" customFormat="1" ht="30" customHeight="1" thickBot="1" x14ac:dyDescent="0.4"/>
    <row r="4" spans="2:10" s="128" customFormat="1" ht="48" customHeight="1" x14ac:dyDescent="0.35">
      <c r="B4" s="66" t="s">
        <v>42</v>
      </c>
      <c r="C4" s="194"/>
      <c r="D4" s="194"/>
      <c r="E4" s="194" t="s">
        <v>197</v>
      </c>
      <c r="F4" s="195"/>
      <c r="G4" s="193"/>
      <c r="H4" s="194"/>
      <c r="I4" s="194" t="s">
        <v>198</v>
      </c>
      <c r="J4" s="196"/>
    </row>
    <row r="5" spans="2:10" s="128" customFormat="1" ht="95.15" customHeight="1" x14ac:dyDescent="0.35">
      <c r="B5" s="41" t="s">
        <v>181</v>
      </c>
      <c r="C5" s="23" t="s">
        <v>177</v>
      </c>
      <c r="D5" s="23" t="s">
        <v>134</v>
      </c>
      <c r="E5" s="23" t="s">
        <v>179</v>
      </c>
      <c r="F5" s="23" t="s">
        <v>250</v>
      </c>
      <c r="G5" s="23" t="s">
        <v>177</v>
      </c>
      <c r="H5" s="23" t="s">
        <v>134</v>
      </c>
      <c r="I5" s="23" t="s">
        <v>179</v>
      </c>
      <c r="J5" s="23" t="s">
        <v>250</v>
      </c>
    </row>
    <row r="6" spans="2:10" s="128" customFormat="1" ht="18" customHeight="1" x14ac:dyDescent="0.35">
      <c r="B6" s="41" t="s">
        <v>0</v>
      </c>
      <c r="C6" s="12"/>
      <c r="D6" s="12"/>
      <c r="E6" s="10"/>
      <c r="F6" s="12"/>
      <c r="G6" s="12"/>
      <c r="H6" s="12"/>
      <c r="I6" s="12"/>
      <c r="J6" s="11"/>
    </row>
    <row r="7" spans="2:10" s="128" customFormat="1" ht="18" customHeight="1" x14ac:dyDescent="0.35">
      <c r="B7" s="42" t="s">
        <v>77</v>
      </c>
      <c r="C7" s="246"/>
      <c r="D7" s="246"/>
      <c r="E7" s="33" t="e">
        <f t="shared" ref="E7:E12" si="0">D7/$D$13</f>
        <v>#DIV/0!</v>
      </c>
      <c r="F7" s="247"/>
      <c r="G7" s="246"/>
      <c r="H7" s="246"/>
      <c r="I7" s="33" t="e">
        <f t="shared" ref="I7:I12" si="1">H7/$H$13</f>
        <v>#DIV/0!</v>
      </c>
      <c r="J7" s="249"/>
    </row>
    <row r="8" spans="2:10" s="128" customFormat="1" ht="18" customHeight="1" x14ac:dyDescent="0.35">
      <c r="B8" s="42" t="s">
        <v>78</v>
      </c>
      <c r="C8" s="246"/>
      <c r="D8" s="246"/>
      <c r="E8" s="33" t="e">
        <f t="shared" si="0"/>
        <v>#DIV/0!</v>
      </c>
      <c r="F8" s="247"/>
      <c r="G8" s="246"/>
      <c r="H8" s="246"/>
      <c r="I8" s="33" t="e">
        <f t="shared" si="1"/>
        <v>#DIV/0!</v>
      </c>
      <c r="J8" s="249"/>
    </row>
    <row r="9" spans="2:10" s="128" customFormat="1" ht="18" customHeight="1" x14ac:dyDescent="0.35">
      <c r="B9" s="42" t="s">
        <v>79</v>
      </c>
      <c r="C9" s="246"/>
      <c r="D9" s="246"/>
      <c r="E9" s="33" t="e">
        <f t="shared" si="0"/>
        <v>#DIV/0!</v>
      </c>
      <c r="F9" s="247"/>
      <c r="G9" s="246"/>
      <c r="H9" s="246"/>
      <c r="I9" s="33" t="e">
        <f t="shared" si="1"/>
        <v>#DIV/0!</v>
      </c>
      <c r="J9" s="249"/>
    </row>
    <row r="10" spans="2:10" s="128" customFormat="1" ht="18" customHeight="1" x14ac:dyDescent="0.35">
      <c r="B10" s="42" t="s">
        <v>180</v>
      </c>
      <c r="C10" s="246"/>
      <c r="D10" s="246"/>
      <c r="E10" s="33" t="e">
        <f t="shared" si="0"/>
        <v>#DIV/0!</v>
      </c>
      <c r="F10" s="247"/>
      <c r="G10" s="246"/>
      <c r="H10" s="246"/>
      <c r="I10" s="33" t="e">
        <f t="shared" si="1"/>
        <v>#DIV/0!</v>
      </c>
      <c r="J10" s="249"/>
    </row>
    <row r="11" spans="2:10" s="128" customFormat="1" ht="18" customHeight="1" x14ac:dyDescent="0.35">
      <c r="B11" s="42" t="s">
        <v>80</v>
      </c>
      <c r="C11" s="246"/>
      <c r="D11" s="246"/>
      <c r="E11" s="33" t="e">
        <f t="shared" si="0"/>
        <v>#DIV/0!</v>
      </c>
      <c r="F11" s="247"/>
      <c r="G11" s="246"/>
      <c r="H11" s="246"/>
      <c r="I11" s="33" t="e">
        <f t="shared" si="1"/>
        <v>#DIV/0!</v>
      </c>
      <c r="J11" s="249"/>
    </row>
    <row r="12" spans="2:10" s="128" customFormat="1" ht="18" customHeight="1" x14ac:dyDescent="0.35">
      <c r="B12" s="61" t="s">
        <v>195</v>
      </c>
      <c r="C12" s="246"/>
      <c r="D12" s="246"/>
      <c r="E12" s="33" t="e">
        <f t="shared" si="0"/>
        <v>#DIV/0!</v>
      </c>
      <c r="F12" s="248"/>
      <c r="G12" s="246"/>
      <c r="H12" s="246"/>
      <c r="I12" s="33" t="e">
        <f t="shared" si="1"/>
        <v>#DIV/0!</v>
      </c>
      <c r="J12" s="250"/>
    </row>
    <row r="13" spans="2:10" s="128" customFormat="1" ht="18" customHeight="1" thickBot="1" x14ac:dyDescent="0.4">
      <c r="B13" s="43" t="s">
        <v>178</v>
      </c>
      <c r="C13" s="27">
        <f>SUM(C7:C12)</f>
        <v>0</v>
      </c>
      <c r="D13" s="27">
        <f>SUM(D7:D12)</f>
        <v>0</v>
      </c>
      <c r="E13" s="27" t="e">
        <f>SUM(E7:E12)</f>
        <v>#DIV/0!</v>
      </c>
      <c r="F13" s="75"/>
      <c r="G13" s="27">
        <f>SUM(G7:G12)</f>
        <v>0</v>
      </c>
      <c r="H13" s="27">
        <f>SUM(H7:H12)</f>
        <v>0</v>
      </c>
      <c r="I13" s="27" t="e">
        <f>SUM(I7:I12)</f>
        <v>#DIV/0!</v>
      </c>
      <c r="J13" s="76"/>
    </row>
    <row r="14" spans="2:10" s="128" customFormat="1" ht="8.15" customHeight="1" thickBot="1" x14ac:dyDescent="0.4"/>
    <row r="15" spans="2:10" s="128" customFormat="1" ht="48" customHeight="1" x14ac:dyDescent="0.35">
      <c r="B15" s="66" t="s">
        <v>42</v>
      </c>
      <c r="C15" s="194"/>
      <c r="D15" s="194"/>
      <c r="E15" s="194" t="s">
        <v>197</v>
      </c>
      <c r="F15" s="195"/>
      <c r="G15" s="193"/>
      <c r="H15" s="194"/>
      <c r="I15" s="194" t="s">
        <v>198</v>
      </c>
      <c r="J15" s="196"/>
    </row>
    <row r="16" spans="2:10" s="128" customFormat="1" ht="95.15" customHeight="1" x14ac:dyDescent="0.35">
      <c r="B16" s="41" t="s">
        <v>181</v>
      </c>
      <c r="C16" s="23" t="s">
        <v>177</v>
      </c>
      <c r="D16" s="23" t="s">
        <v>134</v>
      </c>
      <c r="E16" s="23" t="s">
        <v>179</v>
      </c>
      <c r="F16" s="23" t="s">
        <v>250</v>
      </c>
      <c r="G16" s="23" t="s">
        <v>177</v>
      </c>
      <c r="H16" s="23" t="s">
        <v>134</v>
      </c>
      <c r="I16" s="23" t="s">
        <v>179</v>
      </c>
      <c r="J16" s="23" t="s">
        <v>250</v>
      </c>
    </row>
    <row r="17" spans="2:10" s="128" customFormat="1" ht="18" customHeight="1" x14ac:dyDescent="0.35">
      <c r="B17" s="41" t="s">
        <v>1</v>
      </c>
      <c r="C17" s="12"/>
      <c r="D17" s="12"/>
      <c r="E17" s="10"/>
      <c r="F17" s="12"/>
      <c r="G17" s="12"/>
      <c r="H17" s="12"/>
      <c r="I17" s="12"/>
      <c r="J17" s="11"/>
    </row>
    <row r="18" spans="2:10" s="128" customFormat="1" ht="18" customHeight="1" x14ac:dyDescent="0.35">
      <c r="B18" s="42" t="s">
        <v>77</v>
      </c>
      <c r="C18" s="246"/>
      <c r="D18" s="246"/>
      <c r="E18" s="33" t="e">
        <f t="shared" ref="E18:E23" si="2">D18/$D$24</f>
        <v>#DIV/0!</v>
      </c>
      <c r="F18" s="247"/>
      <c r="G18" s="246"/>
      <c r="H18" s="246"/>
      <c r="I18" s="33" t="e">
        <f t="shared" ref="I18:I23" si="3">H18/$H$24</f>
        <v>#DIV/0!</v>
      </c>
      <c r="J18" s="249"/>
    </row>
    <row r="19" spans="2:10" s="128" customFormat="1" ht="18" customHeight="1" x14ac:dyDescent="0.35">
      <c r="B19" s="42" t="s">
        <v>78</v>
      </c>
      <c r="C19" s="246"/>
      <c r="D19" s="246"/>
      <c r="E19" s="33" t="e">
        <f t="shared" si="2"/>
        <v>#DIV/0!</v>
      </c>
      <c r="F19" s="247"/>
      <c r="G19" s="246"/>
      <c r="H19" s="246"/>
      <c r="I19" s="33" t="e">
        <f t="shared" si="3"/>
        <v>#DIV/0!</v>
      </c>
      <c r="J19" s="249"/>
    </row>
    <row r="20" spans="2:10" s="128" customFormat="1" ht="18" customHeight="1" x14ac:dyDescent="0.35">
      <c r="B20" s="42" t="s">
        <v>79</v>
      </c>
      <c r="C20" s="246"/>
      <c r="D20" s="246"/>
      <c r="E20" s="33" t="e">
        <f t="shared" si="2"/>
        <v>#DIV/0!</v>
      </c>
      <c r="F20" s="247"/>
      <c r="G20" s="246"/>
      <c r="H20" s="246"/>
      <c r="I20" s="33" t="e">
        <f t="shared" si="3"/>
        <v>#DIV/0!</v>
      </c>
      <c r="J20" s="249"/>
    </row>
    <row r="21" spans="2:10" s="128" customFormat="1" ht="18" customHeight="1" x14ac:dyDescent="0.35">
      <c r="B21" s="42" t="s">
        <v>180</v>
      </c>
      <c r="C21" s="246"/>
      <c r="D21" s="246"/>
      <c r="E21" s="33" t="e">
        <f t="shared" si="2"/>
        <v>#DIV/0!</v>
      </c>
      <c r="F21" s="247"/>
      <c r="G21" s="246"/>
      <c r="H21" s="246"/>
      <c r="I21" s="33" t="e">
        <f t="shared" si="3"/>
        <v>#DIV/0!</v>
      </c>
      <c r="J21" s="249"/>
    </row>
    <row r="22" spans="2:10" s="128" customFormat="1" ht="18" customHeight="1" x14ac:dyDescent="0.35">
      <c r="B22" s="42" t="s">
        <v>80</v>
      </c>
      <c r="C22" s="246"/>
      <c r="D22" s="246"/>
      <c r="E22" s="33" t="e">
        <f t="shared" si="2"/>
        <v>#DIV/0!</v>
      </c>
      <c r="F22" s="247"/>
      <c r="G22" s="246"/>
      <c r="H22" s="246"/>
      <c r="I22" s="33" t="e">
        <f t="shared" si="3"/>
        <v>#DIV/0!</v>
      </c>
      <c r="J22" s="249"/>
    </row>
    <row r="23" spans="2:10" s="128" customFormat="1" ht="18" customHeight="1" x14ac:dyDescent="0.35">
      <c r="B23" s="61" t="s">
        <v>195</v>
      </c>
      <c r="C23" s="246"/>
      <c r="D23" s="246"/>
      <c r="E23" s="82" t="e">
        <f t="shared" si="2"/>
        <v>#DIV/0!</v>
      </c>
      <c r="F23" s="248"/>
      <c r="G23" s="246"/>
      <c r="H23" s="246"/>
      <c r="I23" s="82" t="e">
        <f t="shared" si="3"/>
        <v>#DIV/0!</v>
      </c>
      <c r="J23" s="250"/>
    </row>
    <row r="24" spans="2:10" s="128" customFormat="1" ht="18" customHeight="1" thickBot="1" x14ac:dyDescent="0.4">
      <c r="B24" s="43" t="s">
        <v>14</v>
      </c>
      <c r="C24" s="27">
        <f>SUM(C18:C23)</f>
        <v>0</v>
      </c>
      <c r="D24" s="27">
        <f>SUM(D18:D23)</f>
        <v>0</v>
      </c>
      <c r="E24" s="74" t="e">
        <f>SUM(E18:E23)</f>
        <v>#DIV/0!</v>
      </c>
      <c r="F24" s="75"/>
      <c r="G24" s="27">
        <f>SUM(G18:G23)</f>
        <v>0</v>
      </c>
      <c r="H24" s="27">
        <f>SUM(H18:H23)</f>
        <v>0</v>
      </c>
      <c r="I24" s="74" t="e">
        <f>SUM(I18:I23)</f>
        <v>#DIV/0!</v>
      </c>
      <c r="J24" s="76"/>
    </row>
    <row r="25" spans="2:10" s="128" customFormat="1" ht="8.15" customHeight="1" thickBot="1" x14ac:dyDescent="0.4">
      <c r="B25" s="18"/>
      <c r="C25" s="18"/>
      <c r="D25" s="18"/>
      <c r="E25" s="18"/>
      <c r="F25" s="18"/>
      <c r="G25" s="18"/>
      <c r="H25" s="18"/>
      <c r="I25" s="18"/>
      <c r="J25" s="18"/>
    </row>
    <row r="26" spans="2:10" s="128" customFormat="1" ht="48" customHeight="1" x14ac:dyDescent="0.35">
      <c r="B26" s="66" t="s">
        <v>42</v>
      </c>
      <c r="C26" s="194"/>
      <c r="D26" s="194"/>
      <c r="E26" s="194" t="s">
        <v>197</v>
      </c>
      <c r="F26" s="195"/>
      <c r="G26" s="193"/>
      <c r="H26" s="194"/>
      <c r="I26" s="194" t="s">
        <v>198</v>
      </c>
      <c r="J26" s="196"/>
    </row>
    <row r="27" spans="2:10" s="128" customFormat="1" ht="95.15" customHeight="1" x14ac:dyDescent="0.35">
      <c r="B27" s="41" t="s">
        <v>181</v>
      </c>
      <c r="C27" s="23" t="s">
        <v>177</v>
      </c>
      <c r="D27" s="23" t="s">
        <v>134</v>
      </c>
      <c r="E27" s="23" t="s">
        <v>179</v>
      </c>
      <c r="F27" s="23" t="s">
        <v>250</v>
      </c>
      <c r="G27" s="23" t="s">
        <v>177</v>
      </c>
      <c r="H27" s="23" t="s">
        <v>134</v>
      </c>
      <c r="I27" s="23" t="s">
        <v>179</v>
      </c>
      <c r="J27" s="23" t="s">
        <v>250</v>
      </c>
    </row>
    <row r="28" spans="2:10" s="128" customFormat="1" ht="18" customHeight="1" x14ac:dyDescent="0.35">
      <c r="B28" s="41" t="s">
        <v>4</v>
      </c>
      <c r="C28" s="12"/>
      <c r="D28" s="12"/>
      <c r="E28" s="10"/>
      <c r="F28" s="12"/>
      <c r="G28" s="12"/>
      <c r="H28" s="12"/>
      <c r="I28" s="12"/>
      <c r="J28" s="11"/>
    </row>
    <row r="29" spans="2:10" s="128" customFormat="1" ht="18" customHeight="1" x14ac:dyDescent="0.35">
      <c r="B29" s="42" t="s">
        <v>77</v>
      </c>
      <c r="C29" s="246"/>
      <c r="D29" s="246"/>
      <c r="E29" s="33" t="e">
        <f t="shared" ref="E29:E34" si="4">D29/$D$35</f>
        <v>#DIV/0!</v>
      </c>
      <c r="F29" s="247"/>
      <c r="G29" s="246"/>
      <c r="H29" s="246"/>
      <c r="I29" s="33" t="e">
        <f t="shared" ref="I29:I34" si="5">H29/$H$35</f>
        <v>#DIV/0!</v>
      </c>
      <c r="J29" s="249"/>
    </row>
    <row r="30" spans="2:10" s="128" customFormat="1" ht="18" customHeight="1" x14ac:dyDescent="0.35">
      <c r="B30" s="42" t="s">
        <v>78</v>
      </c>
      <c r="C30" s="246"/>
      <c r="D30" s="246"/>
      <c r="E30" s="33" t="e">
        <f t="shared" si="4"/>
        <v>#DIV/0!</v>
      </c>
      <c r="F30" s="247"/>
      <c r="G30" s="246"/>
      <c r="H30" s="246"/>
      <c r="I30" s="33" t="e">
        <f t="shared" si="5"/>
        <v>#DIV/0!</v>
      </c>
      <c r="J30" s="249"/>
    </row>
    <row r="31" spans="2:10" s="128" customFormat="1" ht="18" customHeight="1" x14ac:dyDescent="0.35">
      <c r="B31" s="42" t="s">
        <v>79</v>
      </c>
      <c r="C31" s="246"/>
      <c r="D31" s="246"/>
      <c r="E31" s="33" t="e">
        <f t="shared" si="4"/>
        <v>#DIV/0!</v>
      </c>
      <c r="F31" s="247"/>
      <c r="G31" s="246"/>
      <c r="H31" s="246"/>
      <c r="I31" s="33" t="e">
        <f t="shared" si="5"/>
        <v>#DIV/0!</v>
      </c>
      <c r="J31" s="249"/>
    </row>
    <row r="32" spans="2:10" s="128" customFormat="1" ht="18" customHeight="1" x14ac:dyDescent="0.35">
      <c r="B32" s="42" t="s">
        <v>180</v>
      </c>
      <c r="C32" s="246"/>
      <c r="D32" s="246"/>
      <c r="E32" s="33" t="e">
        <f t="shared" si="4"/>
        <v>#DIV/0!</v>
      </c>
      <c r="F32" s="247"/>
      <c r="G32" s="246"/>
      <c r="H32" s="246"/>
      <c r="I32" s="33" t="e">
        <f t="shared" si="5"/>
        <v>#DIV/0!</v>
      </c>
      <c r="J32" s="249"/>
    </row>
    <row r="33" spans="2:10" s="128" customFormat="1" ht="18" customHeight="1" x14ac:dyDescent="0.35">
      <c r="B33" s="42" t="s">
        <v>80</v>
      </c>
      <c r="C33" s="246"/>
      <c r="D33" s="246"/>
      <c r="E33" s="33" t="e">
        <f t="shared" si="4"/>
        <v>#DIV/0!</v>
      </c>
      <c r="F33" s="247"/>
      <c r="G33" s="246"/>
      <c r="H33" s="246"/>
      <c r="I33" s="33" t="e">
        <f t="shared" si="5"/>
        <v>#DIV/0!</v>
      </c>
      <c r="J33" s="249"/>
    </row>
    <row r="34" spans="2:10" s="128" customFormat="1" ht="18" customHeight="1" x14ac:dyDescent="0.35">
      <c r="B34" s="61" t="s">
        <v>195</v>
      </c>
      <c r="C34" s="246"/>
      <c r="D34" s="246"/>
      <c r="E34" s="82" t="e">
        <f t="shared" si="4"/>
        <v>#DIV/0!</v>
      </c>
      <c r="F34" s="248"/>
      <c r="G34" s="246"/>
      <c r="H34" s="246"/>
      <c r="I34" s="82" t="e">
        <f t="shared" si="5"/>
        <v>#DIV/0!</v>
      </c>
      <c r="J34" s="250"/>
    </row>
    <row r="35" spans="2:10" s="128" customFormat="1" ht="18" customHeight="1" thickBot="1" x14ac:dyDescent="0.4">
      <c r="B35" s="43" t="s">
        <v>14</v>
      </c>
      <c r="C35" s="27">
        <f>SUM(C29:C34)</f>
        <v>0</v>
      </c>
      <c r="D35" s="27">
        <f>SUM(D29:D34)</f>
        <v>0</v>
      </c>
      <c r="E35" s="74" t="e">
        <f>SUM(E29:E34)</f>
        <v>#DIV/0!</v>
      </c>
      <c r="F35" s="75"/>
      <c r="G35" s="27">
        <f>SUM(G29:G34)</f>
        <v>0</v>
      </c>
      <c r="H35" s="27">
        <f>SUM(H29:H34)</f>
        <v>0</v>
      </c>
      <c r="I35" s="74" t="e">
        <f>SUM(I29:I34)</f>
        <v>#DIV/0!</v>
      </c>
      <c r="J35" s="76"/>
    </row>
    <row r="36" spans="2:10" s="128" customFormat="1" ht="8.15" customHeight="1" thickBot="1" x14ac:dyDescent="0.4"/>
    <row r="37" spans="2:10" s="128" customFormat="1" ht="48" customHeight="1" x14ac:dyDescent="0.35">
      <c r="B37" s="66" t="s">
        <v>42</v>
      </c>
      <c r="C37" s="194"/>
      <c r="D37" s="194"/>
      <c r="E37" s="194" t="s">
        <v>197</v>
      </c>
      <c r="F37" s="195"/>
      <c r="G37" s="193"/>
      <c r="H37" s="194"/>
      <c r="I37" s="194" t="s">
        <v>198</v>
      </c>
      <c r="J37" s="196"/>
    </row>
    <row r="38" spans="2:10" s="128" customFormat="1" ht="95.15" customHeight="1" x14ac:dyDescent="0.35">
      <c r="B38" s="41" t="s">
        <v>181</v>
      </c>
      <c r="C38" s="23" t="s">
        <v>177</v>
      </c>
      <c r="D38" s="23" t="s">
        <v>134</v>
      </c>
      <c r="E38" s="23" t="s">
        <v>179</v>
      </c>
      <c r="F38" s="23" t="s">
        <v>250</v>
      </c>
      <c r="G38" s="23" t="s">
        <v>177</v>
      </c>
      <c r="H38" s="23" t="s">
        <v>134</v>
      </c>
      <c r="I38" s="23" t="s">
        <v>179</v>
      </c>
      <c r="J38" s="23" t="s">
        <v>250</v>
      </c>
    </row>
    <row r="39" spans="2:10" s="128" customFormat="1" ht="18" customHeight="1" x14ac:dyDescent="0.35">
      <c r="B39" s="41" t="s">
        <v>2</v>
      </c>
      <c r="C39" s="12"/>
      <c r="D39" s="12"/>
      <c r="E39" s="10"/>
      <c r="F39" s="12"/>
      <c r="G39" s="12"/>
      <c r="H39" s="12"/>
      <c r="I39" s="12"/>
      <c r="J39" s="11"/>
    </row>
    <row r="40" spans="2:10" s="128" customFormat="1" ht="18" customHeight="1" x14ac:dyDescent="0.35">
      <c r="B40" s="42" t="s">
        <v>77</v>
      </c>
      <c r="C40" s="246"/>
      <c r="D40" s="246"/>
      <c r="E40" s="33" t="e">
        <f t="shared" ref="E40:E45" si="6">D40/$D$46</f>
        <v>#DIV/0!</v>
      </c>
      <c r="F40" s="247"/>
      <c r="G40" s="246"/>
      <c r="H40" s="246"/>
      <c r="I40" s="33" t="e">
        <f t="shared" ref="I40:I45" si="7">H40/$H$46</f>
        <v>#DIV/0!</v>
      </c>
      <c r="J40" s="249"/>
    </row>
    <row r="41" spans="2:10" s="128" customFormat="1" ht="18" customHeight="1" x14ac:dyDescent="0.35">
      <c r="B41" s="42" t="s">
        <v>78</v>
      </c>
      <c r="C41" s="246"/>
      <c r="D41" s="246"/>
      <c r="E41" s="33" t="e">
        <f t="shared" si="6"/>
        <v>#DIV/0!</v>
      </c>
      <c r="F41" s="247"/>
      <c r="G41" s="246"/>
      <c r="H41" s="246"/>
      <c r="I41" s="33" t="e">
        <f t="shared" si="7"/>
        <v>#DIV/0!</v>
      </c>
      <c r="J41" s="249"/>
    </row>
    <row r="42" spans="2:10" s="128" customFormat="1" ht="18" customHeight="1" x14ac:dyDescent="0.35">
      <c r="B42" s="42" t="s">
        <v>79</v>
      </c>
      <c r="C42" s="246"/>
      <c r="D42" s="246"/>
      <c r="E42" s="33" t="e">
        <f t="shared" si="6"/>
        <v>#DIV/0!</v>
      </c>
      <c r="F42" s="247"/>
      <c r="G42" s="246"/>
      <c r="H42" s="246"/>
      <c r="I42" s="33" t="e">
        <f t="shared" si="7"/>
        <v>#DIV/0!</v>
      </c>
      <c r="J42" s="249"/>
    </row>
    <row r="43" spans="2:10" s="128" customFormat="1" ht="18" customHeight="1" x14ac:dyDescent="0.35">
      <c r="B43" s="42" t="s">
        <v>180</v>
      </c>
      <c r="C43" s="246"/>
      <c r="D43" s="246"/>
      <c r="E43" s="33" t="e">
        <f t="shared" si="6"/>
        <v>#DIV/0!</v>
      </c>
      <c r="F43" s="247"/>
      <c r="G43" s="246"/>
      <c r="H43" s="246"/>
      <c r="I43" s="33" t="e">
        <f t="shared" si="7"/>
        <v>#DIV/0!</v>
      </c>
      <c r="J43" s="249"/>
    </row>
    <row r="44" spans="2:10" s="128" customFormat="1" ht="18" customHeight="1" x14ac:dyDescent="0.35">
      <c r="B44" s="42" t="s">
        <v>80</v>
      </c>
      <c r="C44" s="246"/>
      <c r="D44" s="246"/>
      <c r="E44" s="33" t="e">
        <f t="shared" si="6"/>
        <v>#DIV/0!</v>
      </c>
      <c r="F44" s="247"/>
      <c r="G44" s="246"/>
      <c r="H44" s="246"/>
      <c r="I44" s="33" t="e">
        <f t="shared" si="7"/>
        <v>#DIV/0!</v>
      </c>
      <c r="J44" s="249"/>
    </row>
    <row r="45" spans="2:10" s="128" customFormat="1" ht="18" customHeight="1" x14ac:dyDescent="0.35">
      <c r="B45" s="61" t="s">
        <v>195</v>
      </c>
      <c r="C45" s="246"/>
      <c r="D45" s="246"/>
      <c r="E45" s="82" t="e">
        <f t="shared" si="6"/>
        <v>#DIV/0!</v>
      </c>
      <c r="F45" s="248"/>
      <c r="G45" s="246"/>
      <c r="H45" s="246"/>
      <c r="I45" s="82" t="e">
        <f t="shared" si="7"/>
        <v>#DIV/0!</v>
      </c>
      <c r="J45" s="250"/>
    </row>
    <row r="46" spans="2:10" s="128" customFormat="1" ht="18" customHeight="1" thickBot="1" x14ac:dyDescent="0.4">
      <c r="B46" s="43" t="s">
        <v>14</v>
      </c>
      <c r="C46" s="27">
        <f>SUM(C40:C45)</f>
        <v>0</v>
      </c>
      <c r="D46" s="27">
        <f>SUM(D40:D45)</f>
        <v>0</v>
      </c>
      <c r="E46" s="74" t="e">
        <f>SUM(E40:E45)</f>
        <v>#DIV/0!</v>
      </c>
      <c r="F46" s="75"/>
      <c r="G46" s="27">
        <f>SUM(G40:G45)</f>
        <v>0</v>
      </c>
      <c r="H46" s="27">
        <f>SUM(H40:H45)</f>
        <v>0</v>
      </c>
      <c r="I46" s="74" t="e">
        <f>SUM(I40:I45)</f>
        <v>#DIV/0!</v>
      </c>
      <c r="J46" s="76"/>
    </row>
    <row r="47" spans="2:10" s="128" customFormat="1" ht="8.15" customHeight="1" thickBot="1" x14ac:dyDescent="0.4"/>
    <row r="48" spans="2:10" s="128" customFormat="1" ht="48" customHeight="1" x14ac:dyDescent="0.35">
      <c r="B48" s="66" t="s">
        <v>42</v>
      </c>
      <c r="C48" s="194"/>
      <c r="D48" s="194"/>
      <c r="E48" s="194" t="s">
        <v>197</v>
      </c>
      <c r="F48" s="195"/>
      <c r="G48" s="193"/>
      <c r="H48" s="194"/>
      <c r="I48" s="194" t="s">
        <v>198</v>
      </c>
      <c r="J48" s="196"/>
    </row>
    <row r="49" spans="2:10" s="128" customFormat="1" ht="95.15" customHeight="1" x14ac:dyDescent="0.35">
      <c r="B49" s="41" t="s">
        <v>181</v>
      </c>
      <c r="C49" s="23" t="s">
        <v>177</v>
      </c>
      <c r="D49" s="23" t="s">
        <v>134</v>
      </c>
      <c r="E49" s="23" t="s">
        <v>179</v>
      </c>
      <c r="F49" s="23" t="s">
        <v>250</v>
      </c>
      <c r="G49" s="23" t="s">
        <v>177</v>
      </c>
      <c r="H49" s="23" t="s">
        <v>134</v>
      </c>
      <c r="I49" s="23" t="s">
        <v>179</v>
      </c>
      <c r="J49" s="23" t="s">
        <v>250</v>
      </c>
    </row>
    <row r="50" spans="2:10" s="128" customFormat="1" ht="18" customHeight="1" x14ac:dyDescent="0.35">
      <c r="B50" s="41" t="s">
        <v>3</v>
      </c>
      <c r="C50" s="12"/>
      <c r="D50" s="12"/>
      <c r="E50" s="10"/>
      <c r="F50" s="12"/>
      <c r="G50" s="12"/>
      <c r="H50" s="12"/>
      <c r="I50" s="12"/>
      <c r="J50" s="11"/>
    </row>
    <row r="51" spans="2:10" s="128" customFormat="1" ht="18" customHeight="1" x14ac:dyDescent="0.35">
      <c r="B51" s="42" t="s">
        <v>77</v>
      </c>
      <c r="C51" s="246"/>
      <c r="D51" s="246"/>
      <c r="E51" s="33" t="e">
        <f t="shared" ref="E51:E56" si="8">D51/$D$57</f>
        <v>#DIV/0!</v>
      </c>
      <c r="F51" s="247"/>
      <c r="G51" s="246"/>
      <c r="H51" s="246"/>
      <c r="I51" s="33" t="e">
        <f t="shared" ref="I51:I56" si="9">H51/$H$57</f>
        <v>#DIV/0!</v>
      </c>
      <c r="J51" s="249"/>
    </row>
    <row r="52" spans="2:10" s="128" customFormat="1" ht="18" customHeight="1" x14ac:dyDescent="0.35">
      <c r="B52" s="42" t="s">
        <v>78</v>
      </c>
      <c r="C52" s="246"/>
      <c r="D52" s="246"/>
      <c r="E52" s="33" t="e">
        <f t="shared" si="8"/>
        <v>#DIV/0!</v>
      </c>
      <c r="F52" s="247"/>
      <c r="G52" s="246"/>
      <c r="H52" s="246"/>
      <c r="I52" s="33" t="e">
        <f t="shared" si="9"/>
        <v>#DIV/0!</v>
      </c>
      <c r="J52" s="249"/>
    </row>
    <row r="53" spans="2:10" s="128" customFormat="1" ht="18" customHeight="1" x14ac:dyDescent="0.35">
      <c r="B53" s="42" t="s">
        <v>79</v>
      </c>
      <c r="C53" s="246"/>
      <c r="D53" s="246"/>
      <c r="E53" s="33" t="e">
        <f t="shared" si="8"/>
        <v>#DIV/0!</v>
      </c>
      <c r="F53" s="247"/>
      <c r="G53" s="246"/>
      <c r="H53" s="246"/>
      <c r="I53" s="33" t="e">
        <f t="shared" si="9"/>
        <v>#DIV/0!</v>
      </c>
      <c r="J53" s="249"/>
    </row>
    <row r="54" spans="2:10" s="128" customFormat="1" ht="18" customHeight="1" x14ac:dyDescent="0.35">
      <c r="B54" s="42" t="s">
        <v>180</v>
      </c>
      <c r="C54" s="246"/>
      <c r="D54" s="246"/>
      <c r="E54" s="33" t="e">
        <f t="shared" si="8"/>
        <v>#DIV/0!</v>
      </c>
      <c r="F54" s="247"/>
      <c r="G54" s="246"/>
      <c r="H54" s="246"/>
      <c r="I54" s="33" t="e">
        <f t="shared" si="9"/>
        <v>#DIV/0!</v>
      </c>
      <c r="J54" s="249"/>
    </row>
    <row r="55" spans="2:10" s="128" customFormat="1" ht="18" customHeight="1" x14ac:dyDescent="0.35">
      <c r="B55" s="42" t="s">
        <v>80</v>
      </c>
      <c r="C55" s="246"/>
      <c r="D55" s="246"/>
      <c r="E55" s="33" t="e">
        <f t="shared" si="8"/>
        <v>#DIV/0!</v>
      </c>
      <c r="F55" s="247"/>
      <c r="G55" s="246"/>
      <c r="H55" s="246"/>
      <c r="I55" s="33" t="e">
        <f t="shared" si="9"/>
        <v>#DIV/0!</v>
      </c>
      <c r="J55" s="249"/>
    </row>
    <row r="56" spans="2:10" s="128" customFormat="1" ht="18" customHeight="1" x14ac:dyDescent="0.35">
      <c r="B56" s="61" t="s">
        <v>195</v>
      </c>
      <c r="C56" s="246"/>
      <c r="D56" s="246"/>
      <c r="E56" s="82" t="e">
        <f t="shared" si="8"/>
        <v>#DIV/0!</v>
      </c>
      <c r="F56" s="248"/>
      <c r="G56" s="246"/>
      <c r="H56" s="246"/>
      <c r="I56" s="82" t="e">
        <f t="shared" si="9"/>
        <v>#DIV/0!</v>
      </c>
      <c r="J56" s="250"/>
    </row>
    <row r="57" spans="2:10" s="128" customFormat="1" ht="18" customHeight="1" thickBot="1" x14ac:dyDescent="0.4">
      <c r="B57" s="43" t="s">
        <v>14</v>
      </c>
      <c r="C57" s="27">
        <f>SUM(C51:C56)</f>
        <v>0</v>
      </c>
      <c r="D57" s="27">
        <f>SUM(D51:D56)</f>
        <v>0</v>
      </c>
      <c r="E57" s="74" t="e">
        <f>SUM(E51:E56)</f>
        <v>#DIV/0!</v>
      </c>
      <c r="F57" s="75"/>
      <c r="G57" s="27">
        <f>SUM(G51:G56)</f>
        <v>0</v>
      </c>
      <c r="H57" s="27">
        <f>SUM(H51:H56)</f>
        <v>0</v>
      </c>
      <c r="I57" s="74" t="e">
        <f>SUM(I51:I56)</f>
        <v>#DIV/0!</v>
      </c>
      <c r="J57" s="76"/>
    </row>
    <row r="58" spans="2:10" s="128" customFormat="1" ht="8.15" customHeight="1" thickBot="1" x14ac:dyDescent="0.4"/>
    <row r="59" spans="2:10" s="128" customFormat="1" ht="48" customHeight="1" x14ac:dyDescent="0.35">
      <c r="B59" s="66" t="s">
        <v>42</v>
      </c>
      <c r="C59" s="194"/>
      <c r="D59" s="194"/>
      <c r="E59" s="194" t="s">
        <v>197</v>
      </c>
      <c r="F59" s="195"/>
      <c r="G59" s="193"/>
      <c r="H59" s="194"/>
      <c r="I59" s="194" t="s">
        <v>198</v>
      </c>
      <c r="J59" s="196"/>
    </row>
    <row r="60" spans="2:10" s="128" customFormat="1" ht="95.15" customHeight="1" x14ac:dyDescent="0.35">
      <c r="B60" s="41" t="s">
        <v>181</v>
      </c>
      <c r="C60" s="23" t="s">
        <v>177</v>
      </c>
      <c r="D60" s="23" t="s">
        <v>134</v>
      </c>
      <c r="E60" s="23" t="s">
        <v>179</v>
      </c>
      <c r="F60" s="23" t="s">
        <v>250</v>
      </c>
      <c r="G60" s="23" t="s">
        <v>177</v>
      </c>
      <c r="H60" s="23" t="s">
        <v>134</v>
      </c>
      <c r="I60" s="23" t="s">
        <v>179</v>
      </c>
      <c r="J60" s="23" t="s">
        <v>250</v>
      </c>
    </row>
    <row r="61" spans="2:10" s="128" customFormat="1" ht="18" customHeight="1" x14ac:dyDescent="0.35">
      <c r="B61" s="41" t="s">
        <v>119</v>
      </c>
      <c r="C61" s="12"/>
      <c r="D61" s="12"/>
      <c r="E61" s="10"/>
      <c r="F61" s="12"/>
      <c r="G61" s="12"/>
      <c r="H61" s="12"/>
      <c r="I61" s="12"/>
      <c r="J61" s="11"/>
    </row>
    <row r="62" spans="2:10" s="128" customFormat="1" ht="18" customHeight="1" x14ac:dyDescent="0.35">
      <c r="B62" s="42" t="s">
        <v>77</v>
      </c>
      <c r="C62" s="246"/>
      <c r="D62" s="246"/>
      <c r="E62" s="33" t="e">
        <f t="shared" ref="E62:E67" si="10">D62/$D$68</f>
        <v>#DIV/0!</v>
      </c>
      <c r="F62" s="247"/>
      <c r="G62" s="246"/>
      <c r="H62" s="246"/>
      <c r="I62" s="33" t="e">
        <f t="shared" ref="I62:I67" si="11">H62/$H$68</f>
        <v>#DIV/0!</v>
      </c>
      <c r="J62" s="249"/>
    </row>
    <row r="63" spans="2:10" s="128" customFormat="1" ht="18" customHeight="1" x14ac:dyDescent="0.35">
      <c r="B63" s="42" t="s">
        <v>78</v>
      </c>
      <c r="C63" s="246"/>
      <c r="D63" s="246"/>
      <c r="E63" s="33" t="e">
        <f t="shared" si="10"/>
        <v>#DIV/0!</v>
      </c>
      <c r="F63" s="247"/>
      <c r="G63" s="246"/>
      <c r="H63" s="246"/>
      <c r="I63" s="33" t="e">
        <f t="shared" si="11"/>
        <v>#DIV/0!</v>
      </c>
      <c r="J63" s="249"/>
    </row>
    <row r="64" spans="2:10" s="128" customFormat="1" ht="18" customHeight="1" x14ac:dyDescent="0.35">
      <c r="B64" s="42" t="s">
        <v>79</v>
      </c>
      <c r="C64" s="246"/>
      <c r="D64" s="246"/>
      <c r="E64" s="33" t="e">
        <f t="shared" si="10"/>
        <v>#DIV/0!</v>
      </c>
      <c r="F64" s="247"/>
      <c r="G64" s="246"/>
      <c r="H64" s="246"/>
      <c r="I64" s="33" t="e">
        <f t="shared" si="11"/>
        <v>#DIV/0!</v>
      </c>
      <c r="J64" s="249"/>
    </row>
    <row r="65" spans="2:10" s="128" customFormat="1" ht="18" customHeight="1" x14ac:dyDescent="0.35">
      <c r="B65" s="42" t="s">
        <v>180</v>
      </c>
      <c r="C65" s="246"/>
      <c r="D65" s="246"/>
      <c r="E65" s="33" t="e">
        <f t="shared" si="10"/>
        <v>#DIV/0!</v>
      </c>
      <c r="F65" s="247"/>
      <c r="G65" s="246"/>
      <c r="H65" s="246"/>
      <c r="I65" s="33" t="e">
        <f t="shared" si="11"/>
        <v>#DIV/0!</v>
      </c>
      <c r="J65" s="249"/>
    </row>
    <row r="66" spans="2:10" s="128" customFormat="1" ht="18" customHeight="1" x14ac:dyDescent="0.35">
      <c r="B66" s="42" t="s">
        <v>80</v>
      </c>
      <c r="C66" s="246"/>
      <c r="D66" s="246"/>
      <c r="E66" s="33" t="e">
        <f t="shared" si="10"/>
        <v>#DIV/0!</v>
      </c>
      <c r="F66" s="247"/>
      <c r="G66" s="246"/>
      <c r="H66" s="246"/>
      <c r="I66" s="33" t="e">
        <f t="shared" si="11"/>
        <v>#DIV/0!</v>
      </c>
      <c r="J66" s="249"/>
    </row>
    <row r="67" spans="2:10" s="128" customFormat="1" ht="18" customHeight="1" x14ac:dyDescent="0.35">
      <c r="B67" s="61" t="s">
        <v>195</v>
      </c>
      <c r="C67" s="246"/>
      <c r="D67" s="246"/>
      <c r="E67" s="82" t="e">
        <f t="shared" si="10"/>
        <v>#DIV/0!</v>
      </c>
      <c r="F67" s="248"/>
      <c r="G67" s="246"/>
      <c r="H67" s="246"/>
      <c r="I67" s="82" t="e">
        <f t="shared" si="11"/>
        <v>#DIV/0!</v>
      </c>
      <c r="J67" s="250"/>
    </row>
    <row r="68" spans="2:10" s="128" customFormat="1" ht="18" customHeight="1" thickBot="1" x14ac:dyDescent="0.4">
      <c r="B68" s="43" t="s">
        <v>14</v>
      </c>
      <c r="C68" s="27">
        <f>SUM(C62:C67)</f>
        <v>0</v>
      </c>
      <c r="D68" s="27">
        <f>SUM(D62:D67)</f>
        <v>0</v>
      </c>
      <c r="E68" s="74" t="e">
        <f>SUM(E62:E67)</f>
        <v>#DIV/0!</v>
      </c>
      <c r="F68" s="75"/>
      <c r="G68" s="27">
        <f>SUM(G62:G67)</f>
        <v>0</v>
      </c>
      <c r="H68" s="27">
        <f>SUM(H62:H67)</f>
        <v>0</v>
      </c>
      <c r="I68" s="74" t="e">
        <f>SUM(I62:I67)</f>
        <v>#DIV/0!</v>
      </c>
      <c r="J68" s="76"/>
    </row>
    <row r="69" spans="2:10" s="128" customFormat="1" x14ac:dyDescent="0.35"/>
    <row r="70" spans="2:10" s="128" customFormat="1" x14ac:dyDescent="0.35">
      <c r="B70" s="18"/>
      <c r="C70" s="18"/>
      <c r="D70" s="18"/>
      <c r="E70" s="18"/>
      <c r="F70" s="18"/>
      <c r="G70" s="18"/>
      <c r="H70" s="18"/>
      <c r="I70" s="18"/>
      <c r="J70" s="18"/>
    </row>
  </sheetData>
  <sheetProtection algorithmName="SHA-512" hashValue="bJ7hKeiNuF0kArMf5ZSYQgFqiYvvBs9C9sTey1AuFmJa3/hRb2K6qAHgVj/UqoSg2kcj1LrMCWpb+aP5MOQzrQ==" saltValue="OvrZYQYL0pSby+kQ591QLg==" spinCount="100000" sheet="1" objects="1" scenarios="1"/>
  <phoneticPr fontId="10" type="noConversion"/>
  <hyperlinks>
    <hyperlink ref="B2" location="Explanation!A1" display="Please document any explanation in the explanation tab" xr:uid="{00000000-0004-0000-0400-000000000000}"/>
  </hyperlinks>
  <pageMargins left="0.25" right="0.25" top="0.75" bottom="0.75" header="0.3" footer="0.3"/>
  <pageSetup scale="27" orientation="landscape" r:id="rId1"/>
  <headerFooter>
    <oddFooter>&amp;L&amp;"Arial,Regular"&amp;12&amp;A
Version Date: May 11,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1"/>
  <sheetViews>
    <sheetView showGridLines="0" zoomScale="75" zoomScaleNormal="75" workbookViewId="0">
      <selection activeCell="E13" sqref="E13"/>
    </sheetView>
  </sheetViews>
  <sheetFormatPr defaultColWidth="9.1796875" defaultRowHeight="15.5" x14ac:dyDescent="0.35"/>
  <cols>
    <col min="1" max="1" width="1.7265625" style="19" customWidth="1"/>
    <col min="2" max="2" width="15.7265625" style="18" customWidth="1"/>
    <col min="3" max="3" width="35.7265625" style="18" customWidth="1"/>
    <col min="4" max="5" width="24.7265625" style="18" customWidth="1"/>
    <col min="6" max="6" width="1.7265625" style="18" customWidth="1"/>
    <col min="7" max="7" width="24.7265625" style="28" customWidth="1"/>
    <col min="8" max="10" width="24.7265625" style="18" customWidth="1"/>
    <col min="11" max="16384" width="9.1796875" style="19"/>
  </cols>
  <sheetData>
    <row r="1" spans="2:10" s="130" customFormat="1" ht="50.15" customHeight="1" x14ac:dyDescent="0.35">
      <c r="B1" s="129"/>
      <c r="C1" s="115"/>
      <c r="D1" s="115"/>
      <c r="E1" s="129"/>
      <c r="F1" s="116" t="str">
        <f>CONCATENATE("The Report Summarizes Rate Activity for the 12 month ending Reporting Year ",General_Info!$C$10)</f>
        <v>The Report Summarizes Rate Activity for the 12 month ending Reporting Year 2023</v>
      </c>
      <c r="G1" s="115"/>
      <c r="H1" s="115"/>
      <c r="I1" s="115"/>
      <c r="J1" s="115"/>
    </row>
    <row r="2" spans="2:10" s="128" customFormat="1" x14ac:dyDescent="0.35">
      <c r="B2" s="32" t="s">
        <v>215</v>
      </c>
      <c r="C2" s="18"/>
      <c r="D2" s="31"/>
      <c r="E2" s="31"/>
      <c r="F2" s="31"/>
      <c r="G2" s="31"/>
      <c r="H2" s="31"/>
      <c r="I2" s="31"/>
      <c r="J2" s="31"/>
    </row>
    <row r="3" spans="2:10" s="128" customFormat="1" ht="29.25" customHeight="1" thickBot="1" x14ac:dyDescent="0.4"/>
    <row r="4" spans="2:10" s="128" customFormat="1" ht="95.15" customHeight="1" thickBot="1" x14ac:dyDescent="0.4">
      <c r="B4" s="18"/>
      <c r="C4" s="65" t="s">
        <v>59</v>
      </c>
      <c r="D4" s="198" t="s">
        <v>142</v>
      </c>
      <c r="E4" s="199" t="s">
        <v>144</v>
      </c>
      <c r="F4" s="18"/>
      <c r="G4" s="261" t="s">
        <v>143</v>
      </c>
      <c r="H4" s="267" t="s">
        <v>37</v>
      </c>
      <c r="I4" s="267" t="s">
        <v>114</v>
      </c>
      <c r="J4" s="268" t="s">
        <v>118</v>
      </c>
    </row>
    <row r="5" spans="2:10" s="128" customFormat="1" ht="48" customHeight="1" x14ac:dyDescent="0.35">
      <c r="B5" s="163"/>
      <c r="C5" s="22" t="s">
        <v>17</v>
      </c>
      <c r="D5" s="23" t="s">
        <v>124</v>
      </c>
      <c r="E5" s="24" t="s">
        <v>124</v>
      </c>
      <c r="F5" s="18"/>
      <c r="G5" s="288" t="s">
        <v>124</v>
      </c>
      <c r="H5" s="204"/>
      <c r="I5" s="205"/>
      <c r="J5" s="206"/>
    </row>
    <row r="6" spans="2:10" s="128" customFormat="1" ht="95.15" customHeight="1" x14ac:dyDescent="0.35">
      <c r="B6" s="164"/>
      <c r="C6" s="39" t="s">
        <v>51</v>
      </c>
      <c r="D6" s="203" t="s">
        <v>88</v>
      </c>
      <c r="E6" s="72" t="s">
        <v>262</v>
      </c>
      <c r="F6" s="18"/>
      <c r="G6" s="262" t="s">
        <v>144</v>
      </c>
      <c r="H6" s="269" t="s">
        <v>37</v>
      </c>
      <c r="I6" s="269" t="s">
        <v>114</v>
      </c>
      <c r="J6" s="270" t="s">
        <v>118</v>
      </c>
    </row>
    <row r="7" spans="2:10" s="128" customFormat="1" ht="48" customHeight="1" thickBot="1" x14ac:dyDescent="0.4">
      <c r="B7" s="164"/>
      <c r="C7" s="39" t="s">
        <v>52</v>
      </c>
      <c r="D7" s="203" t="s">
        <v>88</v>
      </c>
      <c r="E7" s="72" t="s">
        <v>262</v>
      </c>
      <c r="F7" s="18"/>
      <c r="G7" s="289" t="s">
        <v>124</v>
      </c>
      <c r="H7" s="207">
        <v>1</v>
      </c>
      <c r="I7" s="208">
        <v>23</v>
      </c>
      <c r="J7" s="209"/>
    </row>
    <row r="8" spans="2:10" s="128" customFormat="1" ht="48" customHeight="1" x14ac:dyDescent="0.35">
      <c r="B8" s="164"/>
      <c r="C8" s="39" t="s">
        <v>53</v>
      </c>
      <c r="D8" s="203" t="s">
        <v>88</v>
      </c>
      <c r="E8" s="72" t="s">
        <v>262</v>
      </c>
      <c r="F8" s="18"/>
      <c r="G8" s="28"/>
      <c r="H8" s="282"/>
      <c r="I8" s="283"/>
      <c r="J8" s="284"/>
    </row>
    <row r="9" spans="2:10" s="128" customFormat="1" ht="48" customHeight="1" x14ac:dyDescent="0.35">
      <c r="B9" s="164"/>
      <c r="C9" s="39" t="s">
        <v>54</v>
      </c>
      <c r="D9" s="203" t="s">
        <v>88</v>
      </c>
      <c r="E9" s="72" t="s">
        <v>262</v>
      </c>
      <c r="F9" s="18"/>
      <c r="G9" s="28"/>
      <c r="H9" s="282"/>
      <c r="I9" s="283"/>
      <c r="J9" s="284"/>
    </row>
    <row r="10" spans="2:10" s="128" customFormat="1" ht="48" customHeight="1" x14ac:dyDescent="0.35">
      <c r="B10" s="164" t="s">
        <v>81</v>
      </c>
      <c r="C10" s="39" t="s">
        <v>55</v>
      </c>
      <c r="D10" s="203" t="s">
        <v>88</v>
      </c>
      <c r="E10" s="72" t="s">
        <v>88</v>
      </c>
      <c r="F10" s="18"/>
      <c r="G10" s="28"/>
      <c r="H10" s="18"/>
      <c r="I10" s="18"/>
      <c r="J10" s="18"/>
    </row>
    <row r="11" spans="2:10" s="128" customFormat="1" ht="48" customHeight="1" x14ac:dyDescent="0.35">
      <c r="B11" s="164"/>
      <c r="C11" s="39" t="s">
        <v>7</v>
      </c>
      <c r="D11" s="203" t="s">
        <v>88</v>
      </c>
      <c r="E11" s="72" t="s">
        <v>262</v>
      </c>
      <c r="F11" s="18"/>
      <c r="G11" s="28"/>
      <c r="H11" s="18"/>
      <c r="I11" s="18"/>
      <c r="J11" s="18"/>
    </row>
    <row r="12" spans="2:10" s="128" customFormat="1" ht="48" customHeight="1" x14ac:dyDescent="0.35">
      <c r="B12" s="164"/>
      <c r="C12" s="39" t="s">
        <v>83</v>
      </c>
      <c r="D12" s="203" t="s">
        <v>88</v>
      </c>
      <c r="E12" s="72" t="s">
        <v>262</v>
      </c>
      <c r="F12" s="18"/>
      <c r="G12" s="28"/>
      <c r="H12" s="18"/>
      <c r="I12" s="18"/>
      <c r="J12" s="18"/>
    </row>
    <row r="13" spans="2:10" s="128" customFormat="1" ht="48" customHeight="1" x14ac:dyDescent="0.35">
      <c r="B13" s="164"/>
      <c r="C13" s="39" t="s">
        <v>57</v>
      </c>
      <c r="D13" s="203" t="s">
        <v>88</v>
      </c>
      <c r="E13" s="72" t="s">
        <v>262</v>
      </c>
      <c r="F13" s="16"/>
      <c r="G13" s="28"/>
      <c r="H13" s="18"/>
      <c r="I13" s="18"/>
      <c r="J13" s="18"/>
    </row>
    <row r="14" spans="2:10" s="128" customFormat="1" ht="48" customHeight="1" x14ac:dyDescent="0.35">
      <c r="B14" s="164"/>
      <c r="C14" s="39" t="s">
        <v>84</v>
      </c>
      <c r="D14" s="203" t="s">
        <v>88</v>
      </c>
      <c r="E14" s="72" t="s">
        <v>88</v>
      </c>
      <c r="F14" s="16"/>
      <c r="G14" s="28"/>
      <c r="H14" s="18"/>
      <c r="I14" s="18"/>
      <c r="J14" s="18"/>
    </row>
    <row r="15" spans="2:10" s="128" customFormat="1" ht="48" customHeight="1" thickBot="1" x14ac:dyDescent="0.4">
      <c r="B15" s="164"/>
      <c r="C15" s="225" t="s">
        <v>58</v>
      </c>
      <c r="D15" s="226" t="s">
        <v>88</v>
      </c>
      <c r="E15" s="227" t="s">
        <v>88</v>
      </c>
      <c r="F15" s="16"/>
      <c r="G15" s="28"/>
      <c r="H15" s="18"/>
      <c r="I15" s="18"/>
      <c r="J15" s="18"/>
    </row>
    <row r="16" spans="2:10" s="128" customFormat="1" ht="48" customHeight="1" x14ac:dyDescent="0.35">
      <c r="B16" s="309" t="s">
        <v>243</v>
      </c>
      <c r="C16" s="285" t="s">
        <v>237</v>
      </c>
      <c r="D16" s="228" t="s">
        <v>88</v>
      </c>
      <c r="E16" s="229" t="s">
        <v>88</v>
      </c>
      <c r="F16" s="16"/>
      <c r="G16" s="28"/>
      <c r="H16" s="18"/>
      <c r="I16" s="18"/>
      <c r="J16" s="18"/>
    </row>
    <row r="17" spans="2:10" s="128" customFormat="1" ht="48" customHeight="1" x14ac:dyDescent="0.35">
      <c r="B17" s="310"/>
      <c r="C17" s="286" t="s">
        <v>238</v>
      </c>
      <c r="D17" s="70" t="s">
        <v>88</v>
      </c>
      <c r="E17" s="72" t="s">
        <v>88</v>
      </c>
      <c r="F17" s="16"/>
      <c r="G17" s="28"/>
      <c r="H17" s="18"/>
      <c r="I17" s="18"/>
      <c r="J17" s="18"/>
    </row>
    <row r="18" spans="2:10" s="128" customFormat="1" ht="48" customHeight="1" x14ac:dyDescent="0.35">
      <c r="B18" s="310"/>
      <c r="C18" s="286" t="s">
        <v>239</v>
      </c>
      <c r="D18" s="70" t="s">
        <v>88</v>
      </c>
      <c r="E18" s="72" t="s">
        <v>88</v>
      </c>
      <c r="F18" s="16"/>
      <c r="G18" s="28"/>
      <c r="H18" s="18"/>
      <c r="I18" s="18"/>
      <c r="J18" s="18"/>
    </row>
    <row r="19" spans="2:10" s="128" customFormat="1" ht="48" customHeight="1" x14ac:dyDescent="0.35">
      <c r="B19" s="310"/>
      <c r="C19" s="286" t="s">
        <v>240</v>
      </c>
      <c r="D19" s="70" t="s">
        <v>88</v>
      </c>
      <c r="E19" s="72" t="s">
        <v>88</v>
      </c>
      <c r="F19" s="16"/>
      <c r="G19" s="28"/>
      <c r="H19" s="18"/>
      <c r="I19" s="18"/>
      <c r="J19" s="18"/>
    </row>
    <row r="20" spans="2:10" s="128" customFormat="1" ht="48" customHeight="1" x14ac:dyDescent="0.35">
      <c r="B20" s="310"/>
      <c r="C20" s="286" t="s">
        <v>241</v>
      </c>
      <c r="D20" s="70" t="s">
        <v>88</v>
      </c>
      <c r="E20" s="72" t="s">
        <v>88</v>
      </c>
      <c r="F20" s="16"/>
      <c r="G20" s="28"/>
      <c r="H20" s="18"/>
      <c r="I20" s="18"/>
      <c r="J20" s="18"/>
    </row>
    <row r="21" spans="2:10" s="128" customFormat="1" ht="48" customHeight="1" thickBot="1" x14ac:dyDescent="0.4">
      <c r="B21" s="311"/>
      <c r="C21" s="287" t="s">
        <v>242</v>
      </c>
      <c r="D21" s="71" t="s">
        <v>88</v>
      </c>
      <c r="E21" s="73" t="s">
        <v>88</v>
      </c>
      <c r="F21" s="16"/>
      <c r="G21" s="28"/>
      <c r="H21" s="18"/>
      <c r="I21" s="18"/>
      <c r="J21" s="18"/>
    </row>
  </sheetData>
  <sheetProtection algorithmName="SHA-512" hashValue="1buqVCo/tYkKz3iMxb2wiaq987+HijNb+e7lsztjLGKlwcooeZJNVupwIl4l1W5x76v89cHfQuOR0tF9ULFGJw==" saltValue="8BR49cQkPUctLMIk+H77Y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25" right="0.25" top="0.75" bottom="0.75" header="0.3" footer="0.3"/>
  <pageSetup scale="49" orientation="landscape" r:id="rId1"/>
  <headerFooter>
    <oddFooter>&amp;L&amp;"Arial,Regular"&amp;12&amp;A
Version Date: May 11,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B1:K21"/>
  <sheetViews>
    <sheetView showGridLines="0" zoomScale="75" zoomScaleNormal="75" workbookViewId="0">
      <selection activeCell="J10" sqref="J10"/>
    </sheetView>
  </sheetViews>
  <sheetFormatPr defaultColWidth="9.1796875" defaultRowHeight="15.5" x14ac:dyDescent="0.35"/>
  <cols>
    <col min="1" max="1" width="1.7265625" style="19" customWidth="1"/>
    <col min="2" max="2" width="15.7265625" style="18" customWidth="1"/>
    <col min="3" max="3" width="35.7265625" style="18" customWidth="1"/>
    <col min="4" max="6" width="24.7265625" style="18" customWidth="1"/>
    <col min="7" max="7" width="1.7265625" style="18" customWidth="1"/>
    <col min="8" max="8" width="24.7265625" style="28" customWidth="1"/>
    <col min="9" max="11" width="24.7265625" style="18" customWidth="1"/>
    <col min="12" max="14" width="9.1796875" style="19"/>
    <col min="15" max="15" width="12.54296875" style="19" customWidth="1"/>
    <col min="16" max="16384" width="9.1796875" style="19"/>
  </cols>
  <sheetData>
    <row r="1" spans="2:11" s="130" customFormat="1" ht="50.15" customHeight="1" x14ac:dyDescent="0.35">
      <c r="B1" s="162"/>
      <c r="C1" s="129"/>
      <c r="D1" s="115"/>
      <c r="E1" s="115"/>
      <c r="F1" s="115"/>
      <c r="G1" s="116" t="str">
        <f>CONCATENATE("The Report Summarizes Rate Activity for the 12 month ending Reporting Year ",General_Info!$C$10)</f>
        <v>The Report Summarizes Rate Activity for the 12 month ending Reporting Year 2023</v>
      </c>
      <c r="H1" s="115"/>
      <c r="I1" s="115"/>
      <c r="J1" s="115"/>
      <c r="K1" s="115"/>
    </row>
    <row r="2" spans="2:11" s="128" customFormat="1" x14ac:dyDescent="0.35">
      <c r="B2" s="18"/>
      <c r="C2" s="32" t="s">
        <v>215</v>
      </c>
      <c r="D2" s="18"/>
      <c r="E2" s="18"/>
      <c r="F2" s="31"/>
      <c r="G2" s="31"/>
      <c r="H2" s="31"/>
      <c r="I2" s="31"/>
      <c r="J2" s="31"/>
      <c r="K2" s="31"/>
    </row>
    <row r="3" spans="2:11" s="128" customFormat="1" ht="18.75" customHeight="1" thickBot="1" x14ac:dyDescent="0.4"/>
    <row r="4" spans="2:11" s="128" customFormat="1" ht="95.15" customHeight="1" thickBot="1" x14ac:dyDescent="0.4">
      <c r="B4" s="18"/>
      <c r="C4" s="65" t="s">
        <v>59</v>
      </c>
      <c r="D4" s="198" t="s">
        <v>202</v>
      </c>
      <c r="E4" s="198" t="s">
        <v>203</v>
      </c>
      <c r="F4" s="199" t="s">
        <v>204</v>
      </c>
      <c r="G4" s="18"/>
      <c r="H4" s="261" t="s">
        <v>202</v>
      </c>
      <c r="I4" s="267" t="s">
        <v>134</v>
      </c>
      <c r="J4" s="267" t="s">
        <v>114</v>
      </c>
      <c r="K4" s="268" t="s">
        <v>118</v>
      </c>
    </row>
    <row r="5" spans="2:11" s="128" customFormat="1" ht="42.75" customHeight="1" x14ac:dyDescent="0.35">
      <c r="B5" s="163"/>
      <c r="C5" s="22" t="s">
        <v>17</v>
      </c>
      <c r="D5" s="23" t="s">
        <v>124</v>
      </c>
      <c r="E5" s="23" t="s">
        <v>124</v>
      </c>
      <c r="F5" s="24" t="s">
        <v>124</v>
      </c>
      <c r="G5" s="18"/>
      <c r="H5" s="288" t="s">
        <v>124</v>
      </c>
      <c r="I5" s="210"/>
      <c r="J5" s="205"/>
      <c r="K5" s="206"/>
    </row>
    <row r="6" spans="2:11" s="128" customFormat="1" ht="95.15" customHeight="1" x14ac:dyDescent="0.35">
      <c r="B6" s="164"/>
      <c r="C6" s="39" t="s">
        <v>51</v>
      </c>
      <c r="D6" s="203" t="s">
        <v>88</v>
      </c>
      <c r="E6" s="203" t="s">
        <v>88</v>
      </c>
      <c r="F6" s="72" t="s">
        <v>88</v>
      </c>
      <c r="G6" s="18"/>
      <c r="H6" s="262" t="s">
        <v>203</v>
      </c>
      <c r="I6" s="269" t="s">
        <v>37</v>
      </c>
      <c r="J6" s="269" t="s">
        <v>114</v>
      </c>
      <c r="K6" s="270" t="s">
        <v>118</v>
      </c>
    </row>
    <row r="7" spans="2:11" s="128" customFormat="1" ht="48" customHeight="1" x14ac:dyDescent="0.35">
      <c r="B7" s="164"/>
      <c r="C7" s="39" t="s">
        <v>52</v>
      </c>
      <c r="D7" s="203" t="s">
        <v>88</v>
      </c>
      <c r="E7" s="203" t="s">
        <v>88</v>
      </c>
      <c r="F7" s="72" t="s">
        <v>88</v>
      </c>
      <c r="G7" s="18"/>
      <c r="H7" s="288" t="s">
        <v>124</v>
      </c>
      <c r="I7" s="204"/>
      <c r="J7" s="211"/>
      <c r="K7" s="212"/>
    </row>
    <row r="8" spans="2:11" s="128" customFormat="1" ht="95.15" customHeight="1" x14ac:dyDescent="0.35">
      <c r="B8" s="164"/>
      <c r="C8" s="39" t="s">
        <v>53</v>
      </c>
      <c r="D8" s="203" t="s">
        <v>88</v>
      </c>
      <c r="E8" s="203" t="s">
        <v>88</v>
      </c>
      <c r="F8" s="72" t="s">
        <v>88</v>
      </c>
      <c r="G8" s="18"/>
      <c r="H8" s="263" t="s">
        <v>218</v>
      </c>
      <c r="I8" s="271" t="s">
        <v>37</v>
      </c>
      <c r="J8" s="271" t="s">
        <v>114</v>
      </c>
      <c r="K8" s="272" t="s">
        <v>118</v>
      </c>
    </row>
    <row r="9" spans="2:11" s="128" customFormat="1" ht="48" customHeight="1" thickBot="1" x14ac:dyDescent="0.4">
      <c r="B9" s="164" t="s">
        <v>81</v>
      </c>
      <c r="C9" s="39" t="s">
        <v>54</v>
      </c>
      <c r="D9" s="203" t="s">
        <v>88</v>
      </c>
      <c r="E9" s="203" t="s">
        <v>88</v>
      </c>
      <c r="F9" s="72" t="s">
        <v>88</v>
      </c>
      <c r="G9" s="18"/>
      <c r="H9" s="289" t="s">
        <v>124</v>
      </c>
      <c r="I9" s="207">
        <v>1</v>
      </c>
      <c r="J9" s="208">
        <v>23</v>
      </c>
      <c r="K9" s="209"/>
    </row>
    <row r="10" spans="2:11" s="128" customFormat="1" ht="48" customHeight="1" x14ac:dyDescent="0.35">
      <c r="B10" s="164"/>
      <c r="C10" s="39" t="s">
        <v>55</v>
      </c>
      <c r="D10" s="203" t="s">
        <v>88</v>
      </c>
      <c r="E10" s="203" t="s">
        <v>88</v>
      </c>
      <c r="F10" s="72" t="s">
        <v>88</v>
      </c>
      <c r="G10" s="18"/>
      <c r="H10" s="28"/>
      <c r="I10" s="18"/>
      <c r="J10" s="18"/>
      <c r="K10" s="18"/>
    </row>
    <row r="11" spans="2:11" s="128" customFormat="1" ht="48" customHeight="1" x14ac:dyDescent="0.35">
      <c r="B11" s="164"/>
      <c r="C11" s="39" t="s">
        <v>7</v>
      </c>
      <c r="D11" s="203" t="s">
        <v>88</v>
      </c>
      <c r="E11" s="203" t="s">
        <v>88</v>
      </c>
      <c r="F11" s="72" t="s">
        <v>88</v>
      </c>
      <c r="G11" s="18"/>
      <c r="H11" s="28"/>
      <c r="I11" s="18"/>
      <c r="J11" s="18"/>
      <c r="K11" s="18"/>
    </row>
    <row r="12" spans="2:11" s="128" customFormat="1" ht="48" customHeight="1" x14ac:dyDescent="0.35">
      <c r="B12" s="164"/>
      <c r="C12" s="39" t="s">
        <v>56</v>
      </c>
      <c r="D12" s="203" t="s">
        <v>88</v>
      </c>
      <c r="E12" s="203" t="s">
        <v>88</v>
      </c>
      <c r="F12" s="72" t="s">
        <v>88</v>
      </c>
      <c r="G12" s="18"/>
      <c r="H12" s="28"/>
      <c r="I12" s="18"/>
      <c r="J12" s="18"/>
      <c r="K12" s="18"/>
    </row>
    <row r="13" spans="2:11" s="128" customFormat="1" ht="48" customHeight="1" x14ac:dyDescent="0.35">
      <c r="B13" s="164"/>
      <c r="C13" s="39" t="s">
        <v>57</v>
      </c>
      <c r="D13" s="203" t="s">
        <v>88</v>
      </c>
      <c r="E13" s="203" t="s">
        <v>88</v>
      </c>
      <c r="F13" s="72" t="s">
        <v>88</v>
      </c>
      <c r="G13" s="18"/>
      <c r="H13" s="28"/>
      <c r="I13" s="18"/>
      <c r="J13" s="18"/>
      <c r="K13" s="18"/>
    </row>
    <row r="14" spans="2:11" s="128" customFormat="1" ht="48" customHeight="1" x14ac:dyDescent="0.35">
      <c r="B14" s="164"/>
      <c r="C14" s="39" t="s">
        <v>84</v>
      </c>
      <c r="D14" s="203" t="s">
        <v>88</v>
      </c>
      <c r="E14" s="203" t="s">
        <v>88</v>
      </c>
      <c r="F14" s="72" t="s">
        <v>88</v>
      </c>
      <c r="G14" s="18"/>
      <c r="H14" s="28"/>
      <c r="I14" s="18"/>
      <c r="J14" s="18"/>
      <c r="K14" s="18"/>
    </row>
    <row r="15" spans="2:11" s="128" customFormat="1" ht="48" customHeight="1" thickBot="1" x14ac:dyDescent="0.4">
      <c r="B15" s="164"/>
      <c r="C15" s="225" t="s">
        <v>58</v>
      </c>
      <c r="D15" s="226" t="s">
        <v>88</v>
      </c>
      <c r="E15" s="226" t="s">
        <v>88</v>
      </c>
      <c r="F15" s="227" t="s">
        <v>88</v>
      </c>
      <c r="G15" s="18"/>
      <c r="H15" s="28"/>
      <c r="I15" s="18"/>
      <c r="J15" s="18"/>
      <c r="K15" s="18"/>
    </row>
    <row r="16" spans="2:11" s="128" customFormat="1" ht="48" customHeight="1" x14ac:dyDescent="0.35">
      <c r="B16" s="309" t="s">
        <v>243</v>
      </c>
      <c r="C16" s="285" t="s">
        <v>237</v>
      </c>
      <c r="D16" s="228" t="s">
        <v>88</v>
      </c>
      <c r="E16" s="228" t="s">
        <v>88</v>
      </c>
      <c r="F16" s="229" t="s">
        <v>88</v>
      </c>
      <c r="G16" s="18"/>
      <c r="H16" s="28"/>
      <c r="I16" s="18"/>
      <c r="J16" s="18"/>
      <c r="K16" s="18"/>
    </row>
    <row r="17" spans="2:11" s="128" customFormat="1" ht="48" customHeight="1" x14ac:dyDescent="0.35">
      <c r="B17" s="310"/>
      <c r="C17" s="286" t="s">
        <v>238</v>
      </c>
      <c r="D17" s="70" t="s">
        <v>88</v>
      </c>
      <c r="E17" s="70" t="s">
        <v>88</v>
      </c>
      <c r="F17" s="72" t="s">
        <v>88</v>
      </c>
      <c r="G17" s="18"/>
      <c r="H17" s="28"/>
      <c r="I17" s="18"/>
      <c r="J17" s="18"/>
      <c r="K17" s="18"/>
    </row>
    <row r="18" spans="2:11" s="128" customFormat="1" ht="48" customHeight="1" x14ac:dyDescent="0.35">
      <c r="B18" s="310"/>
      <c r="C18" s="286" t="s">
        <v>239</v>
      </c>
      <c r="D18" s="70" t="s">
        <v>88</v>
      </c>
      <c r="E18" s="70" t="s">
        <v>88</v>
      </c>
      <c r="F18" s="72" t="s">
        <v>88</v>
      </c>
      <c r="G18" s="18"/>
      <c r="H18" s="28"/>
      <c r="I18" s="18"/>
      <c r="J18" s="18"/>
      <c r="K18" s="18"/>
    </row>
    <row r="19" spans="2:11" s="128" customFormat="1" ht="48" customHeight="1" x14ac:dyDescent="0.35">
      <c r="B19" s="310"/>
      <c r="C19" s="286" t="s">
        <v>240</v>
      </c>
      <c r="D19" s="70" t="s">
        <v>88</v>
      </c>
      <c r="E19" s="70" t="s">
        <v>88</v>
      </c>
      <c r="F19" s="72" t="s">
        <v>88</v>
      </c>
      <c r="G19" s="18"/>
      <c r="H19" s="28"/>
      <c r="I19" s="18"/>
      <c r="J19" s="18"/>
      <c r="K19" s="18"/>
    </row>
    <row r="20" spans="2:11" s="128" customFormat="1" ht="48" customHeight="1" x14ac:dyDescent="0.35">
      <c r="B20" s="310"/>
      <c r="C20" s="286" t="s">
        <v>241</v>
      </c>
      <c r="D20" s="70" t="s">
        <v>88</v>
      </c>
      <c r="E20" s="70" t="s">
        <v>88</v>
      </c>
      <c r="F20" s="72" t="s">
        <v>88</v>
      </c>
      <c r="G20" s="18"/>
      <c r="H20" s="28"/>
      <c r="I20" s="18"/>
      <c r="J20" s="18"/>
      <c r="K20" s="18"/>
    </row>
    <row r="21" spans="2:11" s="128" customFormat="1" ht="48" customHeight="1" thickBot="1" x14ac:dyDescent="0.4">
      <c r="B21" s="311"/>
      <c r="C21" s="287" t="s">
        <v>242</v>
      </c>
      <c r="D21" s="71" t="s">
        <v>88</v>
      </c>
      <c r="E21" s="71" t="s">
        <v>88</v>
      </c>
      <c r="F21" s="73" t="s">
        <v>88</v>
      </c>
      <c r="G21" s="18"/>
      <c r="H21" s="28"/>
      <c r="I21" s="18"/>
      <c r="J21" s="18"/>
      <c r="K21" s="18"/>
    </row>
  </sheetData>
  <sheetProtection algorithmName="SHA-512" hashValue="Vgw2EvSeUr1x1MT7tK0CBQs7S4VcSVzYXuGeUChf2RcHS02ycL/ZXMe9G4wAcDYsjIWNx+2njgjPYb/vh0Bnkg==" saltValue="IOq2SFsD7Hf5WF2Ijpp6hg=="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00000000-0004-0000-0600-000000000000}"/>
  </hyperlinks>
  <pageMargins left="0.25" right="0.25" top="0.75" bottom="0.75" header="0.3" footer="0.3"/>
  <pageSetup scale="47" orientation="landscape" r:id="rId1"/>
  <headerFooter>
    <oddFooter>&amp;L&amp;"Arial,Regular"&amp;12&amp;A
Version Date: May 11,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T37"/>
  <sheetViews>
    <sheetView showGridLines="0" topLeftCell="F8" zoomScale="75" zoomScaleNormal="75" workbookViewId="0">
      <selection activeCell="T24" sqref="T24"/>
    </sheetView>
  </sheetViews>
  <sheetFormatPr defaultColWidth="9.1796875" defaultRowHeight="15.5" x14ac:dyDescent="0.35"/>
  <cols>
    <col min="1" max="1" width="1.7265625" style="19" customWidth="1"/>
    <col min="2" max="2" width="24.7265625" style="18" customWidth="1"/>
    <col min="3" max="8" width="15.7265625" style="18" customWidth="1"/>
    <col min="9" max="9" width="25.7265625" style="18" customWidth="1"/>
    <col min="10" max="17" width="15.7265625" style="18" customWidth="1"/>
    <col min="18" max="18" width="25.7265625" style="18" customWidth="1"/>
    <col min="19" max="20" width="15.7265625" style="18" customWidth="1"/>
    <col min="21" max="16384" width="9.1796875" style="19"/>
  </cols>
  <sheetData>
    <row r="1" spans="2:20" s="130" customFormat="1" ht="50.15" customHeight="1" x14ac:dyDescent="0.35">
      <c r="B1" s="129"/>
      <c r="C1" s="115"/>
      <c r="D1" s="115"/>
      <c r="E1" s="115"/>
      <c r="F1" s="115"/>
      <c r="G1" s="115"/>
      <c r="H1" s="115"/>
      <c r="I1" s="115"/>
      <c r="J1" s="131"/>
      <c r="K1" s="116" t="str">
        <f>CONCATENATE("The Report Summarizes Rate Activity for the 12 month ending Reporting Year ",General_Info!$C$10)</f>
        <v>The Report Summarizes Rate Activity for the 12 month ending Reporting Year 2023</v>
      </c>
      <c r="L1" s="115"/>
      <c r="M1" s="115"/>
      <c r="N1" s="115"/>
      <c r="O1" s="115"/>
      <c r="P1" s="115"/>
      <c r="Q1" s="115"/>
      <c r="R1" s="115"/>
      <c r="S1" s="115"/>
      <c r="T1" s="115"/>
    </row>
    <row r="2" spans="2:20" s="128" customFormat="1" x14ac:dyDescent="0.35">
      <c r="B2" s="32" t="s">
        <v>215</v>
      </c>
      <c r="C2" s="18"/>
      <c r="D2" s="18"/>
      <c r="E2" s="31"/>
      <c r="F2" s="31"/>
      <c r="G2" s="31"/>
      <c r="H2" s="31"/>
      <c r="I2" s="31"/>
      <c r="J2" s="31"/>
      <c r="K2" s="31"/>
      <c r="L2" s="31"/>
    </row>
    <row r="3" spans="2:20" s="128" customFormat="1" x14ac:dyDescent="0.35">
      <c r="B3" s="32"/>
      <c r="C3" s="18"/>
      <c r="D3" s="18"/>
      <c r="E3" s="31"/>
      <c r="F3" s="31"/>
      <c r="G3" s="31"/>
      <c r="H3" s="31"/>
      <c r="I3" s="31"/>
      <c r="J3" s="31"/>
      <c r="K3" s="31"/>
      <c r="L3" s="31"/>
    </row>
    <row r="4" spans="2:20" s="128" customFormat="1" ht="18.75" customHeight="1" thickBot="1" x14ac:dyDescent="0.4"/>
    <row r="5" spans="2:20" s="134" customFormat="1" ht="48" customHeight="1" x14ac:dyDescent="0.35">
      <c r="B5" s="133" t="s">
        <v>42</v>
      </c>
      <c r="C5" s="189"/>
      <c r="D5" s="190"/>
      <c r="E5" s="190"/>
      <c r="F5" s="190"/>
      <c r="G5" s="190" t="s">
        <v>197</v>
      </c>
      <c r="H5" s="190"/>
      <c r="I5" s="190"/>
      <c r="J5" s="190"/>
      <c r="K5" s="191"/>
      <c r="L5" s="189"/>
      <c r="M5" s="190"/>
      <c r="N5" s="190"/>
      <c r="O5" s="190"/>
      <c r="P5" s="190" t="s">
        <v>198</v>
      </c>
      <c r="Q5" s="190"/>
      <c r="R5" s="190"/>
      <c r="S5" s="190"/>
      <c r="T5" s="192"/>
    </row>
    <row r="6" spans="2:20" s="134" customFormat="1" ht="95.15" customHeight="1" x14ac:dyDescent="0.35">
      <c r="B6" s="135" t="s">
        <v>181</v>
      </c>
      <c r="C6" s="136" t="s">
        <v>77</v>
      </c>
      <c r="D6" s="136" t="s">
        <v>78</v>
      </c>
      <c r="E6" s="136" t="s">
        <v>79</v>
      </c>
      <c r="F6" s="136" t="s">
        <v>180</v>
      </c>
      <c r="G6" s="136" t="s">
        <v>80</v>
      </c>
      <c r="H6" s="136" t="s">
        <v>195</v>
      </c>
      <c r="I6" s="136" t="s">
        <v>37</v>
      </c>
      <c r="J6" s="136" t="s">
        <v>114</v>
      </c>
      <c r="K6" s="136" t="s">
        <v>118</v>
      </c>
      <c r="L6" s="136" t="s">
        <v>77</v>
      </c>
      <c r="M6" s="136" t="s">
        <v>78</v>
      </c>
      <c r="N6" s="136" t="s">
        <v>79</v>
      </c>
      <c r="O6" s="136" t="s">
        <v>180</v>
      </c>
      <c r="P6" s="136" t="s">
        <v>80</v>
      </c>
      <c r="Q6" s="136" t="s">
        <v>195</v>
      </c>
      <c r="R6" s="136" t="s">
        <v>37</v>
      </c>
      <c r="S6" s="136" t="s">
        <v>114</v>
      </c>
      <c r="T6" s="137" t="s">
        <v>118</v>
      </c>
    </row>
    <row r="7" spans="2:20" s="134" customFormat="1" ht="18" customHeight="1" x14ac:dyDescent="0.35">
      <c r="B7" s="135" t="s">
        <v>49</v>
      </c>
      <c r="C7" s="138"/>
      <c r="D7" s="139"/>
      <c r="E7" s="139"/>
      <c r="F7" s="139" t="s">
        <v>167</v>
      </c>
      <c r="G7" s="139"/>
      <c r="H7" s="139"/>
      <c r="I7" s="139"/>
      <c r="J7" s="140"/>
      <c r="K7" s="141"/>
      <c r="L7" s="138"/>
      <c r="M7" s="139"/>
      <c r="N7" s="139"/>
      <c r="O7" s="139" t="s">
        <v>167</v>
      </c>
      <c r="P7" s="139"/>
      <c r="Q7" s="139"/>
      <c r="R7" s="139"/>
      <c r="S7" s="140"/>
      <c r="T7" s="142"/>
    </row>
    <row r="8" spans="2:20" s="134" customFormat="1" ht="18" customHeight="1" x14ac:dyDescent="0.35">
      <c r="B8" s="143" t="s">
        <v>0</v>
      </c>
      <c r="C8" s="132">
        <f>'(2b) Cost Sharing'!D7</f>
        <v>0</v>
      </c>
      <c r="D8" s="132">
        <f>'(2b) Cost Sharing'!D8</f>
        <v>0</v>
      </c>
      <c r="E8" s="132">
        <f>'(2b) Cost Sharing'!D9</f>
        <v>0</v>
      </c>
      <c r="F8" s="132">
        <f>'(2b) Cost Sharing'!D10</f>
        <v>0</v>
      </c>
      <c r="G8" s="132">
        <f>'(2b) Cost Sharing'!D11</f>
        <v>0</v>
      </c>
      <c r="H8" s="132">
        <f>'(2b) Cost Sharing'!D12</f>
        <v>0</v>
      </c>
      <c r="I8" s="132">
        <f t="shared" ref="I8:I13" si="0">SUM(C8:H8)</f>
        <v>0</v>
      </c>
      <c r="J8" s="240"/>
      <c r="K8" s="241"/>
      <c r="L8" s="132">
        <f>'(2b) Cost Sharing'!H7</f>
        <v>0</v>
      </c>
      <c r="M8" s="132">
        <f>'(2b) Cost Sharing'!H8</f>
        <v>0</v>
      </c>
      <c r="N8" s="132">
        <f>'(2b) Cost Sharing'!H9</f>
        <v>0</v>
      </c>
      <c r="O8" s="132">
        <f>'(2b) Cost Sharing'!H10</f>
        <v>0</v>
      </c>
      <c r="P8" s="132">
        <f>'(2b) Cost Sharing'!H11</f>
        <v>0</v>
      </c>
      <c r="Q8" s="132">
        <f>'(2b) Cost Sharing'!H12</f>
        <v>0</v>
      </c>
      <c r="R8" s="132">
        <f t="shared" ref="R8:R13" si="1">SUM(L8:Q8)</f>
        <v>0</v>
      </c>
      <c r="S8" s="240"/>
      <c r="T8" s="242"/>
    </row>
    <row r="9" spans="2:20" s="134" customFormat="1" ht="18" customHeight="1" x14ac:dyDescent="0.35">
      <c r="B9" s="143" t="s">
        <v>1</v>
      </c>
      <c r="C9" s="132">
        <f>'(2b) Cost Sharing'!D18</f>
        <v>0</v>
      </c>
      <c r="D9" s="132">
        <f>'(2b) Cost Sharing'!D19</f>
        <v>0</v>
      </c>
      <c r="E9" s="132">
        <f>'(2b) Cost Sharing'!D20</f>
        <v>0</v>
      </c>
      <c r="F9" s="132">
        <f>'(2b) Cost Sharing'!D21</f>
        <v>0</v>
      </c>
      <c r="G9" s="132">
        <f>'(2b) Cost Sharing'!D22</f>
        <v>0</v>
      </c>
      <c r="H9" s="132">
        <f>'(2b) Cost Sharing'!D23</f>
        <v>0</v>
      </c>
      <c r="I9" s="132">
        <f t="shared" si="0"/>
        <v>0</v>
      </c>
      <c r="J9" s="240"/>
      <c r="K9" s="241"/>
      <c r="L9" s="132">
        <f>'(2b) Cost Sharing'!H18</f>
        <v>0</v>
      </c>
      <c r="M9" s="132">
        <f>'(2b) Cost Sharing'!H19</f>
        <v>0</v>
      </c>
      <c r="N9" s="132">
        <f>'(2b) Cost Sharing'!H20</f>
        <v>0</v>
      </c>
      <c r="O9" s="132">
        <f>'(2b) Cost Sharing'!H21</f>
        <v>0</v>
      </c>
      <c r="P9" s="132">
        <f>'(2b) Cost Sharing'!H22</f>
        <v>0</v>
      </c>
      <c r="Q9" s="132">
        <f>'(2b) Cost Sharing'!H23</f>
        <v>0</v>
      </c>
      <c r="R9" s="132">
        <f t="shared" si="1"/>
        <v>0</v>
      </c>
      <c r="S9" s="240"/>
      <c r="T9" s="242"/>
    </row>
    <row r="10" spans="2:20" s="134" customFormat="1" ht="18" customHeight="1" x14ac:dyDescent="0.35">
      <c r="B10" s="143" t="s">
        <v>4</v>
      </c>
      <c r="C10" s="132">
        <f>'(2b) Cost Sharing'!D29</f>
        <v>0</v>
      </c>
      <c r="D10" s="132">
        <f>'(2b) Cost Sharing'!D30</f>
        <v>0</v>
      </c>
      <c r="E10" s="132">
        <f>'(2b) Cost Sharing'!D31</f>
        <v>0</v>
      </c>
      <c r="F10" s="132">
        <f>'(2b) Cost Sharing'!D32</f>
        <v>0</v>
      </c>
      <c r="G10" s="132">
        <f>'(2b) Cost Sharing'!D33</f>
        <v>0</v>
      </c>
      <c r="H10" s="132">
        <f>'(2b) Cost Sharing'!D34</f>
        <v>0</v>
      </c>
      <c r="I10" s="132">
        <f t="shared" si="0"/>
        <v>0</v>
      </c>
      <c r="J10" s="240"/>
      <c r="K10" s="241"/>
      <c r="L10" s="132">
        <f>'(2b) Cost Sharing'!H29</f>
        <v>0</v>
      </c>
      <c r="M10" s="132">
        <f>'(2b) Cost Sharing'!H30</f>
        <v>0</v>
      </c>
      <c r="N10" s="132">
        <f>'(2b) Cost Sharing'!H31</f>
        <v>0</v>
      </c>
      <c r="O10" s="132">
        <f>'(2b) Cost Sharing'!H32</f>
        <v>0</v>
      </c>
      <c r="P10" s="132">
        <f>'(2b) Cost Sharing'!H33</f>
        <v>0</v>
      </c>
      <c r="Q10" s="132">
        <f>'(2b) Cost Sharing'!H34</f>
        <v>0</v>
      </c>
      <c r="R10" s="132">
        <f t="shared" si="1"/>
        <v>0</v>
      </c>
      <c r="S10" s="240"/>
      <c r="T10" s="242"/>
    </row>
    <row r="11" spans="2:20" s="134" customFormat="1" ht="18" customHeight="1" x14ac:dyDescent="0.35">
      <c r="B11" s="143" t="s">
        <v>2</v>
      </c>
      <c r="C11" s="132">
        <f>'(2b) Cost Sharing'!D40</f>
        <v>0</v>
      </c>
      <c r="D11" s="132">
        <f>'(2b) Cost Sharing'!D41</f>
        <v>0</v>
      </c>
      <c r="E11" s="132">
        <f>'(2b) Cost Sharing'!D42</f>
        <v>0</v>
      </c>
      <c r="F11" s="132">
        <f>'(2b) Cost Sharing'!D43</f>
        <v>0</v>
      </c>
      <c r="G11" s="132">
        <f>'(2b) Cost Sharing'!D44</f>
        <v>0</v>
      </c>
      <c r="H11" s="132">
        <f>'(2b) Cost Sharing'!D45</f>
        <v>0</v>
      </c>
      <c r="I11" s="132">
        <f t="shared" si="0"/>
        <v>0</v>
      </c>
      <c r="J11" s="240"/>
      <c r="K11" s="241"/>
      <c r="L11" s="132">
        <f>'(2b) Cost Sharing'!H40</f>
        <v>0</v>
      </c>
      <c r="M11" s="132">
        <f>'(2b) Cost Sharing'!H41</f>
        <v>0</v>
      </c>
      <c r="N11" s="132">
        <f>'(2b) Cost Sharing'!H42</f>
        <v>0</v>
      </c>
      <c r="O11" s="132">
        <f>'(2b) Cost Sharing'!H43</f>
        <v>0</v>
      </c>
      <c r="P11" s="132">
        <f>'(2b) Cost Sharing'!H44</f>
        <v>0</v>
      </c>
      <c r="Q11" s="132">
        <f>'(2b) Cost Sharing'!H45</f>
        <v>0</v>
      </c>
      <c r="R11" s="132">
        <f t="shared" si="1"/>
        <v>0</v>
      </c>
      <c r="S11" s="240"/>
      <c r="T11" s="242"/>
    </row>
    <row r="12" spans="2:20" s="134" customFormat="1" ht="18" customHeight="1" x14ac:dyDescent="0.35">
      <c r="B12" s="143" t="s">
        <v>3</v>
      </c>
      <c r="C12" s="132">
        <f>'(2b) Cost Sharing'!D51</f>
        <v>0</v>
      </c>
      <c r="D12" s="132">
        <f>'(2b) Cost Sharing'!D52</f>
        <v>0</v>
      </c>
      <c r="E12" s="132">
        <f>'(2b) Cost Sharing'!D53</f>
        <v>0</v>
      </c>
      <c r="F12" s="132">
        <f>'(2b) Cost Sharing'!D54</f>
        <v>0</v>
      </c>
      <c r="G12" s="132">
        <f>'(2b) Cost Sharing'!D55</f>
        <v>0</v>
      </c>
      <c r="H12" s="132">
        <f>'(2b) Cost Sharing'!D56</f>
        <v>0</v>
      </c>
      <c r="I12" s="132">
        <f t="shared" si="0"/>
        <v>0</v>
      </c>
      <c r="J12" s="240"/>
      <c r="K12" s="241"/>
      <c r="L12" s="132">
        <f>'(2b) Cost Sharing'!H51</f>
        <v>0</v>
      </c>
      <c r="M12" s="132">
        <f>'(2b) Cost Sharing'!H52</f>
        <v>0</v>
      </c>
      <c r="N12" s="132">
        <f>'(2b) Cost Sharing'!H53</f>
        <v>0</v>
      </c>
      <c r="O12" s="132">
        <f>'(2b) Cost Sharing'!H54</f>
        <v>0</v>
      </c>
      <c r="P12" s="132">
        <f>'(2b) Cost Sharing'!H55</f>
        <v>0</v>
      </c>
      <c r="Q12" s="132">
        <f>'(2b) Cost Sharing'!H56</f>
        <v>0</v>
      </c>
      <c r="R12" s="132">
        <f t="shared" si="1"/>
        <v>0</v>
      </c>
      <c r="S12" s="240"/>
      <c r="T12" s="242"/>
    </row>
    <row r="13" spans="2:20" s="134" customFormat="1" ht="18" customHeight="1" x14ac:dyDescent="0.35">
      <c r="B13" s="144" t="s">
        <v>119</v>
      </c>
      <c r="C13" s="132">
        <f>'(2b) Cost Sharing'!D62</f>
        <v>0</v>
      </c>
      <c r="D13" s="132">
        <f>'(2b) Cost Sharing'!D63</f>
        <v>0</v>
      </c>
      <c r="E13" s="132">
        <f>'(2b) Cost Sharing'!D64</f>
        <v>0</v>
      </c>
      <c r="F13" s="132">
        <f>'(2b) Cost Sharing'!D65</f>
        <v>0</v>
      </c>
      <c r="G13" s="132">
        <f>'(2b) Cost Sharing'!D66</f>
        <v>0</v>
      </c>
      <c r="H13" s="132">
        <f>'(2b) Cost Sharing'!D67</f>
        <v>0</v>
      </c>
      <c r="I13" s="132">
        <f t="shared" si="0"/>
        <v>0</v>
      </c>
      <c r="J13" s="240"/>
      <c r="K13" s="251"/>
      <c r="L13" s="132">
        <f>'(2b) Cost Sharing'!H62</f>
        <v>0</v>
      </c>
      <c r="M13" s="132">
        <f>'(2b) Cost Sharing'!H63</f>
        <v>0</v>
      </c>
      <c r="N13" s="132">
        <f>'(2b) Cost Sharing'!H64</f>
        <v>0</v>
      </c>
      <c r="O13" s="132">
        <f>'(2b) Cost Sharing'!H65</f>
        <v>0</v>
      </c>
      <c r="P13" s="132">
        <f>'(2b) Cost Sharing'!H66</f>
        <v>0</v>
      </c>
      <c r="Q13" s="132">
        <f>'(2b) Cost Sharing'!H67</f>
        <v>0</v>
      </c>
      <c r="R13" s="132">
        <f t="shared" si="1"/>
        <v>0</v>
      </c>
      <c r="S13" s="252"/>
      <c r="T13" s="253"/>
    </row>
    <row r="14" spans="2:20" s="134" customFormat="1" ht="18" customHeight="1" thickBot="1" x14ac:dyDescent="0.4">
      <c r="B14" s="145" t="s">
        <v>14</v>
      </c>
      <c r="C14" s="146">
        <f t="shared" ref="C14:I14" si="2">SUM(C8:C13)</f>
        <v>0</v>
      </c>
      <c r="D14" s="146">
        <f t="shared" si="2"/>
        <v>0</v>
      </c>
      <c r="E14" s="146">
        <f t="shared" si="2"/>
        <v>0</v>
      </c>
      <c r="F14" s="146">
        <f t="shared" si="2"/>
        <v>0</v>
      </c>
      <c r="G14" s="146">
        <f t="shared" si="2"/>
        <v>0</v>
      </c>
      <c r="H14" s="146">
        <f t="shared" si="2"/>
        <v>0</v>
      </c>
      <c r="I14" s="146">
        <f t="shared" si="2"/>
        <v>0</v>
      </c>
      <c r="J14" s="147" t="e">
        <f>SUMPRODUCT(J8:J13,I8:I13)/SUM(I8:I13)</f>
        <v>#DIV/0!</v>
      </c>
      <c r="K14" s="148" t="e">
        <f>SUMPRODUCT(K8:K13,I8:I13)/SUM(I8:I13)</f>
        <v>#DIV/0!</v>
      </c>
      <c r="L14" s="146">
        <f t="shared" ref="L14:R14" si="3">SUM(L8:L13)</f>
        <v>0</v>
      </c>
      <c r="M14" s="146">
        <f t="shared" si="3"/>
        <v>0</v>
      </c>
      <c r="N14" s="146">
        <f t="shared" si="3"/>
        <v>0</v>
      </c>
      <c r="O14" s="146">
        <f t="shared" si="3"/>
        <v>0</v>
      </c>
      <c r="P14" s="146">
        <f t="shared" si="3"/>
        <v>0</v>
      </c>
      <c r="Q14" s="146">
        <f t="shared" si="3"/>
        <v>0</v>
      </c>
      <c r="R14" s="146">
        <f t="shared" si="3"/>
        <v>0</v>
      </c>
      <c r="S14" s="147" t="e">
        <f>SUMPRODUCT(S8:S13,R8:R13)/SUM(R8:R13)</f>
        <v>#DIV/0!</v>
      </c>
      <c r="T14" s="149" t="e">
        <f>SUMPRODUCT(T8:T13,R8:R13)/SUM(R8:R13)</f>
        <v>#DIV/0!</v>
      </c>
    </row>
    <row r="15" spans="2:20" s="134" customFormat="1" ht="8.15" customHeight="1" thickBot="1" x14ac:dyDescent="0.4"/>
    <row r="16" spans="2:20" s="134" customFormat="1" ht="56.25" customHeight="1" x14ac:dyDescent="0.35">
      <c r="B16" s="150" t="s">
        <v>50</v>
      </c>
      <c r="C16" s="189"/>
      <c r="D16" s="190"/>
      <c r="E16" s="190"/>
      <c r="F16" s="190"/>
      <c r="G16" s="190" t="s">
        <v>197</v>
      </c>
      <c r="H16" s="190"/>
      <c r="I16" s="190"/>
      <c r="J16" s="190"/>
      <c r="K16" s="191"/>
      <c r="L16" s="189"/>
      <c r="M16" s="190"/>
      <c r="N16" s="190"/>
      <c r="O16" s="190"/>
      <c r="P16" s="190" t="s">
        <v>198</v>
      </c>
      <c r="Q16" s="190"/>
      <c r="R16" s="190"/>
      <c r="S16" s="190"/>
      <c r="T16" s="192"/>
    </row>
    <row r="17" spans="2:20" s="134" customFormat="1" ht="95.15" customHeight="1" x14ac:dyDescent="0.35">
      <c r="B17" s="135" t="s">
        <v>181</v>
      </c>
      <c r="C17" s="136" t="s">
        <v>77</v>
      </c>
      <c r="D17" s="136" t="s">
        <v>78</v>
      </c>
      <c r="E17" s="136" t="s">
        <v>79</v>
      </c>
      <c r="F17" s="136" t="s">
        <v>180</v>
      </c>
      <c r="G17" s="136" t="s">
        <v>80</v>
      </c>
      <c r="H17" s="136" t="s">
        <v>195</v>
      </c>
      <c r="I17" s="136" t="s">
        <v>37</v>
      </c>
      <c r="J17" s="136" t="s">
        <v>114</v>
      </c>
      <c r="K17" s="136" t="s">
        <v>118</v>
      </c>
      <c r="L17" s="136" t="s">
        <v>77</v>
      </c>
      <c r="M17" s="136" t="s">
        <v>78</v>
      </c>
      <c r="N17" s="136" t="s">
        <v>79</v>
      </c>
      <c r="O17" s="136" t="s">
        <v>180</v>
      </c>
      <c r="P17" s="136" t="s">
        <v>80</v>
      </c>
      <c r="Q17" s="136" t="s">
        <v>195</v>
      </c>
      <c r="R17" s="136" t="s">
        <v>37</v>
      </c>
      <c r="S17" s="136" t="s">
        <v>114</v>
      </c>
      <c r="T17" s="137" t="s">
        <v>118</v>
      </c>
    </row>
    <row r="18" spans="2:20" s="134" customFormat="1" ht="18" customHeight="1" x14ac:dyDescent="0.35">
      <c r="B18" s="151" t="s">
        <v>49</v>
      </c>
      <c r="C18" s="97"/>
      <c r="D18" s="98"/>
      <c r="E18" s="98"/>
      <c r="F18" s="98"/>
      <c r="G18" s="98"/>
      <c r="H18" s="98"/>
      <c r="I18" s="98"/>
      <c r="J18" s="98"/>
      <c r="K18" s="99"/>
      <c r="L18" s="138"/>
      <c r="M18" s="139"/>
      <c r="N18" s="139"/>
      <c r="O18" s="139" t="s">
        <v>167</v>
      </c>
      <c r="P18" s="139"/>
      <c r="Q18" s="139"/>
      <c r="R18" s="139"/>
      <c r="S18" s="140"/>
      <c r="T18" s="142"/>
    </row>
    <row r="19" spans="2:20" s="134" customFormat="1" ht="18" customHeight="1" x14ac:dyDescent="0.35">
      <c r="B19" s="152" t="s">
        <v>0</v>
      </c>
      <c r="C19" s="100"/>
      <c r="D19" s="101"/>
      <c r="E19" s="101"/>
      <c r="F19" s="101"/>
      <c r="G19" s="101"/>
      <c r="H19" s="101"/>
      <c r="I19" s="101"/>
      <c r="J19" s="101"/>
      <c r="K19" s="102"/>
      <c r="L19" s="97"/>
      <c r="M19" s="98"/>
      <c r="N19" s="98"/>
      <c r="O19" s="98"/>
      <c r="P19" s="98"/>
      <c r="Q19" s="99"/>
      <c r="R19" s="254"/>
      <c r="S19" s="255"/>
      <c r="T19" s="242"/>
    </row>
    <row r="20" spans="2:20" s="134" customFormat="1" ht="18" customHeight="1" x14ac:dyDescent="0.35">
      <c r="B20" s="152" t="s">
        <v>1</v>
      </c>
      <c r="C20" s="100"/>
      <c r="D20" s="101"/>
      <c r="E20" s="101"/>
      <c r="F20" s="101"/>
      <c r="G20" s="101"/>
      <c r="H20" s="101"/>
      <c r="I20" s="101"/>
      <c r="J20" s="101"/>
      <c r="K20" s="102"/>
      <c r="L20" s="100"/>
      <c r="M20" s="101"/>
      <c r="N20" s="101"/>
      <c r="O20" s="101"/>
      <c r="P20" s="101"/>
      <c r="Q20" s="102"/>
      <c r="R20" s="254"/>
      <c r="S20" s="255"/>
      <c r="T20" s="242"/>
    </row>
    <row r="21" spans="2:20" s="134" customFormat="1" ht="18" customHeight="1" x14ac:dyDescent="0.35">
      <c r="B21" s="152" t="s">
        <v>4</v>
      </c>
      <c r="C21" s="100"/>
      <c r="D21" s="101"/>
      <c r="E21" s="101"/>
      <c r="F21" s="101"/>
      <c r="G21" s="101"/>
      <c r="H21" s="101"/>
      <c r="I21" s="101"/>
      <c r="J21" s="101"/>
      <c r="K21" s="102"/>
      <c r="L21" s="100"/>
      <c r="M21" s="101"/>
      <c r="N21" s="101"/>
      <c r="O21" s="101"/>
      <c r="P21" s="101"/>
      <c r="Q21" s="102"/>
      <c r="R21" s="254"/>
      <c r="S21" s="255"/>
      <c r="T21" s="242"/>
    </row>
    <row r="22" spans="2:20" s="134" customFormat="1" ht="18" customHeight="1" x14ac:dyDescent="0.35">
      <c r="B22" s="152" t="s">
        <v>2</v>
      </c>
      <c r="C22" s="100"/>
      <c r="D22" s="101"/>
      <c r="E22" s="101"/>
      <c r="F22" s="101"/>
      <c r="G22" s="101"/>
      <c r="H22" s="101"/>
      <c r="I22" s="101"/>
      <c r="J22" s="101"/>
      <c r="K22" s="102"/>
      <c r="L22" s="100"/>
      <c r="M22" s="101"/>
      <c r="N22" s="101"/>
      <c r="O22" s="101"/>
      <c r="P22" s="101"/>
      <c r="Q22" s="102"/>
      <c r="R22" s="254"/>
      <c r="S22" s="255"/>
      <c r="T22" s="242"/>
    </row>
    <row r="23" spans="2:20" s="134" customFormat="1" ht="18" customHeight="1" x14ac:dyDescent="0.35">
      <c r="B23" s="152" t="s">
        <v>3</v>
      </c>
      <c r="C23" s="100"/>
      <c r="D23" s="101"/>
      <c r="E23" s="101"/>
      <c r="F23" s="101"/>
      <c r="G23" s="101"/>
      <c r="H23" s="101"/>
      <c r="I23" s="101"/>
      <c r="J23" s="101"/>
      <c r="K23" s="102"/>
      <c r="L23" s="100"/>
      <c r="M23" s="101"/>
      <c r="N23" s="101"/>
      <c r="O23" s="101"/>
      <c r="P23" s="101"/>
      <c r="Q23" s="102"/>
      <c r="R23" s="254"/>
      <c r="S23" s="255"/>
      <c r="T23" s="242"/>
    </row>
    <row r="24" spans="2:20" s="134" customFormat="1" ht="18" customHeight="1" x14ac:dyDescent="0.35">
      <c r="B24" s="153" t="s">
        <v>119</v>
      </c>
      <c r="C24" s="100"/>
      <c r="D24" s="101"/>
      <c r="E24" s="101"/>
      <c r="F24" s="101"/>
      <c r="G24" s="101"/>
      <c r="H24" s="101"/>
      <c r="I24" s="101"/>
      <c r="J24" s="101"/>
      <c r="K24" s="102"/>
      <c r="L24" s="100"/>
      <c r="M24" s="101"/>
      <c r="N24" s="101"/>
      <c r="O24" s="101"/>
      <c r="P24" s="101"/>
      <c r="Q24" s="102"/>
      <c r="R24" s="256">
        <v>1</v>
      </c>
      <c r="S24" s="257">
        <v>23</v>
      </c>
      <c r="T24" s="253"/>
    </row>
    <row r="25" spans="2:20" s="134" customFormat="1" ht="18" customHeight="1" thickBot="1" x14ac:dyDescent="0.4">
      <c r="B25" s="154" t="s">
        <v>14</v>
      </c>
      <c r="C25" s="103"/>
      <c r="D25" s="104"/>
      <c r="E25" s="104"/>
      <c r="F25" s="104"/>
      <c r="G25" s="104"/>
      <c r="H25" s="104"/>
      <c r="I25" s="104"/>
      <c r="J25" s="104"/>
      <c r="K25" s="105"/>
      <c r="L25" s="103"/>
      <c r="M25" s="104"/>
      <c r="N25" s="104"/>
      <c r="O25" s="104"/>
      <c r="P25" s="104"/>
      <c r="Q25" s="105"/>
      <c r="R25" s="146">
        <f>SUM(R19:R24)</f>
        <v>1</v>
      </c>
      <c r="S25" s="155">
        <f>SUMPRODUCT(S19:S24,R19:R24)/SUM(R19:R24)</f>
        <v>23</v>
      </c>
      <c r="T25" s="149">
        <f>SUMPRODUCT(T19:T24,R19:R24)/SUM(R19:R24)</f>
        <v>0</v>
      </c>
    </row>
    <row r="26" spans="2:20" s="134" customFormat="1" ht="8.15" customHeight="1" thickBot="1" x14ac:dyDescent="0.4"/>
    <row r="27" spans="2:20" s="134" customFormat="1" ht="56.15" customHeight="1" x14ac:dyDescent="0.35">
      <c r="B27" s="150" t="s">
        <v>98</v>
      </c>
      <c r="C27" s="189"/>
      <c r="D27" s="190"/>
      <c r="E27" s="190"/>
      <c r="F27" s="190"/>
      <c r="G27" s="190" t="s">
        <v>197</v>
      </c>
      <c r="H27" s="190"/>
      <c r="I27" s="190"/>
      <c r="J27" s="190"/>
      <c r="K27" s="191"/>
      <c r="L27" s="189"/>
      <c r="M27" s="190"/>
      <c r="N27" s="190"/>
      <c r="O27" s="190"/>
      <c r="P27" s="190" t="s">
        <v>198</v>
      </c>
      <c r="Q27" s="190"/>
      <c r="R27" s="190"/>
      <c r="S27" s="190"/>
      <c r="T27" s="192"/>
    </row>
    <row r="28" spans="2:20" s="134" customFormat="1" ht="95.15" customHeight="1" x14ac:dyDescent="0.35">
      <c r="B28" s="135" t="s">
        <v>181</v>
      </c>
      <c r="C28" s="136" t="s">
        <v>77</v>
      </c>
      <c r="D28" s="136" t="s">
        <v>78</v>
      </c>
      <c r="E28" s="136" t="s">
        <v>79</v>
      </c>
      <c r="F28" s="136" t="s">
        <v>180</v>
      </c>
      <c r="G28" s="136" t="s">
        <v>80</v>
      </c>
      <c r="H28" s="136" t="s">
        <v>195</v>
      </c>
      <c r="I28" s="136" t="s">
        <v>37</v>
      </c>
      <c r="J28" s="136" t="s">
        <v>114</v>
      </c>
      <c r="K28" s="136" t="s">
        <v>118</v>
      </c>
      <c r="L28" s="136" t="s">
        <v>77</v>
      </c>
      <c r="M28" s="136" t="s">
        <v>78</v>
      </c>
      <c r="N28" s="136" t="s">
        <v>79</v>
      </c>
      <c r="O28" s="136" t="s">
        <v>180</v>
      </c>
      <c r="P28" s="136" t="s">
        <v>80</v>
      </c>
      <c r="Q28" s="136" t="s">
        <v>195</v>
      </c>
      <c r="R28" s="136" t="s">
        <v>37</v>
      </c>
      <c r="S28" s="136" t="s">
        <v>114</v>
      </c>
      <c r="T28" s="137" t="s">
        <v>118</v>
      </c>
    </row>
    <row r="29" spans="2:20" s="134" customFormat="1" ht="18" customHeight="1" x14ac:dyDescent="0.35">
      <c r="B29" s="151" t="s">
        <v>49</v>
      </c>
      <c r="C29" s="138"/>
      <c r="D29" s="139"/>
      <c r="E29" s="139"/>
      <c r="F29" s="139" t="s">
        <v>167</v>
      </c>
      <c r="G29" s="139"/>
      <c r="H29" s="139"/>
      <c r="I29" s="139"/>
      <c r="J29" s="140"/>
      <c r="K29" s="140"/>
      <c r="L29" s="138"/>
      <c r="M29" s="139"/>
      <c r="N29" s="139"/>
      <c r="O29" s="139" t="s">
        <v>167</v>
      </c>
      <c r="P29" s="139"/>
      <c r="Q29" s="139"/>
      <c r="R29" s="139"/>
      <c r="S29" s="140"/>
      <c r="T29" s="142"/>
    </row>
    <row r="30" spans="2:20" s="134" customFormat="1" ht="18" customHeight="1" x14ac:dyDescent="0.35">
      <c r="B30" s="152" t="s">
        <v>0</v>
      </c>
      <c r="C30" s="132">
        <f t="shared" ref="C30:H30" si="4">C8</f>
        <v>0</v>
      </c>
      <c r="D30" s="132">
        <f t="shared" si="4"/>
        <v>0</v>
      </c>
      <c r="E30" s="132">
        <f t="shared" si="4"/>
        <v>0</v>
      </c>
      <c r="F30" s="132">
        <f t="shared" si="4"/>
        <v>0</v>
      </c>
      <c r="G30" s="132">
        <f t="shared" si="4"/>
        <v>0</v>
      </c>
      <c r="H30" s="132">
        <f t="shared" si="4"/>
        <v>0</v>
      </c>
      <c r="I30" s="132">
        <f t="shared" ref="I30:I35" si="5">SUM(C30:H30)</f>
        <v>0</v>
      </c>
      <c r="J30" s="156">
        <f t="shared" ref="J30:K35" si="6">J8</f>
        <v>0</v>
      </c>
      <c r="K30" s="157">
        <f t="shared" si="6"/>
        <v>0</v>
      </c>
      <c r="L30" s="97"/>
      <c r="M30" s="98"/>
      <c r="N30" s="98"/>
      <c r="O30" s="98"/>
      <c r="P30" s="98"/>
      <c r="Q30" s="99"/>
      <c r="R30" s="132">
        <f t="shared" ref="R30:R35" si="7">(R19+R8)</f>
        <v>0</v>
      </c>
      <c r="S30" s="158">
        <f t="shared" ref="S30:S35" si="8">IF(R30=0,0,S8*(R8/R30)+S19*(R19/R30))</f>
        <v>0</v>
      </c>
      <c r="T30" s="159">
        <f t="shared" ref="T30:T35" si="9">IF(R30=0,0,T8*(R8/R30)+T19*(R19/R30))</f>
        <v>0</v>
      </c>
    </row>
    <row r="31" spans="2:20" s="134" customFormat="1" ht="18" customHeight="1" x14ac:dyDescent="0.35">
      <c r="B31" s="152" t="s">
        <v>1</v>
      </c>
      <c r="C31" s="132">
        <f t="shared" ref="C31:G35" si="10">C9</f>
        <v>0</v>
      </c>
      <c r="D31" s="132">
        <f t="shared" si="10"/>
        <v>0</v>
      </c>
      <c r="E31" s="132">
        <f t="shared" si="10"/>
        <v>0</v>
      </c>
      <c r="F31" s="132">
        <f t="shared" si="10"/>
        <v>0</v>
      </c>
      <c r="G31" s="132">
        <f t="shared" si="10"/>
        <v>0</v>
      </c>
      <c r="H31" s="132">
        <f>H9</f>
        <v>0</v>
      </c>
      <c r="I31" s="132">
        <f t="shared" si="5"/>
        <v>0</v>
      </c>
      <c r="J31" s="156">
        <f t="shared" si="6"/>
        <v>0</v>
      </c>
      <c r="K31" s="157">
        <f t="shared" si="6"/>
        <v>0</v>
      </c>
      <c r="L31" s="100"/>
      <c r="M31" s="101"/>
      <c r="N31" s="101"/>
      <c r="O31" s="101"/>
      <c r="P31" s="101"/>
      <c r="Q31" s="102"/>
      <c r="R31" s="132">
        <f t="shared" si="7"/>
        <v>0</v>
      </c>
      <c r="S31" s="158">
        <f t="shared" si="8"/>
        <v>0</v>
      </c>
      <c r="T31" s="159">
        <f t="shared" si="9"/>
        <v>0</v>
      </c>
    </row>
    <row r="32" spans="2:20" s="134" customFormat="1" ht="18" customHeight="1" x14ac:dyDescent="0.35">
      <c r="B32" s="152" t="s">
        <v>4</v>
      </c>
      <c r="C32" s="132">
        <f t="shared" si="10"/>
        <v>0</v>
      </c>
      <c r="D32" s="132">
        <f t="shared" si="10"/>
        <v>0</v>
      </c>
      <c r="E32" s="132">
        <f t="shared" si="10"/>
        <v>0</v>
      </c>
      <c r="F32" s="132">
        <f t="shared" si="10"/>
        <v>0</v>
      </c>
      <c r="G32" s="132">
        <f t="shared" si="10"/>
        <v>0</v>
      </c>
      <c r="H32" s="132">
        <f>H10</f>
        <v>0</v>
      </c>
      <c r="I32" s="132">
        <f t="shared" si="5"/>
        <v>0</v>
      </c>
      <c r="J32" s="156">
        <f t="shared" si="6"/>
        <v>0</v>
      </c>
      <c r="K32" s="157">
        <f t="shared" si="6"/>
        <v>0</v>
      </c>
      <c r="L32" s="100"/>
      <c r="M32" s="101"/>
      <c r="N32" s="101"/>
      <c r="O32" s="101"/>
      <c r="P32" s="101"/>
      <c r="Q32" s="102"/>
      <c r="R32" s="132">
        <f t="shared" si="7"/>
        <v>0</v>
      </c>
      <c r="S32" s="158">
        <f t="shared" si="8"/>
        <v>0</v>
      </c>
      <c r="T32" s="159">
        <f t="shared" si="9"/>
        <v>0</v>
      </c>
    </row>
    <row r="33" spans="2:20" s="134" customFormat="1" ht="18" customHeight="1" x14ac:dyDescent="0.35">
      <c r="B33" s="152" t="s">
        <v>2</v>
      </c>
      <c r="C33" s="132">
        <f t="shared" si="10"/>
        <v>0</v>
      </c>
      <c r="D33" s="132">
        <f t="shared" si="10"/>
        <v>0</v>
      </c>
      <c r="E33" s="132">
        <f t="shared" si="10"/>
        <v>0</v>
      </c>
      <c r="F33" s="132">
        <f t="shared" si="10"/>
        <v>0</v>
      </c>
      <c r="G33" s="132">
        <f t="shared" si="10"/>
        <v>0</v>
      </c>
      <c r="H33" s="132">
        <f>H11</f>
        <v>0</v>
      </c>
      <c r="I33" s="132">
        <f t="shared" si="5"/>
        <v>0</v>
      </c>
      <c r="J33" s="156">
        <f t="shared" si="6"/>
        <v>0</v>
      </c>
      <c r="K33" s="157">
        <f t="shared" si="6"/>
        <v>0</v>
      </c>
      <c r="L33" s="100"/>
      <c r="M33" s="101"/>
      <c r="N33" s="101"/>
      <c r="O33" s="101"/>
      <c r="P33" s="101"/>
      <c r="Q33" s="102"/>
      <c r="R33" s="132">
        <f t="shared" si="7"/>
        <v>0</v>
      </c>
      <c r="S33" s="158">
        <f t="shared" si="8"/>
        <v>0</v>
      </c>
      <c r="T33" s="159">
        <f t="shared" si="9"/>
        <v>0</v>
      </c>
    </row>
    <row r="34" spans="2:20" s="134" customFormat="1" ht="18" customHeight="1" x14ac:dyDescent="0.35">
      <c r="B34" s="152" t="s">
        <v>3</v>
      </c>
      <c r="C34" s="132">
        <f t="shared" si="10"/>
        <v>0</v>
      </c>
      <c r="D34" s="132">
        <f t="shared" si="10"/>
        <v>0</v>
      </c>
      <c r="E34" s="132">
        <f t="shared" si="10"/>
        <v>0</v>
      </c>
      <c r="F34" s="132">
        <f t="shared" si="10"/>
        <v>0</v>
      </c>
      <c r="G34" s="132">
        <f t="shared" si="10"/>
        <v>0</v>
      </c>
      <c r="H34" s="132">
        <f>H12</f>
        <v>0</v>
      </c>
      <c r="I34" s="132">
        <f t="shared" si="5"/>
        <v>0</v>
      </c>
      <c r="J34" s="156">
        <f t="shared" si="6"/>
        <v>0</v>
      </c>
      <c r="K34" s="157">
        <f t="shared" si="6"/>
        <v>0</v>
      </c>
      <c r="L34" s="100"/>
      <c r="M34" s="101"/>
      <c r="N34" s="101"/>
      <c r="O34" s="101"/>
      <c r="P34" s="101"/>
      <c r="Q34" s="102"/>
      <c r="R34" s="132">
        <f t="shared" si="7"/>
        <v>0</v>
      </c>
      <c r="S34" s="158">
        <f t="shared" si="8"/>
        <v>0</v>
      </c>
      <c r="T34" s="159">
        <f t="shared" si="9"/>
        <v>0</v>
      </c>
    </row>
    <row r="35" spans="2:20" s="134" customFormat="1" ht="18" customHeight="1" x14ac:dyDescent="0.35">
      <c r="B35" s="153" t="s">
        <v>119</v>
      </c>
      <c r="C35" s="132">
        <f t="shared" si="10"/>
        <v>0</v>
      </c>
      <c r="D35" s="132">
        <f t="shared" si="10"/>
        <v>0</v>
      </c>
      <c r="E35" s="132">
        <f t="shared" si="10"/>
        <v>0</v>
      </c>
      <c r="F35" s="132">
        <f t="shared" si="10"/>
        <v>0</v>
      </c>
      <c r="G35" s="132">
        <f t="shared" si="10"/>
        <v>0</v>
      </c>
      <c r="H35" s="132">
        <f>H13</f>
        <v>0</v>
      </c>
      <c r="I35" s="132">
        <f t="shared" si="5"/>
        <v>0</v>
      </c>
      <c r="J35" s="156">
        <f t="shared" si="6"/>
        <v>0</v>
      </c>
      <c r="K35" s="157">
        <f t="shared" si="6"/>
        <v>0</v>
      </c>
      <c r="L35" s="100"/>
      <c r="M35" s="101"/>
      <c r="N35" s="101"/>
      <c r="O35" s="101"/>
      <c r="P35" s="101"/>
      <c r="Q35" s="102"/>
      <c r="R35" s="132">
        <f t="shared" si="7"/>
        <v>1</v>
      </c>
      <c r="S35" s="158">
        <f t="shared" si="8"/>
        <v>23</v>
      </c>
      <c r="T35" s="159">
        <f t="shared" si="9"/>
        <v>0</v>
      </c>
    </row>
    <row r="36" spans="2:20" s="134" customFormat="1" ht="18" customHeight="1" thickBot="1" x14ac:dyDescent="0.4">
      <c r="B36" s="145" t="s">
        <v>14</v>
      </c>
      <c r="C36" s="146">
        <f t="shared" ref="C36:I36" si="11">SUM(C30:C35)</f>
        <v>0</v>
      </c>
      <c r="D36" s="146">
        <f t="shared" si="11"/>
        <v>0</v>
      </c>
      <c r="E36" s="146">
        <f t="shared" si="11"/>
        <v>0</v>
      </c>
      <c r="F36" s="146">
        <f t="shared" si="11"/>
        <v>0</v>
      </c>
      <c r="G36" s="146">
        <f t="shared" si="11"/>
        <v>0</v>
      </c>
      <c r="H36" s="146">
        <f t="shared" si="11"/>
        <v>0</v>
      </c>
      <c r="I36" s="146">
        <f t="shared" si="11"/>
        <v>0</v>
      </c>
      <c r="J36" s="147" t="e">
        <f>SUMPRODUCT(J30:J35,I30:I35)/SUM(I30:I35)</f>
        <v>#DIV/0!</v>
      </c>
      <c r="K36" s="160" t="e">
        <f>SUMPRODUCT(K30:K35,I30:I35)/SUM(I30:I35)</f>
        <v>#DIV/0!</v>
      </c>
      <c r="L36" s="103"/>
      <c r="M36" s="104"/>
      <c r="N36" s="104"/>
      <c r="O36" s="104"/>
      <c r="P36" s="104"/>
      <c r="Q36" s="105"/>
      <c r="R36" s="146">
        <f>SUM(R30:R35)</f>
        <v>1</v>
      </c>
      <c r="S36" s="147">
        <f>SUMPRODUCT(S30:S35,R30:R35)/SUM(R30:R35)</f>
        <v>23</v>
      </c>
      <c r="T36" s="161">
        <f>SUMPRODUCT(T30:T35,R30:R35)/SUM(R30:R35)</f>
        <v>0</v>
      </c>
    </row>
    <row r="37" spans="2:20" s="128" customFormat="1" x14ac:dyDescent="0.35">
      <c r="B37" s="18"/>
      <c r="C37" s="18"/>
      <c r="D37" s="18"/>
      <c r="E37" s="18"/>
      <c r="F37" s="18"/>
      <c r="G37" s="18"/>
      <c r="H37" s="18"/>
      <c r="I37" s="18"/>
      <c r="J37" s="18"/>
      <c r="K37" s="18"/>
      <c r="L37" s="18"/>
      <c r="M37" s="18"/>
      <c r="N37" s="18"/>
      <c r="O37" s="18"/>
      <c r="P37" s="18"/>
      <c r="Q37" s="18"/>
      <c r="R37" s="18"/>
      <c r="S37" s="18"/>
      <c r="T37" s="18"/>
    </row>
  </sheetData>
  <sheetProtection algorithmName="SHA-512" hashValue="VPddJQLK6VO0826X5J5JqawuD56HVP2Ccu1oW85xojg2VzZIeDlaUqlVE42gDRtknIohmt4G7ksqF+wXpsC9UQ==" saltValue="n/H9KZBmZknYWokf1HUjjw==" spinCount="100000" sheet="1" objects="1" scenarios="1"/>
  <hyperlinks>
    <hyperlink ref="B2" location="Explanation!A1" display="Please document any explanation in the explanation tab" xr:uid="{00000000-0004-0000-0700-000000000000}"/>
  </hyperlinks>
  <pageMargins left="0.25" right="0.25" top="0.75" bottom="0.75" header="0.3" footer="0.3"/>
  <pageSetup scale="40" orientation="landscape" r:id="rId1"/>
  <headerFooter>
    <oddFooter>&amp;L&amp;"Arial,Regular"&amp;12&amp;A
Version Date: May 11,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T36"/>
  <sheetViews>
    <sheetView showGridLines="0" topLeftCell="F1" zoomScale="75" zoomScaleNormal="75" workbookViewId="0">
      <selection activeCell="K6" sqref="K6"/>
    </sheetView>
  </sheetViews>
  <sheetFormatPr defaultColWidth="9.1796875" defaultRowHeight="15.5" x14ac:dyDescent="0.35"/>
  <cols>
    <col min="1" max="1" width="1.7265625" style="19" customWidth="1"/>
    <col min="2" max="2" width="24.7265625" style="18" customWidth="1"/>
    <col min="3" max="8" width="15.7265625" style="18" customWidth="1"/>
    <col min="9" max="9" width="25.7265625" style="18" customWidth="1"/>
    <col min="10" max="17" width="15.7265625" style="18" customWidth="1"/>
    <col min="18" max="18" width="25.7265625" style="18" customWidth="1"/>
    <col min="19" max="20" width="15.7265625" style="18" customWidth="1"/>
    <col min="21" max="16384" width="9.1796875" style="19"/>
  </cols>
  <sheetData>
    <row r="1" spans="2:20" s="130" customFormat="1" ht="50.15" customHeight="1" x14ac:dyDescent="0.35">
      <c r="B1" s="129"/>
      <c r="C1" s="115"/>
      <c r="D1" s="115"/>
      <c r="E1" s="115"/>
      <c r="F1" s="115"/>
      <c r="G1" s="115"/>
      <c r="H1" s="115"/>
      <c r="I1" s="115"/>
      <c r="J1" s="115"/>
      <c r="K1" s="116" t="str">
        <f>CONCATENATE("The Report Summarizes Rate Activity for the 12 month ending Reporting Year ",General_Info!$C$10)</f>
        <v>The Report Summarizes Rate Activity for the 12 month ending Reporting Year 2023</v>
      </c>
      <c r="L1" s="115"/>
      <c r="M1" s="115"/>
      <c r="N1" s="115"/>
      <c r="O1" s="115"/>
      <c r="P1" s="115"/>
      <c r="Q1" s="115"/>
      <c r="R1" s="115"/>
      <c r="S1" s="115"/>
      <c r="T1" s="115"/>
    </row>
    <row r="2" spans="2:20" s="128" customFormat="1" x14ac:dyDescent="0.35">
      <c r="B2" s="32" t="s">
        <v>215</v>
      </c>
      <c r="C2" s="18"/>
      <c r="D2" s="18"/>
      <c r="E2" s="31"/>
      <c r="F2" s="31"/>
      <c r="G2" s="31"/>
      <c r="H2" s="31"/>
      <c r="I2" s="31"/>
      <c r="J2" s="31"/>
      <c r="K2" s="31"/>
      <c r="L2" s="31"/>
    </row>
    <row r="3" spans="2:20" s="128" customFormat="1" x14ac:dyDescent="0.35">
      <c r="B3" s="32"/>
      <c r="C3" s="18"/>
      <c r="D3" s="18"/>
      <c r="E3" s="31"/>
      <c r="F3" s="31"/>
      <c r="G3" s="31"/>
      <c r="H3" s="31"/>
      <c r="I3" s="31"/>
      <c r="J3" s="31"/>
      <c r="K3" s="31"/>
      <c r="L3" s="31"/>
    </row>
    <row r="4" spans="2:20" s="128" customFormat="1" ht="18.75" customHeight="1" thickBot="1" x14ac:dyDescent="0.4"/>
    <row r="5" spans="2:20" s="128" customFormat="1" ht="48" customHeight="1" x14ac:dyDescent="0.35">
      <c r="B5" s="66" t="s">
        <v>42</v>
      </c>
      <c r="C5" s="193"/>
      <c r="D5" s="194"/>
      <c r="E5" s="194"/>
      <c r="F5" s="194"/>
      <c r="G5" s="194" t="s">
        <v>197</v>
      </c>
      <c r="H5" s="194"/>
      <c r="I5" s="194"/>
      <c r="J5" s="194"/>
      <c r="K5" s="195"/>
      <c r="L5" s="193"/>
      <c r="M5" s="194"/>
      <c r="N5" s="194"/>
      <c r="O5" s="194"/>
      <c r="P5" s="194" t="s">
        <v>198</v>
      </c>
      <c r="Q5" s="194"/>
      <c r="R5" s="194"/>
      <c r="S5" s="194"/>
      <c r="T5" s="196"/>
    </row>
    <row r="6" spans="2:20" s="128" customFormat="1" ht="95.15" customHeight="1" x14ac:dyDescent="0.35">
      <c r="B6" s="41" t="s">
        <v>181</v>
      </c>
      <c r="C6" s="23" t="s">
        <v>77</v>
      </c>
      <c r="D6" s="23" t="s">
        <v>78</v>
      </c>
      <c r="E6" s="23" t="s">
        <v>79</v>
      </c>
      <c r="F6" s="23" t="s">
        <v>180</v>
      </c>
      <c r="G6" s="23" t="s">
        <v>80</v>
      </c>
      <c r="H6" s="23" t="s">
        <v>195</v>
      </c>
      <c r="I6" s="23" t="s">
        <v>37</v>
      </c>
      <c r="J6" s="23" t="s">
        <v>114</v>
      </c>
      <c r="K6" s="23" t="s">
        <v>118</v>
      </c>
      <c r="L6" s="23" t="s">
        <v>77</v>
      </c>
      <c r="M6" s="23" t="s">
        <v>78</v>
      </c>
      <c r="N6" s="23" t="s">
        <v>79</v>
      </c>
      <c r="O6" s="23" t="s">
        <v>180</v>
      </c>
      <c r="P6" s="23" t="s">
        <v>80</v>
      </c>
      <c r="Q6" s="23" t="s">
        <v>195</v>
      </c>
      <c r="R6" s="23" t="s">
        <v>37</v>
      </c>
      <c r="S6" s="23" t="s">
        <v>114</v>
      </c>
      <c r="T6" s="24" t="s">
        <v>118</v>
      </c>
    </row>
    <row r="7" spans="2:20" s="128" customFormat="1" ht="18" customHeight="1" x14ac:dyDescent="0.35">
      <c r="B7" s="41" t="s">
        <v>49</v>
      </c>
      <c r="C7" s="106"/>
      <c r="D7" s="107"/>
      <c r="E7" s="107"/>
      <c r="F7" s="107" t="s">
        <v>114</v>
      </c>
      <c r="G7" s="107"/>
      <c r="H7" s="107"/>
      <c r="I7" s="107"/>
      <c r="J7" s="10"/>
      <c r="K7" s="12"/>
      <c r="L7" s="106"/>
      <c r="M7" s="107"/>
      <c r="N7" s="107"/>
      <c r="O7" s="107" t="s">
        <v>114</v>
      </c>
      <c r="P7" s="107"/>
      <c r="Q7" s="107"/>
      <c r="R7" s="107"/>
      <c r="S7" s="10"/>
      <c r="T7" s="11"/>
    </row>
    <row r="8" spans="2:20" s="128" customFormat="1" ht="18" customHeight="1" x14ac:dyDescent="0.35">
      <c r="B8" s="42" t="s">
        <v>0</v>
      </c>
      <c r="C8" s="258"/>
      <c r="D8" s="258"/>
      <c r="E8" s="258"/>
      <c r="F8" s="258"/>
      <c r="G8" s="258"/>
      <c r="H8" s="258"/>
      <c r="I8" s="132">
        <f>'(5a) Enrollment'!I8</f>
        <v>0</v>
      </c>
      <c r="J8" s="95">
        <f>'(5a) Enrollment'!J8</f>
        <v>0</v>
      </c>
      <c r="K8" s="30">
        <f>'(5a) Enrollment'!K8</f>
        <v>0</v>
      </c>
      <c r="L8" s="258"/>
      <c r="M8" s="258"/>
      <c r="N8" s="258"/>
      <c r="O8" s="258"/>
      <c r="P8" s="258"/>
      <c r="Q8" s="258"/>
      <c r="R8" s="132">
        <f>'(5a) Enrollment'!R8</f>
        <v>0</v>
      </c>
      <c r="S8" s="95">
        <f>'(5a) Enrollment'!S8</f>
        <v>0</v>
      </c>
      <c r="T8" s="34">
        <f>'(5a) Enrollment'!T8</f>
        <v>0</v>
      </c>
    </row>
    <row r="9" spans="2:20" s="128" customFormat="1" ht="18" customHeight="1" x14ac:dyDescent="0.35">
      <c r="B9" s="42" t="s">
        <v>1</v>
      </c>
      <c r="C9" s="258"/>
      <c r="D9" s="258"/>
      <c r="E9" s="258"/>
      <c r="F9" s="258"/>
      <c r="G9" s="258"/>
      <c r="H9" s="258"/>
      <c r="I9" s="132">
        <f>'(5a) Enrollment'!I9</f>
        <v>0</v>
      </c>
      <c r="J9" s="95">
        <f>'(5a) Enrollment'!J9</f>
        <v>0</v>
      </c>
      <c r="K9" s="30">
        <f>'(5a) Enrollment'!K9</f>
        <v>0</v>
      </c>
      <c r="L9" s="258"/>
      <c r="M9" s="258"/>
      <c r="N9" s="258"/>
      <c r="O9" s="258"/>
      <c r="P9" s="258"/>
      <c r="Q9" s="258"/>
      <c r="R9" s="132">
        <f>'(5a) Enrollment'!R9</f>
        <v>0</v>
      </c>
      <c r="S9" s="95">
        <f>'(5a) Enrollment'!S9</f>
        <v>0</v>
      </c>
      <c r="T9" s="34">
        <f>'(5a) Enrollment'!T9</f>
        <v>0</v>
      </c>
    </row>
    <row r="10" spans="2:20" s="128" customFormat="1" ht="18" customHeight="1" x14ac:dyDescent="0.35">
      <c r="B10" s="42" t="s">
        <v>4</v>
      </c>
      <c r="C10" s="258"/>
      <c r="D10" s="258"/>
      <c r="E10" s="258"/>
      <c r="F10" s="258"/>
      <c r="G10" s="258"/>
      <c r="H10" s="258"/>
      <c r="I10" s="132">
        <f>'(5a) Enrollment'!I10</f>
        <v>0</v>
      </c>
      <c r="J10" s="95">
        <f>'(5a) Enrollment'!J10</f>
        <v>0</v>
      </c>
      <c r="K10" s="30">
        <f>'(5a) Enrollment'!K10</f>
        <v>0</v>
      </c>
      <c r="L10" s="258"/>
      <c r="M10" s="258"/>
      <c r="N10" s="258"/>
      <c r="O10" s="258"/>
      <c r="P10" s="258"/>
      <c r="Q10" s="258"/>
      <c r="R10" s="132">
        <f>'(5a) Enrollment'!R10</f>
        <v>0</v>
      </c>
      <c r="S10" s="95">
        <f>'(5a) Enrollment'!S10</f>
        <v>0</v>
      </c>
      <c r="T10" s="34">
        <f>'(5a) Enrollment'!T10</f>
        <v>0</v>
      </c>
    </row>
    <row r="11" spans="2:20" s="128" customFormat="1" ht="18" customHeight="1" x14ac:dyDescent="0.35">
      <c r="B11" s="42" t="s">
        <v>2</v>
      </c>
      <c r="C11" s="258"/>
      <c r="D11" s="258"/>
      <c r="E11" s="258"/>
      <c r="F11" s="258"/>
      <c r="G11" s="258"/>
      <c r="H11" s="258"/>
      <c r="I11" s="132">
        <f>'(5a) Enrollment'!I11</f>
        <v>0</v>
      </c>
      <c r="J11" s="95">
        <f>'(5a) Enrollment'!J11</f>
        <v>0</v>
      </c>
      <c r="K11" s="30">
        <f>'(5a) Enrollment'!K11</f>
        <v>0</v>
      </c>
      <c r="L11" s="258"/>
      <c r="M11" s="258"/>
      <c r="N11" s="258"/>
      <c r="O11" s="258"/>
      <c r="P11" s="258"/>
      <c r="Q11" s="258"/>
      <c r="R11" s="132">
        <f>'(5a) Enrollment'!R11</f>
        <v>0</v>
      </c>
      <c r="S11" s="95">
        <f>'(5a) Enrollment'!S11</f>
        <v>0</v>
      </c>
      <c r="T11" s="34">
        <f>'(5a) Enrollment'!T11</f>
        <v>0</v>
      </c>
    </row>
    <row r="12" spans="2:20" s="128" customFormat="1" ht="18" customHeight="1" x14ac:dyDescent="0.35">
      <c r="B12" s="42" t="s">
        <v>3</v>
      </c>
      <c r="C12" s="258"/>
      <c r="D12" s="258"/>
      <c r="E12" s="258"/>
      <c r="F12" s="258"/>
      <c r="G12" s="258"/>
      <c r="H12" s="258"/>
      <c r="I12" s="132">
        <f>'(5a) Enrollment'!I12</f>
        <v>0</v>
      </c>
      <c r="J12" s="95">
        <f>'(5a) Enrollment'!J12</f>
        <v>0</v>
      </c>
      <c r="K12" s="30">
        <f>'(5a) Enrollment'!K12</f>
        <v>0</v>
      </c>
      <c r="L12" s="258"/>
      <c r="M12" s="258"/>
      <c r="N12" s="258"/>
      <c r="O12" s="258"/>
      <c r="P12" s="258"/>
      <c r="Q12" s="258"/>
      <c r="R12" s="132">
        <f>'(5a) Enrollment'!R12</f>
        <v>0</v>
      </c>
      <c r="S12" s="95">
        <f>'(5a) Enrollment'!S12</f>
        <v>0</v>
      </c>
      <c r="T12" s="34">
        <f>'(5a) Enrollment'!T12</f>
        <v>0</v>
      </c>
    </row>
    <row r="13" spans="2:20" s="128" customFormat="1" ht="18" customHeight="1" x14ac:dyDescent="0.35">
      <c r="B13" s="61" t="s">
        <v>119</v>
      </c>
      <c r="C13" s="259"/>
      <c r="D13" s="259"/>
      <c r="E13" s="259"/>
      <c r="F13" s="259"/>
      <c r="G13" s="258"/>
      <c r="H13" s="258"/>
      <c r="I13" s="132">
        <f>'(5a) Enrollment'!I13</f>
        <v>0</v>
      </c>
      <c r="J13" s="95">
        <f>'(5a) Enrollment'!J13</f>
        <v>0</v>
      </c>
      <c r="K13" s="30">
        <f>'(5a) Enrollment'!K13</f>
        <v>0</v>
      </c>
      <c r="L13" s="259"/>
      <c r="M13" s="259"/>
      <c r="N13" s="259"/>
      <c r="O13" s="259"/>
      <c r="P13" s="258"/>
      <c r="Q13" s="258"/>
      <c r="R13" s="132">
        <f>'(5a) Enrollment'!R13</f>
        <v>0</v>
      </c>
      <c r="S13" s="95">
        <f>'(5a) Enrollment'!S13</f>
        <v>0</v>
      </c>
      <c r="T13" s="34">
        <f>'(5a) Enrollment'!T13</f>
        <v>0</v>
      </c>
    </row>
    <row r="14" spans="2:20" s="128" customFormat="1" ht="18" customHeight="1" thickBot="1" x14ac:dyDescent="0.4">
      <c r="B14" s="43" t="s">
        <v>14</v>
      </c>
      <c r="C14" s="112"/>
      <c r="D14" s="113"/>
      <c r="E14" s="113"/>
      <c r="F14" s="113"/>
      <c r="G14" s="113"/>
      <c r="H14" s="114"/>
      <c r="I14" s="146">
        <f>SUM(I8:I13)</f>
        <v>0</v>
      </c>
      <c r="J14" s="88" t="e">
        <f>SUMPRODUCT(J8:J13,I8:I13)/SUM(I8:I13)</f>
        <v>#DIV/0!</v>
      </c>
      <c r="K14" s="83" t="e">
        <f>SUMPRODUCT(K8:K13,I8:I13)/SUM(I8:I13)</f>
        <v>#DIV/0!</v>
      </c>
      <c r="L14" s="112"/>
      <c r="M14" s="113"/>
      <c r="N14" s="113"/>
      <c r="O14" s="113"/>
      <c r="P14" s="113"/>
      <c r="Q14" s="114"/>
      <c r="R14" s="146">
        <f>SUM(R8:R13)</f>
        <v>0</v>
      </c>
      <c r="S14" s="88" t="e">
        <f>SUMPRODUCT(S8:S13,R8:R13)/SUM(R8:R13)</f>
        <v>#DIV/0!</v>
      </c>
      <c r="T14" s="84" t="e">
        <f>SUMPRODUCT(T8:T13,R8:R13)/SUM(R8:R13)</f>
        <v>#DIV/0!</v>
      </c>
    </row>
    <row r="15" spans="2:20" s="128" customFormat="1" ht="8.15" customHeight="1" thickBot="1" x14ac:dyDescent="0.4"/>
    <row r="16" spans="2:20" s="128" customFormat="1" ht="56.25" customHeight="1" x14ac:dyDescent="0.35">
      <c r="B16" s="65" t="s">
        <v>50</v>
      </c>
      <c r="C16" s="193"/>
      <c r="D16" s="194"/>
      <c r="E16" s="194"/>
      <c r="F16" s="194"/>
      <c r="G16" s="194" t="s">
        <v>197</v>
      </c>
      <c r="H16" s="194"/>
      <c r="I16" s="194"/>
      <c r="J16" s="194"/>
      <c r="K16" s="195"/>
      <c r="L16" s="193"/>
      <c r="M16" s="194"/>
      <c r="N16" s="194"/>
      <c r="O16" s="194"/>
      <c r="P16" s="194" t="s">
        <v>198</v>
      </c>
      <c r="Q16" s="194"/>
      <c r="R16" s="194"/>
      <c r="S16" s="194"/>
      <c r="T16" s="196"/>
    </row>
    <row r="17" spans="2:20" s="128" customFormat="1" ht="95.15" customHeight="1" x14ac:dyDescent="0.35">
      <c r="B17" s="41" t="s">
        <v>181</v>
      </c>
      <c r="C17" s="23" t="s">
        <v>77</v>
      </c>
      <c r="D17" s="23" t="s">
        <v>78</v>
      </c>
      <c r="E17" s="23" t="s">
        <v>79</v>
      </c>
      <c r="F17" s="23" t="s">
        <v>180</v>
      </c>
      <c r="G17" s="23" t="s">
        <v>80</v>
      </c>
      <c r="H17" s="23" t="s">
        <v>195</v>
      </c>
      <c r="I17" s="23" t="s">
        <v>37</v>
      </c>
      <c r="J17" s="23" t="s">
        <v>114</v>
      </c>
      <c r="K17" s="23" t="s">
        <v>118</v>
      </c>
      <c r="L17" s="23" t="s">
        <v>77</v>
      </c>
      <c r="M17" s="23" t="s">
        <v>78</v>
      </c>
      <c r="N17" s="23" t="s">
        <v>79</v>
      </c>
      <c r="O17" s="23" t="s">
        <v>180</v>
      </c>
      <c r="P17" s="23" t="s">
        <v>80</v>
      </c>
      <c r="Q17" s="23" t="s">
        <v>195</v>
      </c>
      <c r="R17" s="23" t="s">
        <v>37</v>
      </c>
      <c r="S17" s="23" t="s">
        <v>114</v>
      </c>
      <c r="T17" s="24" t="s">
        <v>118</v>
      </c>
    </row>
    <row r="18" spans="2:20" s="128" customFormat="1" ht="18" customHeight="1" x14ac:dyDescent="0.35">
      <c r="B18" s="22" t="s">
        <v>49</v>
      </c>
      <c r="C18" s="97"/>
      <c r="D18" s="98"/>
      <c r="E18" s="98"/>
      <c r="F18" s="98"/>
      <c r="G18" s="98"/>
      <c r="H18" s="98"/>
      <c r="I18" s="98"/>
      <c r="J18" s="98"/>
      <c r="K18" s="99"/>
      <c r="L18" s="106"/>
      <c r="M18" s="107"/>
      <c r="N18" s="107"/>
      <c r="O18" s="107" t="s">
        <v>114</v>
      </c>
      <c r="P18" s="107"/>
      <c r="Q18" s="107"/>
      <c r="R18" s="107"/>
      <c r="S18" s="10"/>
      <c r="T18" s="11"/>
    </row>
    <row r="19" spans="2:20" s="128" customFormat="1" ht="18" customHeight="1" x14ac:dyDescent="0.35">
      <c r="B19" s="25" t="s">
        <v>0</v>
      </c>
      <c r="C19" s="100"/>
      <c r="D19" s="101"/>
      <c r="E19" s="101"/>
      <c r="F19" s="101"/>
      <c r="G19" s="101"/>
      <c r="H19" s="101"/>
      <c r="I19" s="101"/>
      <c r="J19" s="101"/>
      <c r="K19" s="102"/>
      <c r="L19" s="97"/>
      <c r="M19" s="98"/>
      <c r="N19" s="98"/>
      <c r="O19" s="98"/>
      <c r="P19" s="98"/>
      <c r="Q19" s="99"/>
      <c r="R19" s="29">
        <f>'(5a) Enrollment'!R19</f>
        <v>0</v>
      </c>
      <c r="S19" s="96">
        <f>'(5a) Enrollment'!S19</f>
        <v>0</v>
      </c>
      <c r="T19" s="34">
        <f>'(5a) Enrollment'!T19</f>
        <v>0</v>
      </c>
    </row>
    <row r="20" spans="2:20" s="128" customFormat="1" ht="18" customHeight="1" x14ac:dyDescent="0.35">
      <c r="B20" s="25" t="s">
        <v>1</v>
      </c>
      <c r="C20" s="100"/>
      <c r="D20" s="101"/>
      <c r="E20" s="101"/>
      <c r="F20" s="101"/>
      <c r="G20" s="101"/>
      <c r="H20" s="101"/>
      <c r="I20" s="101"/>
      <c r="J20" s="101"/>
      <c r="K20" s="102"/>
      <c r="L20" s="100"/>
      <c r="M20" s="101"/>
      <c r="N20" s="101"/>
      <c r="O20" s="101"/>
      <c r="P20" s="101"/>
      <c r="Q20" s="102"/>
      <c r="R20" s="29">
        <f>'(5a) Enrollment'!R20</f>
        <v>0</v>
      </c>
      <c r="S20" s="96">
        <f>'(5a) Enrollment'!S20</f>
        <v>0</v>
      </c>
      <c r="T20" s="34">
        <f>'(5a) Enrollment'!T20</f>
        <v>0</v>
      </c>
    </row>
    <row r="21" spans="2:20" s="128" customFormat="1" ht="18" customHeight="1" x14ac:dyDescent="0.35">
      <c r="B21" s="25" t="s">
        <v>4</v>
      </c>
      <c r="C21" s="100"/>
      <c r="D21" s="101"/>
      <c r="E21" s="101"/>
      <c r="F21" s="101"/>
      <c r="G21" s="101"/>
      <c r="H21" s="101"/>
      <c r="I21" s="101"/>
      <c r="J21" s="101"/>
      <c r="K21" s="102"/>
      <c r="L21" s="100"/>
      <c r="M21" s="101"/>
      <c r="N21" s="101"/>
      <c r="O21" s="101"/>
      <c r="P21" s="101"/>
      <c r="Q21" s="102"/>
      <c r="R21" s="29">
        <f>'(5a) Enrollment'!R21</f>
        <v>0</v>
      </c>
      <c r="S21" s="96">
        <f>'(5a) Enrollment'!S21</f>
        <v>0</v>
      </c>
      <c r="T21" s="34">
        <f>'(5a) Enrollment'!T21</f>
        <v>0</v>
      </c>
    </row>
    <row r="22" spans="2:20" s="128" customFormat="1" ht="18" customHeight="1" x14ac:dyDescent="0.35">
      <c r="B22" s="25" t="s">
        <v>2</v>
      </c>
      <c r="C22" s="100"/>
      <c r="D22" s="101"/>
      <c r="E22" s="101"/>
      <c r="F22" s="101"/>
      <c r="G22" s="101"/>
      <c r="H22" s="101"/>
      <c r="I22" s="101"/>
      <c r="J22" s="101"/>
      <c r="K22" s="102"/>
      <c r="L22" s="100"/>
      <c r="M22" s="101"/>
      <c r="N22" s="101"/>
      <c r="O22" s="101"/>
      <c r="P22" s="101"/>
      <c r="Q22" s="102"/>
      <c r="R22" s="29">
        <f>'(5a) Enrollment'!R22</f>
        <v>0</v>
      </c>
      <c r="S22" s="96">
        <f>'(5a) Enrollment'!S22</f>
        <v>0</v>
      </c>
      <c r="T22" s="34">
        <f>'(5a) Enrollment'!T22</f>
        <v>0</v>
      </c>
    </row>
    <row r="23" spans="2:20" s="128" customFormat="1" ht="18" customHeight="1" x14ac:dyDescent="0.35">
      <c r="B23" s="25" t="s">
        <v>3</v>
      </c>
      <c r="C23" s="100"/>
      <c r="D23" s="101"/>
      <c r="E23" s="101"/>
      <c r="F23" s="101"/>
      <c r="G23" s="101"/>
      <c r="H23" s="101"/>
      <c r="I23" s="101"/>
      <c r="J23" s="101"/>
      <c r="K23" s="102"/>
      <c r="L23" s="100"/>
      <c r="M23" s="101"/>
      <c r="N23" s="101"/>
      <c r="O23" s="101"/>
      <c r="P23" s="101"/>
      <c r="Q23" s="102"/>
      <c r="R23" s="29">
        <f>'(5a) Enrollment'!R23</f>
        <v>0</v>
      </c>
      <c r="S23" s="96">
        <f>'(5a) Enrollment'!S23</f>
        <v>0</v>
      </c>
      <c r="T23" s="34">
        <f>'(5a) Enrollment'!T23</f>
        <v>0</v>
      </c>
    </row>
    <row r="24" spans="2:20" s="128" customFormat="1" ht="18" customHeight="1" x14ac:dyDescent="0.35">
      <c r="B24" s="62" t="s">
        <v>119</v>
      </c>
      <c r="C24" s="100"/>
      <c r="D24" s="101"/>
      <c r="E24" s="101"/>
      <c r="F24" s="101"/>
      <c r="G24" s="101"/>
      <c r="H24" s="101"/>
      <c r="I24" s="101"/>
      <c r="J24" s="101"/>
      <c r="K24" s="102"/>
      <c r="L24" s="100"/>
      <c r="M24" s="101"/>
      <c r="N24" s="101"/>
      <c r="O24" s="101"/>
      <c r="P24" s="101"/>
      <c r="Q24" s="102"/>
      <c r="R24" s="29">
        <f>'(5a) Enrollment'!R24</f>
        <v>1</v>
      </c>
      <c r="S24" s="96">
        <f>'(5a) Enrollment'!S24</f>
        <v>23</v>
      </c>
      <c r="T24" s="34">
        <f>'(5a) Enrollment'!T24</f>
        <v>0</v>
      </c>
    </row>
    <row r="25" spans="2:20" s="128" customFormat="1" ht="18" customHeight="1" thickBot="1" x14ac:dyDescent="0.4">
      <c r="B25" s="43" t="s">
        <v>14</v>
      </c>
      <c r="C25" s="103"/>
      <c r="D25" s="104"/>
      <c r="E25" s="104"/>
      <c r="F25" s="104"/>
      <c r="G25" s="104"/>
      <c r="H25" s="104"/>
      <c r="I25" s="104"/>
      <c r="J25" s="104"/>
      <c r="K25" s="105"/>
      <c r="L25" s="103"/>
      <c r="M25" s="104"/>
      <c r="N25" s="104"/>
      <c r="O25" s="104"/>
      <c r="P25" s="104"/>
      <c r="Q25" s="105"/>
      <c r="R25" s="27">
        <f>SUM(R19:R24)</f>
        <v>1</v>
      </c>
      <c r="S25" s="89">
        <f>SUMPRODUCT(S19:S24,R19:R24)/SUM(R19:R24)</f>
        <v>23</v>
      </c>
      <c r="T25" s="84">
        <f>SUMPRODUCT(T19:T24,R19:R24)/SUM(R19:R24)</f>
        <v>0</v>
      </c>
    </row>
    <row r="26" spans="2:20" s="128" customFormat="1" ht="8.15" customHeight="1" thickBot="1" x14ac:dyDescent="0.4"/>
    <row r="27" spans="2:20" s="128" customFormat="1" ht="52.75" customHeight="1" x14ac:dyDescent="0.35">
      <c r="B27" s="65" t="s">
        <v>98</v>
      </c>
      <c r="C27" s="193"/>
      <c r="D27" s="194"/>
      <c r="E27" s="194"/>
      <c r="F27" s="194"/>
      <c r="G27" s="194" t="s">
        <v>197</v>
      </c>
      <c r="H27" s="194"/>
      <c r="I27" s="194"/>
      <c r="J27" s="194"/>
      <c r="K27" s="195"/>
      <c r="L27" s="193"/>
      <c r="M27" s="194"/>
      <c r="N27" s="194"/>
      <c r="O27" s="194"/>
      <c r="P27" s="194" t="s">
        <v>198</v>
      </c>
      <c r="Q27" s="194"/>
      <c r="R27" s="194"/>
      <c r="S27" s="194"/>
      <c r="T27" s="196"/>
    </row>
    <row r="28" spans="2:20" s="128" customFormat="1" ht="95.15" customHeight="1" x14ac:dyDescent="0.35">
      <c r="B28" s="41" t="s">
        <v>181</v>
      </c>
      <c r="C28" s="23" t="s">
        <v>77</v>
      </c>
      <c r="D28" s="23" t="s">
        <v>78</v>
      </c>
      <c r="E28" s="23" t="s">
        <v>79</v>
      </c>
      <c r="F28" s="23" t="s">
        <v>180</v>
      </c>
      <c r="G28" s="23" t="s">
        <v>80</v>
      </c>
      <c r="H28" s="23" t="s">
        <v>195</v>
      </c>
      <c r="I28" s="23" t="s">
        <v>37</v>
      </c>
      <c r="J28" s="23" t="s">
        <v>114</v>
      </c>
      <c r="K28" s="23" t="s">
        <v>118</v>
      </c>
      <c r="L28" s="23" t="s">
        <v>77</v>
      </c>
      <c r="M28" s="23" t="s">
        <v>78</v>
      </c>
      <c r="N28" s="23" t="s">
        <v>79</v>
      </c>
      <c r="O28" s="23" t="s">
        <v>180</v>
      </c>
      <c r="P28" s="23" t="s">
        <v>80</v>
      </c>
      <c r="Q28" s="23" t="s">
        <v>195</v>
      </c>
      <c r="R28" s="23" t="s">
        <v>37</v>
      </c>
      <c r="S28" s="23" t="s">
        <v>114</v>
      </c>
      <c r="T28" s="24" t="s">
        <v>118</v>
      </c>
    </row>
    <row r="29" spans="2:20" s="128" customFormat="1" ht="18" customHeight="1" x14ac:dyDescent="0.35">
      <c r="B29" s="22" t="s">
        <v>49</v>
      </c>
      <c r="C29" s="106"/>
      <c r="D29" s="107"/>
      <c r="E29" s="107"/>
      <c r="F29" s="107" t="s">
        <v>114</v>
      </c>
      <c r="G29" s="107"/>
      <c r="H29" s="107"/>
      <c r="I29" s="107"/>
      <c r="J29" s="10"/>
      <c r="K29" s="10"/>
      <c r="L29" s="106"/>
      <c r="M29" s="107"/>
      <c r="N29" s="107"/>
      <c r="O29" s="107" t="s">
        <v>114</v>
      </c>
      <c r="P29" s="107"/>
      <c r="Q29" s="107"/>
      <c r="R29" s="107"/>
      <c r="S29" s="10"/>
      <c r="T29" s="11"/>
    </row>
    <row r="30" spans="2:20" s="128" customFormat="1" ht="18" customHeight="1" x14ac:dyDescent="0.35">
      <c r="B30" s="25" t="s">
        <v>0</v>
      </c>
      <c r="C30" s="90">
        <f t="shared" ref="C30:H35" si="0">C8</f>
        <v>0</v>
      </c>
      <c r="D30" s="90">
        <f t="shared" si="0"/>
        <v>0</v>
      </c>
      <c r="E30" s="90">
        <f t="shared" si="0"/>
        <v>0</v>
      </c>
      <c r="F30" s="90">
        <f t="shared" si="0"/>
        <v>0</v>
      </c>
      <c r="G30" s="90">
        <f t="shared" si="0"/>
        <v>0</v>
      </c>
      <c r="H30" s="90">
        <f t="shared" si="0"/>
        <v>0</v>
      </c>
      <c r="I30" s="132">
        <f>'(5a) Enrollment'!I30</f>
        <v>0</v>
      </c>
      <c r="J30" s="95">
        <f>'(5a) Enrollment'!J30</f>
        <v>0</v>
      </c>
      <c r="K30" s="30">
        <f>'(5a) Enrollment'!K30</f>
        <v>0</v>
      </c>
      <c r="L30" s="97"/>
      <c r="M30" s="98"/>
      <c r="N30" s="98"/>
      <c r="O30" s="98"/>
      <c r="P30" s="98"/>
      <c r="Q30" s="99"/>
      <c r="R30" s="29">
        <f t="shared" ref="R30:R35" si="1">R19+R8</f>
        <v>0</v>
      </c>
      <c r="S30" s="91">
        <f t="shared" ref="S30:S35" si="2">IF(R30=0,0,S8*(R8/R30)+S19*(R19/R30))</f>
        <v>0</v>
      </c>
      <c r="T30" s="86">
        <f t="shared" ref="T30:T35" si="3">IF(R30=0,0,T8*(R8/R30)+T19*(R19/R30))</f>
        <v>0</v>
      </c>
    </row>
    <row r="31" spans="2:20" s="128" customFormat="1" ht="18" customHeight="1" x14ac:dyDescent="0.35">
      <c r="B31" s="25" t="s">
        <v>1</v>
      </c>
      <c r="C31" s="90">
        <f t="shared" si="0"/>
        <v>0</v>
      </c>
      <c r="D31" s="90">
        <f t="shared" si="0"/>
        <v>0</v>
      </c>
      <c r="E31" s="90">
        <f t="shared" si="0"/>
        <v>0</v>
      </c>
      <c r="F31" s="90">
        <f t="shared" si="0"/>
        <v>0</v>
      </c>
      <c r="G31" s="90">
        <f t="shared" si="0"/>
        <v>0</v>
      </c>
      <c r="H31" s="90">
        <f t="shared" si="0"/>
        <v>0</v>
      </c>
      <c r="I31" s="132">
        <f>'(5a) Enrollment'!I31</f>
        <v>0</v>
      </c>
      <c r="J31" s="95">
        <f>'(5a) Enrollment'!J31</f>
        <v>0</v>
      </c>
      <c r="K31" s="30">
        <f>'(5a) Enrollment'!K31</f>
        <v>0</v>
      </c>
      <c r="L31" s="100"/>
      <c r="M31" s="101"/>
      <c r="N31" s="101"/>
      <c r="O31" s="101"/>
      <c r="P31" s="101"/>
      <c r="Q31" s="102"/>
      <c r="R31" s="29">
        <f t="shared" si="1"/>
        <v>0</v>
      </c>
      <c r="S31" s="91">
        <f t="shared" si="2"/>
        <v>0</v>
      </c>
      <c r="T31" s="86">
        <f t="shared" si="3"/>
        <v>0</v>
      </c>
    </row>
    <row r="32" spans="2:20" s="128" customFormat="1" ht="18" customHeight="1" x14ac:dyDescent="0.35">
      <c r="B32" s="25" t="s">
        <v>4</v>
      </c>
      <c r="C32" s="90">
        <f t="shared" si="0"/>
        <v>0</v>
      </c>
      <c r="D32" s="90">
        <f t="shared" si="0"/>
        <v>0</v>
      </c>
      <c r="E32" s="90">
        <f t="shared" si="0"/>
        <v>0</v>
      </c>
      <c r="F32" s="90">
        <f t="shared" si="0"/>
        <v>0</v>
      </c>
      <c r="G32" s="90">
        <f t="shared" si="0"/>
        <v>0</v>
      </c>
      <c r="H32" s="90">
        <f t="shared" si="0"/>
        <v>0</v>
      </c>
      <c r="I32" s="132">
        <f>'(5a) Enrollment'!I32</f>
        <v>0</v>
      </c>
      <c r="J32" s="95">
        <f>'(5a) Enrollment'!J32</f>
        <v>0</v>
      </c>
      <c r="K32" s="30">
        <f>'(5a) Enrollment'!K32</f>
        <v>0</v>
      </c>
      <c r="L32" s="100"/>
      <c r="M32" s="101"/>
      <c r="N32" s="101"/>
      <c r="O32" s="101"/>
      <c r="P32" s="101"/>
      <c r="Q32" s="102"/>
      <c r="R32" s="29">
        <f t="shared" si="1"/>
        <v>0</v>
      </c>
      <c r="S32" s="91">
        <f t="shared" si="2"/>
        <v>0</v>
      </c>
      <c r="T32" s="86">
        <f t="shared" si="3"/>
        <v>0</v>
      </c>
    </row>
    <row r="33" spans="2:20" s="128" customFormat="1" ht="18" customHeight="1" x14ac:dyDescent="0.35">
      <c r="B33" s="25" t="s">
        <v>2</v>
      </c>
      <c r="C33" s="90">
        <f t="shared" si="0"/>
        <v>0</v>
      </c>
      <c r="D33" s="90">
        <f t="shared" si="0"/>
        <v>0</v>
      </c>
      <c r="E33" s="90">
        <f t="shared" si="0"/>
        <v>0</v>
      </c>
      <c r="F33" s="90">
        <f t="shared" si="0"/>
        <v>0</v>
      </c>
      <c r="G33" s="90">
        <f t="shared" si="0"/>
        <v>0</v>
      </c>
      <c r="H33" s="90">
        <f t="shared" si="0"/>
        <v>0</v>
      </c>
      <c r="I33" s="132">
        <f>'(5a) Enrollment'!I33</f>
        <v>0</v>
      </c>
      <c r="J33" s="95">
        <f>'(5a) Enrollment'!J33</f>
        <v>0</v>
      </c>
      <c r="K33" s="30">
        <f>'(5a) Enrollment'!K33</f>
        <v>0</v>
      </c>
      <c r="L33" s="100"/>
      <c r="M33" s="101"/>
      <c r="N33" s="101"/>
      <c r="O33" s="101"/>
      <c r="P33" s="101"/>
      <c r="Q33" s="102"/>
      <c r="R33" s="29">
        <f t="shared" si="1"/>
        <v>0</v>
      </c>
      <c r="S33" s="91">
        <f t="shared" si="2"/>
        <v>0</v>
      </c>
      <c r="T33" s="86">
        <f t="shared" si="3"/>
        <v>0</v>
      </c>
    </row>
    <row r="34" spans="2:20" s="128" customFormat="1" ht="18" customHeight="1" x14ac:dyDescent="0.35">
      <c r="B34" s="25" t="s">
        <v>3</v>
      </c>
      <c r="C34" s="90">
        <f t="shared" si="0"/>
        <v>0</v>
      </c>
      <c r="D34" s="90">
        <f t="shared" si="0"/>
        <v>0</v>
      </c>
      <c r="E34" s="90">
        <f t="shared" si="0"/>
        <v>0</v>
      </c>
      <c r="F34" s="90">
        <f t="shared" si="0"/>
        <v>0</v>
      </c>
      <c r="G34" s="90">
        <f t="shared" si="0"/>
        <v>0</v>
      </c>
      <c r="H34" s="90">
        <f t="shared" si="0"/>
        <v>0</v>
      </c>
      <c r="I34" s="132">
        <f>'(5a) Enrollment'!I34</f>
        <v>0</v>
      </c>
      <c r="J34" s="95">
        <f>'(5a) Enrollment'!J34</f>
        <v>0</v>
      </c>
      <c r="K34" s="30">
        <f>'(5a) Enrollment'!K34</f>
        <v>0</v>
      </c>
      <c r="L34" s="100"/>
      <c r="M34" s="101"/>
      <c r="N34" s="101"/>
      <c r="O34" s="101"/>
      <c r="P34" s="101"/>
      <c r="Q34" s="102"/>
      <c r="R34" s="29">
        <f t="shared" si="1"/>
        <v>0</v>
      </c>
      <c r="S34" s="91">
        <f t="shared" si="2"/>
        <v>0</v>
      </c>
      <c r="T34" s="86">
        <f t="shared" si="3"/>
        <v>0</v>
      </c>
    </row>
    <row r="35" spans="2:20" s="128" customFormat="1" ht="18" customHeight="1" x14ac:dyDescent="0.35">
      <c r="B35" s="62" t="s">
        <v>119</v>
      </c>
      <c r="C35" s="90">
        <f t="shared" si="0"/>
        <v>0</v>
      </c>
      <c r="D35" s="90">
        <f t="shared" si="0"/>
        <v>0</v>
      </c>
      <c r="E35" s="90">
        <f t="shared" si="0"/>
        <v>0</v>
      </c>
      <c r="F35" s="90">
        <f t="shared" si="0"/>
        <v>0</v>
      </c>
      <c r="G35" s="90">
        <f t="shared" si="0"/>
        <v>0</v>
      </c>
      <c r="H35" s="90">
        <f t="shared" si="0"/>
        <v>0</v>
      </c>
      <c r="I35" s="132">
        <f>'(5a) Enrollment'!I35</f>
        <v>0</v>
      </c>
      <c r="J35" s="95">
        <f>'(5a) Enrollment'!J35</f>
        <v>0</v>
      </c>
      <c r="K35" s="30">
        <f>'(5a) Enrollment'!K35</f>
        <v>0</v>
      </c>
      <c r="L35" s="100"/>
      <c r="M35" s="101"/>
      <c r="N35" s="101"/>
      <c r="O35" s="101"/>
      <c r="P35" s="101"/>
      <c r="Q35" s="102"/>
      <c r="R35" s="29">
        <f t="shared" si="1"/>
        <v>1</v>
      </c>
      <c r="S35" s="91">
        <f t="shared" si="2"/>
        <v>23</v>
      </c>
      <c r="T35" s="86">
        <f t="shared" si="3"/>
        <v>0</v>
      </c>
    </row>
    <row r="36" spans="2:20" s="128" customFormat="1" ht="18" customHeight="1" thickBot="1" x14ac:dyDescent="0.4">
      <c r="B36" s="43" t="s">
        <v>14</v>
      </c>
      <c r="C36" s="112"/>
      <c r="D36" s="113"/>
      <c r="E36" s="113"/>
      <c r="F36" s="113"/>
      <c r="G36" s="113"/>
      <c r="H36" s="114"/>
      <c r="I36" s="146">
        <f>SUM(I30:I35)</f>
        <v>0</v>
      </c>
      <c r="J36" s="88" t="e">
        <f>SUMPRODUCT(J30:J35,I30:I35)/SUM(I30:I35)</f>
        <v>#DIV/0!</v>
      </c>
      <c r="K36" s="83" t="e">
        <f>SUMPRODUCT(K30:K35,I30:I35)/SUM(I30:I35)</f>
        <v>#DIV/0!</v>
      </c>
      <c r="L36" s="103"/>
      <c r="M36" s="104"/>
      <c r="N36" s="104"/>
      <c r="O36" s="104"/>
      <c r="P36" s="104"/>
      <c r="Q36" s="105"/>
      <c r="R36" s="27">
        <f>SUM(R30:R35)</f>
        <v>1</v>
      </c>
      <c r="S36" s="88">
        <f>SUMPRODUCT(S30:S35,R30:R35)/SUM(R30:R35)</f>
        <v>23</v>
      </c>
      <c r="T36" s="87">
        <f>SUMPRODUCT(T30:T35,R30:R35)/SUM(R30:R35)</f>
        <v>0</v>
      </c>
    </row>
  </sheetData>
  <sheetProtection algorithmName="SHA-512" hashValue="U3zsVIZl1hF60Xkq0GEBQs2CWaaR/iNKbi8AW7Dd5iICKb/RFFKqU2deJ7zzY/N+9zzLGaUffb0t35Dt9itsfA==" saltValue="B5Y5Bg7UyTnoUb9LvLidTw==" spinCount="100000" sheet="1" objects="1" scenarios="1"/>
  <hyperlinks>
    <hyperlink ref="B2" location="Explanation!A1" display="Please document any explanation in the explanation tab" xr:uid="{00000000-0004-0000-0800-000000000000}"/>
  </hyperlinks>
  <pageMargins left="0.25" right="0.25" top="0.75" bottom="0.75" header="0.3" footer="0.3"/>
  <pageSetup scale="40" orientation="landscape" r:id="rId1"/>
  <headerFooter>
    <oddFooter>&amp;L&amp;"Arial,Regular"&amp;12&amp;A
Version Date: May 11, 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bbecef3e-c91b-4f63-8b62-496b6f5797b1</TitusGUID>
  <TitusMetadata xmlns="">eyJucyI6Imh0dHA6XC9cL3d3dy50aXR1cy5jb21cL25zXC9UTUsiLCJwcm9wcyI6W3sibiI6IkNsYXNzaWZpY2F0aW9uIiwidmFscyI6W3sidmFsdWUiOiJ0X2NsYXNzXzIifV19LHsibiI6IlF1ZXN0aW9uMSIsInZhbHMiOltdfSx7Im4iOiJRdWVzdGlvbjIiLCJ2YWxzIjpbXX0seyJuIjoiUXVlc3Rpb24zIiwidmFscyI6W119XX0=</TitusMetadata>
</titus>
</file>

<file path=customXml/itemProps1.xml><?xml version="1.0" encoding="utf-8"?>
<ds:datastoreItem xmlns:ds="http://schemas.openxmlformats.org/officeDocument/2006/customXml" ds:itemID="{0B358834-FB32-4389-9104-8A4804555587}">
  <ds:schemaRefs>
    <ds:schemaRef ds:uri="http://schemas.titus.com/Titus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2023-10-16T14:03:09Z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bbecef3e-c91b-4f63-8b62-496b6f5797b1</vt:lpwstr>
  </property>
  <property fmtid="{D5CDD505-2E9C-101B-9397-08002B2CF9AE}" pid="3" name="Classification">
    <vt:lpwstr>t_class_2</vt:lpwstr>
  </property>
</Properties>
</file>