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1600" windowHeight="9360" tabRatio="832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62913" calcMode="manual"/>
</workbook>
</file>

<file path=xl/calcChain.xml><?xml version="1.0" encoding="utf-8"?>
<calcChain xmlns="http://schemas.openxmlformats.org/spreadsheetml/2006/main">
  <c r="C25" i="9" l="1"/>
  <c r="B25" i="9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11" i="18" l="1"/>
  <c r="B11" i="18" l="1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C10" i="9"/>
  <c r="B10" i="9"/>
  <c r="A10" i="9"/>
  <c r="A8" i="9"/>
  <c r="A7" i="9"/>
  <c r="A19" i="18"/>
  <c r="B18" i="18"/>
  <c r="C18" i="18" s="1"/>
  <c r="D16" i="18"/>
  <c r="C15" i="18"/>
  <c r="C29" i="9" s="1"/>
  <c r="C30" i="9" s="1"/>
  <c r="B15" i="18"/>
  <c r="D14" i="18"/>
  <c r="D13" i="18"/>
  <c r="D12" i="18"/>
  <c r="A8" i="18"/>
  <c r="A7" i="18"/>
  <c r="B18" i="8"/>
  <c r="B15" i="8"/>
  <c r="B11" i="9" s="1"/>
  <c r="A8" i="8"/>
  <c r="A7" i="8"/>
  <c r="B24" i="21"/>
  <c r="B22" i="21"/>
  <c r="B20" i="21"/>
  <c r="B16" i="21"/>
  <c r="B14" i="21"/>
  <c r="D11" i="9" l="1"/>
  <c r="B13" i="20"/>
  <c r="B29" i="9"/>
  <c r="B30" i="9" s="1"/>
  <c r="D15" i="18"/>
  <c r="C13" i="8"/>
  <c r="C16" i="8"/>
  <c r="C14" i="8"/>
  <c r="B15" i="20"/>
  <c r="C11" i="20" s="1"/>
  <c r="C12" i="8"/>
  <c r="C15" i="8"/>
  <c r="C13" i="20" l="1"/>
  <c r="D29" i="9"/>
</calcChain>
</file>

<file path=xl/sharedStrings.xml><?xml version="1.0" encoding="utf-8"?>
<sst xmlns="http://schemas.openxmlformats.org/spreadsheetml/2006/main" count="1056" uniqueCount="593">
  <si>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</si>
  <si>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</si>
  <si>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</si>
  <si>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</si>
  <si>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</si>
  <si>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</si>
  <si>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</si>
  <si>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</si>
  <si>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</si>
  <si>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</si>
  <si>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</si>
  <si>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</si>
  <si>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</si>
  <si>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</si>
  <si>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</si>
  <si>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</si>
  <si>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</si>
  <si>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</si>
  <si>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</si>
  <si>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</si>
  <si>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</si>
  <si>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</si>
  <si>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</si>
  <si>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</si>
  <si>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</si>
  <si>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</si>
  <si>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</si>
  <si>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</si>
  <si>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</si>
  <si>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</si>
  <si>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</si>
  <si>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</si>
  <si>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</si>
  <si>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</si>
  <si>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</si>
  <si>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</si>
  <si>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</si>
  <si>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</si>
  <si>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</si>
  <si>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</si>
  <si>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</si>
  <si>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</si>
  <si>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</si>
  <si>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</si>
  <si>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</si>
  <si>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</si>
  <si>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</si>
  <si>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</si>
  <si>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</si>
  <si>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</si>
  <si>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</si>
  <si>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</si>
  <si>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</si>
  <si>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</si>
  <si>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</si>
  <si>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</si>
  <si>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</si>
  <si>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</si>
  <si>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</si>
  <si>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</si>
  <si>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</si>
  <si>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</si>
  <si>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</si>
  <si>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</si>
  <si>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</si>
  <si>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</si>
  <si>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</si>
  <si>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</si>
  <si>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</si>
  <si>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</si>
  <si>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</si>
  <si>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</si>
  <si>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</si>
  <si>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</si>
  <si>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</si>
  <si>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</si>
  <si>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</si>
  <si>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</si>
  <si>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National Health Insurance Company</t>
  </si>
  <si>
    <t>Scrip World enpowered by CVS</t>
  </si>
  <si>
    <t>SANDOSTATIN</t>
  </si>
  <si>
    <t>ACROMEGALY</t>
  </si>
  <si>
    <t>SANDOSTATIN LAR</t>
  </si>
  <si>
    <t>SOMATULINE DEPOT*</t>
  </si>
  <si>
    <t>SOMAVERT*</t>
  </si>
  <si>
    <t>ARALAST NP*</t>
  </si>
  <si>
    <t>ALPHA-1 ANTITRYPSIN DEFICIENCY</t>
  </si>
  <si>
    <t>GLASSIA*</t>
  </si>
  <si>
    <t>ZEMAIRA*</t>
  </si>
  <si>
    <t>ARANESP</t>
  </si>
  <si>
    <t>ANEMIA</t>
  </si>
  <si>
    <t>EPOGEN</t>
  </si>
  <si>
    <t>PROCRIT</t>
  </si>
  <si>
    <t>CINQAIR*</t>
  </si>
  <si>
    <t>ASTHMA</t>
  </si>
  <si>
    <t>FASENRA*</t>
  </si>
  <si>
    <t>NUCALA*</t>
  </si>
  <si>
    <t>DUPIXENT</t>
  </si>
  <si>
    <t>ATOPIC DERMATITIS</t>
  </si>
  <si>
    <t>CEPROTIN*</t>
  </si>
  <si>
    <t>COAGULATION DISORDERS</t>
  </si>
  <si>
    <t>ARCALYST*</t>
  </si>
  <si>
    <t>CRYOPYRIN-ASSOCIATED SYNDROMES</t>
  </si>
  <si>
    <t>ILARIS*</t>
  </si>
  <si>
    <t>GATTEX*</t>
  </si>
  <si>
    <t>GASTROINTESTINAL DISORDERS-OTHER</t>
  </si>
  <si>
    <t>OCALIVA*</t>
  </si>
  <si>
    <t>SOLESTA*</t>
  </si>
  <si>
    <t>KRYSTEXXA</t>
  </si>
  <si>
    <t>GOUT</t>
  </si>
  <si>
    <t>GENOTROPIN</t>
  </si>
  <si>
    <t>GROWTH HORMONE &amp; RELATED DISORDERS</t>
  </si>
  <si>
    <t>HUMATROPE</t>
  </si>
  <si>
    <t>NORDITROPIN</t>
  </si>
  <si>
    <t>OMNITROPE</t>
  </si>
  <si>
    <t>SAIZEN</t>
  </si>
  <si>
    <t>SEROSTIM*</t>
  </si>
  <si>
    <t>ZOMACTON</t>
  </si>
  <si>
    <t>ZORBTIVE</t>
  </si>
  <si>
    <t>INCRELEX*</t>
  </si>
  <si>
    <t>IGF-1 Deficiency</t>
  </si>
  <si>
    <t>MOZOBIL*</t>
  </si>
  <si>
    <t>HEMATOPOIETICS</t>
  </si>
  <si>
    <t>ADVATE</t>
  </si>
  <si>
    <t>HEMOPHILIA &amp; BLEEDING DISORDERS</t>
  </si>
  <si>
    <t>ADYNOVATE</t>
  </si>
  <si>
    <t>AFSTYLA</t>
  </si>
  <si>
    <t>ALPHANATE</t>
  </si>
  <si>
    <t>ALPHANINE SD</t>
  </si>
  <si>
    <t>ALPROLIX</t>
  </si>
  <si>
    <t>BEBULIN</t>
  </si>
  <si>
    <t>BENEFIX</t>
  </si>
  <si>
    <t>COAGADEX*</t>
  </si>
  <si>
    <t>CORIFACT*</t>
  </si>
  <si>
    <t>ELOCTATE</t>
  </si>
  <si>
    <t>FEIBA</t>
  </si>
  <si>
    <t>FIBRYGA</t>
  </si>
  <si>
    <t>HELIXATE FS</t>
  </si>
  <si>
    <t>HEMLIBRA</t>
  </si>
  <si>
    <t>HEMOFIL M</t>
  </si>
  <si>
    <t>HUMATE-P</t>
  </si>
  <si>
    <t>IDELVION</t>
  </si>
  <si>
    <t>IXINITY</t>
  </si>
  <si>
    <t>JIVI</t>
  </si>
  <si>
    <t>KOATE</t>
  </si>
  <si>
    <t>KOATE-DVI</t>
  </si>
  <si>
    <t>KOGENATE FS</t>
  </si>
  <si>
    <t>KOVALTRY</t>
  </si>
  <si>
    <t>MONONINE</t>
  </si>
  <si>
    <t>NOVOEIGHT*</t>
  </si>
  <si>
    <t>NOVOSEVEN RT</t>
  </si>
  <si>
    <t>NUWIQ</t>
  </si>
  <si>
    <t>OBIZUR*</t>
  </si>
  <si>
    <t>PROFILNINE</t>
  </si>
  <si>
    <t>PROFILNINE SD</t>
  </si>
  <si>
    <t>REBINYN</t>
  </si>
  <si>
    <t>RECOMBINATE</t>
  </si>
  <si>
    <t>RIASTAP</t>
  </si>
  <si>
    <t>RIXUBIS</t>
  </si>
  <si>
    <t>STIMATE</t>
  </si>
  <si>
    <t>TRETTEN*</t>
  </si>
  <si>
    <t>VONVENDI*</t>
  </si>
  <si>
    <t>WILATE</t>
  </si>
  <si>
    <t>XYNTHA</t>
  </si>
  <si>
    <t>EPCLUSA</t>
  </si>
  <si>
    <t>HARVONI</t>
  </si>
  <si>
    <t>MAVYRET</t>
  </si>
  <si>
    <t>PEGASYS</t>
  </si>
  <si>
    <t>PEGINTRON</t>
  </si>
  <si>
    <t>REBETOL SOLUTION</t>
  </si>
  <si>
    <t>MODERIBA</t>
  </si>
  <si>
    <t>SOVALDI</t>
  </si>
  <si>
    <t>VIEKIRA PAK</t>
  </si>
  <si>
    <t>VOSEVI</t>
  </si>
  <si>
    <t>ZEPATIER</t>
  </si>
  <si>
    <t>BERINERT*</t>
  </si>
  <si>
    <t>HEREDITARY ANGIOEDEMA</t>
  </si>
  <si>
    <t>CINRYZE*</t>
  </si>
  <si>
    <t>FIRAZYR*</t>
  </si>
  <si>
    <t>HAEGARDA*</t>
  </si>
  <si>
    <t>KALBITOR*</t>
  </si>
  <si>
    <t>RUCONEST*</t>
  </si>
  <si>
    <t>TAKHZYRO*</t>
  </si>
  <si>
    <t>EGRIFTA*</t>
  </si>
  <si>
    <t>HIV MEDICATIONS</t>
  </si>
  <si>
    <t>FUZEON</t>
  </si>
  <si>
    <t>AVEED*</t>
  </si>
  <si>
    <t>HORMONAL THERAPIES</t>
  </si>
  <si>
    <t>ELIGARD</t>
  </si>
  <si>
    <t>FIRMAGON</t>
  </si>
  <si>
    <t>LUPRON</t>
  </si>
  <si>
    <t>LUPANETA PACK</t>
  </si>
  <si>
    <t>LUPRON DEPOT</t>
  </si>
  <si>
    <t>NATPARA*</t>
  </si>
  <si>
    <t>SUPPRELIN LA*</t>
  </si>
  <si>
    <t>TRELSTAR</t>
  </si>
  <si>
    <t>VANTAS</t>
  </si>
  <si>
    <t>ZOLADEX</t>
  </si>
  <si>
    <t>BIVIGAM*</t>
  </si>
  <si>
    <t>CYTOGAM</t>
  </si>
  <si>
    <t>GAMASTAN S/D</t>
  </si>
  <si>
    <t>GAMMAGARD LIQUID</t>
  </si>
  <si>
    <t>GAMMAGARD S/D</t>
  </si>
  <si>
    <t>GAMMAKED</t>
  </si>
  <si>
    <t>GAMMAPLEX*</t>
  </si>
  <si>
    <t>HEPAGAM B</t>
  </si>
  <si>
    <t>HIZENTRA*</t>
  </si>
  <si>
    <t>HYPERHEP B</t>
  </si>
  <si>
    <t>HYPERRHO S/D</t>
  </si>
  <si>
    <t>HYQVIA</t>
  </si>
  <si>
    <t>MICRHOGAM</t>
  </si>
  <si>
    <t>NABI-HB</t>
  </si>
  <si>
    <t>OCTAGAM</t>
  </si>
  <si>
    <t>PRIVIGEN</t>
  </si>
  <si>
    <t>RHOGAM</t>
  </si>
  <si>
    <t>RHOPHYLAC</t>
  </si>
  <si>
    <t>WINRHO SDF</t>
  </si>
  <si>
    <t>ACTIMMUNE*</t>
  </si>
  <si>
    <t>INFECTIOUS DISEASE - OTHER</t>
  </si>
  <si>
    <t>INFERTILITY</t>
  </si>
  <si>
    <t>CETROTIDE</t>
  </si>
  <si>
    <t>FOLLISTIM AQ</t>
  </si>
  <si>
    <t>GANIRELIX ACETATE</t>
  </si>
  <si>
    <t>GONAL-F</t>
  </si>
  <si>
    <t>MENOPUR</t>
  </si>
  <si>
    <t>NOVAREL</t>
  </si>
  <si>
    <t>OVIDREL</t>
  </si>
  <si>
    <t>PREGNYL</t>
  </si>
  <si>
    <t>CIMZIA</t>
  </si>
  <si>
    <t>INFLAMMATORY BOWEL DISEASE</t>
  </si>
  <si>
    <t>ENTYVIO</t>
  </si>
  <si>
    <t>HUMIRA</t>
  </si>
  <si>
    <t>INFLECTRA</t>
  </si>
  <si>
    <t>REMICADE</t>
  </si>
  <si>
    <t>RENFLEXIS*</t>
  </si>
  <si>
    <t>SIMPONI</t>
  </si>
  <si>
    <t>STELARA</t>
  </si>
  <si>
    <t>TYSABRI*</t>
  </si>
  <si>
    <t>XELJANZ</t>
  </si>
  <si>
    <t>DESFERAL</t>
  </si>
  <si>
    <t>IRON OVERLOAD</t>
  </si>
  <si>
    <t>EXJADE*</t>
  </si>
  <si>
    <t>JADENU*</t>
  </si>
  <si>
    <t>ALDURAZYME*</t>
  </si>
  <si>
    <t>LYSOSOMAL STORAGE DISORDERS</t>
  </si>
  <si>
    <t>CERDELGA*</t>
  </si>
  <si>
    <t>CEREZYME*</t>
  </si>
  <si>
    <t>CYSTAGON*</t>
  </si>
  <si>
    <t>ELAPRASE*</t>
  </si>
  <si>
    <t>ELELYSO*</t>
  </si>
  <si>
    <t>FABRAZYME*</t>
  </si>
  <si>
    <t>KANUMA*</t>
  </si>
  <si>
    <t>LUMIZYME*</t>
  </si>
  <si>
    <t>miglustat</t>
  </si>
  <si>
    <t>NAGLAZYME*</t>
  </si>
  <si>
    <t>VIMIZIM*</t>
  </si>
  <si>
    <t>VPRIV*</t>
  </si>
  <si>
    <t>APOKYN*</t>
  </si>
  <si>
    <t>MOVEMENT DISORDERS</t>
  </si>
  <si>
    <t>AUSTEDO</t>
  </si>
  <si>
    <t>NORTHERA*</t>
  </si>
  <si>
    <t>NUPLAZID*</t>
  </si>
  <si>
    <t>RADICAVA*</t>
  </si>
  <si>
    <t>SOLIRIS*</t>
  </si>
  <si>
    <t>XENAZINE*</t>
  </si>
  <si>
    <t>AUBAGIO*</t>
  </si>
  <si>
    <t>MULTIPLE SCLEROSIS</t>
  </si>
  <si>
    <t>AVONEX</t>
  </si>
  <si>
    <t>BETASERON</t>
  </si>
  <si>
    <t>AMPYRA*</t>
  </si>
  <si>
    <t>EXTAVIA</t>
  </si>
  <si>
    <t>GILENYA</t>
  </si>
  <si>
    <t>COPAXONE</t>
  </si>
  <si>
    <t>GLATOPA</t>
  </si>
  <si>
    <t>LEMTRADA*</t>
  </si>
  <si>
    <t>OCREVUS*</t>
  </si>
  <si>
    <t>PLEGRIDY*</t>
  </si>
  <si>
    <t>REBIF</t>
  </si>
  <si>
    <t>TECFIDERA*</t>
  </si>
  <si>
    <t>FULPHILA</t>
  </si>
  <si>
    <t>NEUTROPENIA</t>
  </si>
  <si>
    <t>GRANIX</t>
  </si>
  <si>
    <t>LEUKINE</t>
  </si>
  <si>
    <t>NEULASTA</t>
  </si>
  <si>
    <t>NEUPOGEN</t>
  </si>
  <si>
    <t>NIVESTYM</t>
  </si>
  <si>
    <t>ZARXIO</t>
  </si>
  <si>
    <t>BAVENCIO*</t>
  </si>
  <si>
    <t>ONCOLOGY-INJECTABLE</t>
  </si>
  <si>
    <t>BELEODAQ*</t>
  </si>
  <si>
    <t>BENDEKA*</t>
  </si>
  <si>
    <t>BLINCYTO*</t>
  </si>
  <si>
    <t>CYRAMZA*</t>
  </si>
  <si>
    <t>DARZALEX*</t>
  </si>
  <si>
    <t>EMPLICITI*</t>
  </si>
  <si>
    <t>EVOMELA*</t>
  </si>
  <si>
    <t>IMFINZI*</t>
  </si>
  <si>
    <t>KEYTRUDA*</t>
  </si>
  <si>
    <t>KYPROLIS*</t>
  </si>
  <si>
    <t>OPDIVO*</t>
  </si>
  <si>
    <t>PORTRAZZA*</t>
  </si>
  <si>
    <t>POTELIGEO*</t>
  </si>
  <si>
    <t>RITUXAN HYCELA*</t>
  </si>
  <si>
    <t>SYLVANT*</t>
  </si>
  <si>
    <t>TECENTRIQ*</t>
  </si>
  <si>
    <t>TEPADINA</t>
  </si>
  <si>
    <t>THYROGEN*</t>
  </si>
  <si>
    <t>XGEVA</t>
  </si>
  <si>
    <t>YONDELIS*</t>
  </si>
  <si>
    <t>AFINITOR</t>
  </si>
  <si>
    <t>ONCOLOGY-ORAL/TOPICAL</t>
  </si>
  <si>
    <t>ALECENSA*</t>
  </si>
  <si>
    <t>ALUNBRIG*</t>
  </si>
  <si>
    <t>TARGRETIN</t>
  </si>
  <si>
    <t>BOSULIF</t>
  </si>
  <si>
    <t>CABOMETYX*</t>
  </si>
  <si>
    <t>XELODA</t>
  </si>
  <si>
    <t>COTELLIC*</t>
  </si>
  <si>
    <t>ERIVEDGE*</t>
  </si>
  <si>
    <t>ERLEADA*</t>
  </si>
  <si>
    <t>FARYDAK*</t>
  </si>
  <si>
    <t>HYCAMTIN</t>
  </si>
  <si>
    <t>IBRANCE*</t>
  </si>
  <si>
    <t>IDHIFA*</t>
  </si>
  <si>
    <t>GLEEVEC</t>
  </si>
  <si>
    <t>INLYTA*</t>
  </si>
  <si>
    <t>IRESSA*</t>
  </si>
  <si>
    <t>JAKAFI*</t>
  </si>
  <si>
    <t>KISQALI</t>
  </si>
  <si>
    <t>LONSURF*</t>
  </si>
  <si>
    <t>MEKINIST*</t>
  </si>
  <si>
    <t>NERLYNX*</t>
  </si>
  <si>
    <t>NEXAVAR*</t>
  </si>
  <si>
    <t>NINLARO*</t>
  </si>
  <si>
    <t>ODOMZO*</t>
  </si>
  <si>
    <t>POMALYST*</t>
  </si>
  <si>
    <t>PURIXAN*</t>
  </si>
  <si>
    <t>REVLIMID*</t>
  </si>
  <si>
    <t>RUBRACA*</t>
  </si>
  <si>
    <t>RYDAPT</t>
  </si>
  <si>
    <t>SPRYCEL</t>
  </si>
  <si>
    <t>STIVARGA*</t>
  </si>
  <si>
    <t>SUTENT</t>
  </si>
  <si>
    <t>TAFINLAR*</t>
  </si>
  <si>
    <t>TAGRISSO*</t>
  </si>
  <si>
    <t>TARCEVA*</t>
  </si>
  <si>
    <t>TASIGNA</t>
  </si>
  <si>
    <t>TEMODAR</t>
  </si>
  <si>
    <t>THALOMID</t>
  </si>
  <si>
    <t>TYKERB*</t>
  </si>
  <si>
    <t>VERZENIO*</t>
  </si>
  <si>
    <t>VOTRIENT*</t>
  </si>
  <si>
    <t>XALKORI*</t>
  </si>
  <si>
    <t>XTANDI*</t>
  </si>
  <si>
    <t>ZELBORAF*</t>
  </si>
  <si>
    <t>ZOLINZA</t>
  </si>
  <si>
    <t>ZYDELIG*</t>
  </si>
  <si>
    <t>ZYKADIA*</t>
  </si>
  <si>
    <t>ZYTIGA*</t>
  </si>
  <si>
    <t>FORTEO</t>
  </si>
  <si>
    <t>OSTEOPOROSIS</t>
  </si>
  <si>
    <t>PROLIA</t>
  </si>
  <si>
    <t>TYMLOS</t>
  </si>
  <si>
    <t>RECLAST</t>
  </si>
  <si>
    <t>PAROXYSMAL NOCTURNAL HEMOGLOBINURIA</t>
  </si>
  <si>
    <t>KUVAN*</t>
  </si>
  <si>
    <t>PHENYLKETONURIA</t>
  </si>
  <si>
    <t>MAKENA*</t>
  </si>
  <si>
    <t>PRE-TERM BIRTH</t>
  </si>
  <si>
    <t>PSORIASIS</t>
  </si>
  <si>
    <t>COSENTYX*</t>
  </si>
  <si>
    <t>ENBREL</t>
  </si>
  <si>
    <t>ILUMYA*</t>
  </si>
  <si>
    <t>OTEZLA</t>
  </si>
  <si>
    <t>OTREXUP</t>
  </si>
  <si>
    <t>RASUVO</t>
  </si>
  <si>
    <t>SILIQ</t>
  </si>
  <si>
    <t>TALTZ*</t>
  </si>
  <si>
    <t>TREMFYA</t>
  </si>
  <si>
    <t>ADEMPAS*</t>
  </si>
  <si>
    <t>PULMONARY ARTERIAL HYPERTENSION</t>
  </si>
  <si>
    <t>FLOLAN</t>
  </si>
  <si>
    <t>VELETRI</t>
  </si>
  <si>
    <t>LETAIRIS*</t>
  </si>
  <si>
    <t>OPSUMIT*</t>
  </si>
  <si>
    <t>ORENITRAM*</t>
  </si>
  <si>
    <t>REMODULIN*</t>
  </si>
  <si>
    <t>REVATIO</t>
  </si>
  <si>
    <t>ADCIRCA</t>
  </si>
  <si>
    <t>TRACLEER*</t>
  </si>
  <si>
    <t>TYVASO*</t>
  </si>
  <si>
    <t>UPTRAVI*</t>
  </si>
  <si>
    <t>VENTAVIS*</t>
  </si>
  <si>
    <t>ESBRIET*</t>
  </si>
  <si>
    <t>PULMONARY DISORDERS-OTHER</t>
  </si>
  <si>
    <t>OFEV*</t>
  </si>
  <si>
    <t>CRYSVITA*</t>
  </si>
  <si>
    <t>RARE DISORDERS - OTHER</t>
  </si>
  <si>
    <t>PARSABIV</t>
  </si>
  <si>
    <t>RENAL DISEASE</t>
  </si>
  <si>
    <t>SENSIPAR</t>
  </si>
  <si>
    <t>SYNAGIS</t>
  </si>
  <si>
    <t>RESPIRATORY SYNCYTIAL VIRUS</t>
  </si>
  <si>
    <t>EYLEA*</t>
  </si>
  <si>
    <t>ILUVIEN*</t>
  </si>
  <si>
    <t>LUCENTIS*</t>
  </si>
  <si>
    <t>MACUGEN*</t>
  </si>
  <si>
    <t>VISUDYNE*</t>
  </si>
  <si>
    <t>ACTEMRA*</t>
  </si>
  <si>
    <t>RHEUMATOID ARTHRITIS</t>
  </si>
  <si>
    <t>OLUMIANT*</t>
  </si>
  <si>
    <t>ORENCIA</t>
  </si>
  <si>
    <t>SIMPONI ARIA</t>
  </si>
  <si>
    <t>SEIZURE DISORDERS</t>
  </si>
  <si>
    <t>SYSTEMIC LUPUS ERYTHEMATOSUS</t>
  </si>
  <si>
    <t>DOPTELET*</t>
  </si>
  <si>
    <t>THROMBOCYTOPENIA</t>
  </si>
  <si>
    <t>MULPLETA</t>
  </si>
  <si>
    <t>NPLATE</t>
  </si>
  <si>
    <t>PROMACTA*</t>
  </si>
  <si>
    <t>RAVICTI*</t>
  </si>
  <si>
    <t>UREA CYCLE DISORDERS</t>
  </si>
  <si>
    <t>BUPHENYL*</t>
  </si>
  <si>
    <t>RETACRIT</t>
  </si>
  <si>
    <t>XOLAIR*</t>
  </si>
  <si>
    <t>BETHKIS*</t>
  </si>
  <si>
    <t>CYSTIC FIBROSIS</t>
  </si>
  <si>
    <t>KITABIS PAK*</t>
  </si>
  <si>
    <t>PULMOZYME</t>
  </si>
  <si>
    <t>TOBI*</t>
  </si>
  <si>
    <t>TOBI PODHALER*</t>
  </si>
  <si>
    <t>ELECTROLYTE DISORDERS</t>
  </si>
  <si>
    <t>SAMSCA*</t>
  </si>
  <si>
    <t>LEDIPASVIR/SOFOSBUVIR</t>
  </si>
  <si>
    <t>RIBASPHERE RIBAPAK</t>
  </si>
  <si>
    <t>REBETOL</t>
  </si>
  <si>
    <t>SOFOSBUVIR/VELPATASVIR</t>
  </si>
  <si>
    <t>TROGARZO*</t>
  </si>
  <si>
    <t>GAMASTAN</t>
  </si>
  <si>
    <t>PANZYGA</t>
  </si>
  <si>
    <t>ZULRESSO*</t>
  </si>
  <si>
    <t>MENTAL HEALTH CONDITIONS</t>
  </si>
  <si>
    <t>MAVENCLAD*</t>
  </si>
  <si>
    <t>MAYZENT*</t>
  </si>
  <si>
    <t>UDENYCA</t>
  </si>
  <si>
    <t>OCULAR DISORDERS</t>
  </si>
  <si>
    <t>BELRAPZO*</t>
  </si>
  <si>
    <t>KANJINTI*</t>
  </si>
  <si>
    <t>LUMOXITI*</t>
  </si>
  <si>
    <t>MVASI*</t>
  </si>
  <si>
    <t>POLIVY*</t>
  </si>
  <si>
    <t>COMETRIQ*</t>
  </si>
  <si>
    <t>DAURISMO*</t>
  </si>
  <si>
    <t>INREBIC*</t>
  </si>
  <si>
    <t>LENVIMA*</t>
  </si>
  <si>
    <t>LORBRENA*</t>
  </si>
  <si>
    <t>LYNPARZA*</t>
  </si>
  <si>
    <t>NUBEQA*</t>
  </si>
  <si>
    <t>PIQRAY</t>
  </si>
  <si>
    <t>ROZLYTREK*</t>
  </si>
  <si>
    <t>VITRAKVI*</t>
  </si>
  <si>
    <t>VIZIMPRO*</t>
  </si>
  <si>
    <t>YONSA*</t>
  </si>
  <si>
    <t>EVENITY</t>
  </si>
  <si>
    <t>ULTOMIRIS</t>
  </si>
  <si>
    <t>PALYNZIQ*</t>
  </si>
  <si>
    <t>SKYRIZI</t>
  </si>
  <si>
    <t>GAMIFANT*</t>
  </si>
  <si>
    <t>RINVOQ</t>
  </si>
  <si>
    <t>EPIDIOLEX</t>
  </si>
  <si>
    <t>BYNFEZIA PEN</t>
  </si>
  <si>
    <t>VYNDAQEL*</t>
  </si>
  <si>
    <t>VYNDAMAX*</t>
  </si>
  <si>
    <t>AMYLOIDOSIS</t>
  </si>
  <si>
    <t>REBLOZYL*</t>
  </si>
  <si>
    <t>CAYSTON*</t>
  </si>
  <si>
    <t>NUTROPIN AQ</t>
  </si>
  <si>
    <t>ESPEROCT*</t>
  </si>
  <si>
    <t>HEPATITIS</t>
  </si>
  <si>
    <t>HEPSERA</t>
  </si>
  <si>
    <t>BARACLUDE</t>
  </si>
  <si>
    <t>EPIVIR, EPIVIR HBV</t>
  </si>
  <si>
    <t>VIREAD</t>
  </si>
  <si>
    <t>VEMLIDY</t>
  </si>
  <si>
    <t>ZIAGEN</t>
  </si>
  <si>
    <t>EPZICOM</t>
  </si>
  <si>
    <t>TRIZIVIR</t>
  </si>
  <si>
    <t>APTIVUS</t>
  </si>
  <si>
    <t>REYATAZ</t>
  </si>
  <si>
    <t>ATRIPLA</t>
  </si>
  <si>
    <t>BIKTARVY</t>
  </si>
  <si>
    <t>CIMDUO</t>
  </si>
  <si>
    <t>COMPLERA</t>
  </si>
  <si>
    <t>CRIXIVAN</t>
  </si>
  <si>
    <t>DELSTRIGO</t>
  </si>
  <si>
    <t>DESCOVY</t>
  </si>
  <si>
    <t>VIDEX, VIDEX EC</t>
  </si>
  <si>
    <t>DOVATO</t>
  </si>
  <si>
    <t>EDURANT</t>
  </si>
  <si>
    <t>SUSTIVA</t>
  </si>
  <si>
    <t>EMTRIVA</t>
  </si>
  <si>
    <t>EVOTAZ</t>
  </si>
  <si>
    <t>LEXIVA</t>
  </si>
  <si>
    <t>GENVOYA</t>
  </si>
  <si>
    <t>INTELENCE</t>
  </si>
  <si>
    <t>INVIRASE</t>
  </si>
  <si>
    <t>ISENTRESS</t>
  </si>
  <si>
    <t>JULUCA</t>
  </si>
  <si>
    <t>COMBIVIR</t>
  </si>
  <si>
    <t>KELETRA SOLN</t>
  </si>
  <si>
    <t>VIRAMUNE</t>
  </si>
  <si>
    <t>ODEFSEY</t>
  </si>
  <si>
    <t>PIFELTRO</t>
  </si>
  <si>
    <t>PREZCOBIX</t>
  </si>
  <si>
    <t>PREZISTA</t>
  </si>
  <si>
    <t>RESCRIPTOR</t>
  </si>
  <si>
    <t>RETROVIR INJECTABLE</t>
  </si>
  <si>
    <t>NORVIR</t>
  </si>
  <si>
    <t>SELZENTRY</t>
  </si>
  <si>
    <t>ZERIT</t>
  </si>
  <si>
    <t>STRIBILD</t>
  </si>
  <si>
    <t>SYMFI</t>
  </si>
  <si>
    <t>SYMTUZA</t>
  </si>
  <si>
    <t>TEMIXYS</t>
  </si>
  <si>
    <t>TIVICAY</t>
  </si>
  <si>
    <t>TRUVADA</t>
  </si>
  <si>
    <t>TYBOST</t>
  </si>
  <si>
    <t>VIDEX SOLUTION</t>
  </si>
  <si>
    <t>VIRACEPT</t>
  </si>
  <si>
    <t xml:space="preserve">RETROVIR  </t>
  </si>
  <si>
    <t>EPIVIR</t>
  </si>
  <si>
    <t>SYMFI LO</t>
  </si>
  <si>
    <t>TRIUMEQ</t>
  </si>
  <si>
    <t>IMMUNE DEFICIENCIES &amp; RELATED DISORDERS</t>
  </si>
  <si>
    <t>ASCENIV*</t>
  </si>
  <si>
    <t>CUVITRU*</t>
  </si>
  <si>
    <t>GAMUNEX C</t>
  </si>
  <si>
    <t>XEMBIFY*</t>
  </si>
  <si>
    <t>CHORIONIC GONADOTROPIN</t>
  </si>
  <si>
    <t>AVSOLA*</t>
  </si>
  <si>
    <t>INBRIJA*</t>
  </si>
  <si>
    <t>KYNMOBI</t>
  </si>
  <si>
    <t>VUMERITY*</t>
  </si>
  <si>
    <t>ZEPOSIA*</t>
  </si>
  <si>
    <t>ZIEXTENZO*</t>
  </si>
  <si>
    <t>BEOVU*</t>
  </si>
  <si>
    <t>OZURDEX*</t>
  </si>
  <si>
    <t>RETISERT*</t>
  </si>
  <si>
    <t>TEPEZZA*</t>
  </si>
  <si>
    <t>ASPARLAS*</t>
  </si>
  <si>
    <t>BENDAMUSTINE HYDROCHLORIDE</t>
  </si>
  <si>
    <t>DARZALEX FASPRO*</t>
  </si>
  <si>
    <t>ENHERTU*</t>
  </si>
  <si>
    <t>HERZUMA*</t>
  </si>
  <si>
    <t>MYLOTARG*</t>
  </si>
  <si>
    <t>OGIVRI*</t>
  </si>
  <si>
    <t>ONTRUZANT*</t>
  </si>
  <si>
    <t>PADCEV*</t>
  </si>
  <si>
    <t>RUXIENCE</t>
  </si>
  <si>
    <t>SARCLISA*</t>
  </si>
  <si>
    <t>TRAZIMERA</t>
  </si>
  <si>
    <t>TRUXIMA</t>
  </si>
  <si>
    <t>zoledronic acid</t>
  </si>
  <si>
    <t>KISQALI FEMARA</t>
  </si>
  <si>
    <t>RETEVMO*</t>
  </si>
  <si>
    <t>TABRECTA</t>
  </si>
  <si>
    <t>TALZENNA*</t>
  </si>
  <si>
    <t>TERIPARATIDE</t>
  </si>
  <si>
    <t>KEVZARA*</t>
  </si>
  <si>
    <t>H. P. ACTHAR GEL*</t>
  </si>
  <si>
    <t>SABRIL TABS*</t>
  </si>
  <si>
    <t>SABRIL PWD*</t>
  </si>
  <si>
    <t>ADAKVEO</t>
  </si>
  <si>
    <t>OXBRYTA*</t>
  </si>
  <si>
    <t>WAKIX*</t>
  </si>
  <si>
    <t>SICKLE CELL DISEASE</t>
  </si>
  <si>
    <t>SLEEP DISORDERS</t>
  </si>
  <si>
    <t>BENLYSTA*</t>
  </si>
  <si>
    <t>TRANSPLANT</t>
  </si>
  <si>
    <t>ASTAGRAF XL</t>
  </si>
  <si>
    <t>NEORAL</t>
  </si>
  <si>
    <t>SANDIMMUNE</t>
  </si>
  <si>
    <t>ZORTRESS</t>
  </si>
  <si>
    <t>ENVARSUS XR</t>
  </si>
  <si>
    <t>CELLCEPT</t>
  </si>
  <si>
    <t>CELLCEPT INJ</t>
  </si>
  <si>
    <t>MYFORTIC</t>
  </si>
  <si>
    <t>NULJIX</t>
  </si>
  <si>
    <t>PROGRAF INJECTABLE</t>
  </si>
  <si>
    <t>RAPAMUNE</t>
  </si>
  <si>
    <t xml:space="preserve">PROGRAF  </t>
  </si>
  <si>
    <t>$32.61 OF THE $84.22 PMPM IS DUE TO THIS DRUG.</t>
  </si>
  <si>
    <t xml:space="preserve">PLEASE NOTE THAT THE HIGH 2020 GENERIC PAID CLAIMS PMPM IS DRIVEN BY THE DRUG TRIENTINE.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</si>
</sst>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tabSelected="1" zoomScaleNormal="100" zoomScaleSheetLayoutView="100" zoomScalePageLayoutView="115" workbookViewId="0"/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7" t="s">
        <v>0</v>
      </c>
      <c r="B1" s="94"/>
      <c r="C1" s="97"/>
    </row>
    <row r="2" spans="1:3" ht="16.5" customHeight="1" x14ac:dyDescent="0.25">
      <c r="A2" s="15" t="s">
        <v>66</v>
      </c>
      <c r="B2" s="95"/>
      <c r="C2" s="15"/>
    </row>
    <row r="3" spans="1:3" ht="16.5" customHeight="1" x14ac:dyDescent="0.25">
      <c r="A3" s="97" t="s">
        <v>65</v>
      </c>
      <c r="B3" s="94"/>
      <c r="C3" s="97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3">
        <v>2020</v>
      </c>
    </row>
    <row r="7" spans="1:3" ht="15.75" x14ac:dyDescent="0.2">
      <c r="A7" s="51" t="s">
        <v>3</v>
      </c>
      <c r="B7" s="52" t="s">
        <v>10</v>
      </c>
      <c r="C7" s="53">
        <v>82538</v>
      </c>
    </row>
    <row r="8" spans="1:3" ht="15.75" x14ac:dyDescent="0.2">
      <c r="A8" s="51" t="s">
        <v>4</v>
      </c>
      <c r="B8" s="52" t="s">
        <v>5</v>
      </c>
      <c r="C8" s="73" t="s">
        <v>78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8" t="s">
        <v>19</v>
      </c>
    </row>
    <row r="11" spans="1:3" x14ac:dyDescent="0.2">
      <c r="A11" s="17" t="s">
        <v>592</v>
      </c>
    </row>
    <row r="12" spans="1:3" x14ac:dyDescent="0.2">
      <c r="A12" s="17" t="s">
        <v>591</v>
      </c>
    </row>
    <row r="13" spans="1:3" ht="15.75" x14ac:dyDescent="0.25">
      <c r="A13" s="128" t="s">
        <v>17</v>
      </c>
      <c r="B13" s="57" t="s">
        <v>18</v>
      </c>
    </row>
    <row r="14" spans="1:3" ht="20.25" customHeight="1" x14ac:dyDescent="0.2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2">
      <c r="B15" s="58"/>
      <c r="C15" s="58"/>
    </row>
    <row r="16" spans="1:3" ht="21.75" customHeight="1" x14ac:dyDescent="0.2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2">
      <c r="B17" s="58"/>
      <c r="C17" s="58"/>
    </row>
    <row r="18" spans="1:3" ht="45" x14ac:dyDescent="0.2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2">
      <c r="B19" s="59"/>
      <c r="C19" s="58"/>
    </row>
    <row r="20" spans="1:3" ht="20.25" customHeight="1" x14ac:dyDescent="0.2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2">
      <c r="B21" s="58"/>
      <c r="C21" s="58"/>
    </row>
    <row r="22" spans="1:3" ht="20.25" customHeight="1" x14ac:dyDescent="0.2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2">
      <c r="B23" s="58"/>
      <c r="C23" s="58"/>
    </row>
    <row r="24" spans="1:3" ht="20.25" customHeight="1" x14ac:dyDescent="0.2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2">
      <c r="B25" s="58"/>
      <c r="C25" s="58"/>
    </row>
    <row r="26" spans="1:3" ht="20.25" customHeight="1" x14ac:dyDescent="0.2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zoomScale="75" zoomScaleNormal="75" zoomScaleSheetLayoutView="85" zoomScalePageLayoutView="90" workbookViewId="0"/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2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2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25">
      <c r="A4" s="115" t="s">
        <v>8</v>
      </c>
      <c r="B4" s="113"/>
      <c r="C4" s="101"/>
    </row>
    <row r="5" spans="1:3" ht="16.5" customHeight="1" x14ac:dyDescent="0.25">
      <c r="A5" s="115" t="s">
        <v>41</v>
      </c>
      <c r="B5" s="113"/>
      <c r="C5" s="101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National Health Insurance Company</v>
      </c>
      <c r="B7" s="74"/>
      <c r="C7" s="74"/>
    </row>
    <row r="8" spans="1:3" ht="16.5" customHeight="1" x14ac:dyDescent="0.25">
      <c r="A8" s="60" t="str">
        <f>"Calendar Year: "&amp;'Cover page'!C6</f>
        <v>Calendar Year: 2020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5" t="s">
        <v>11</v>
      </c>
      <c r="B10" s="106"/>
      <c r="C10" s="107"/>
    </row>
    <row r="11" spans="1:3" ht="49.5" customHeight="1" x14ac:dyDescent="0.25">
      <c r="A11" s="5" t="s">
        <v>12</v>
      </c>
      <c r="B11" s="20" t="str">
        <f>'Cover page'!C6&amp; " Total Paid Dollar Amount (PMPM)"</f>
        <v>2020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84.22</v>
      </c>
      <c r="C12" s="25">
        <f>B12/B19</f>
        <v>9.2652284403568791E-2</v>
      </c>
    </row>
    <row r="13" spans="1:3" ht="45.75" customHeight="1" x14ac:dyDescent="0.25">
      <c r="A13" s="12" t="s">
        <v>57</v>
      </c>
      <c r="B13" s="77">
        <v>83.45</v>
      </c>
      <c r="C13" s="25">
        <f>B13/B19</f>
        <v>9.1805190376131759E-2</v>
      </c>
    </row>
    <row r="14" spans="1:3" ht="45" customHeight="1" x14ac:dyDescent="0.25">
      <c r="A14" s="12" t="s">
        <v>58</v>
      </c>
      <c r="B14" s="77">
        <v>56.11</v>
      </c>
      <c r="C14" s="25">
        <f>B14/B19</f>
        <v>6.1727851791548861E-2</v>
      </c>
    </row>
    <row r="15" spans="1:3" ht="45" customHeight="1" x14ac:dyDescent="0.25">
      <c r="A15" s="12" t="s">
        <v>47</v>
      </c>
      <c r="B15" s="26">
        <f>SUM(B12:B14)</f>
        <v>223.78000000000003</v>
      </c>
      <c r="C15" s="25">
        <f>B15/B19</f>
        <v>0.24618532657124945</v>
      </c>
    </row>
    <row r="16" spans="1:3" ht="45" customHeight="1" x14ac:dyDescent="0.25">
      <c r="A16" s="117" t="s">
        <v>54</v>
      </c>
      <c r="B16" s="78"/>
      <c r="C16" s="25">
        <f>B16/B19</f>
        <v>0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2020</v>
      </c>
      <c r="C18" s="63"/>
    </row>
    <row r="19" spans="1:3" ht="45" customHeight="1" x14ac:dyDescent="0.25">
      <c r="A19" s="12" t="s">
        <v>53</v>
      </c>
      <c r="B19" s="90">
        <v>908.99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6"/>
      <c r="B22" s="96"/>
      <c r="C22" s="96"/>
    </row>
    <row r="23" spans="1:3" ht="30" customHeight="1" x14ac:dyDescent="0.2">
      <c r="A23" s="108"/>
      <c r="B23" s="108"/>
      <c r="C23" s="108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zoomScale="75" zoomScaleNormal="75" zoomScaleSheetLayoutView="115" zoomScalePageLayoutView="85" workbookViewId="0"/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25">
      <c r="A4" s="101" t="s">
        <v>67</v>
      </c>
      <c r="B4" s="113"/>
      <c r="C4" s="16"/>
      <c r="D4" s="16"/>
    </row>
    <row r="5" spans="1:4" ht="18" customHeight="1" x14ac:dyDescent="0.25">
      <c r="A5" s="101" t="s">
        <v>42</v>
      </c>
      <c r="B5" s="113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National Health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2020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2020 Total Annual Plan Spending (i.e., Allowed) Dollar Amount (PMPM)</v>
      </c>
      <c r="C11" s="20" t="str">
        <f>'Cover page'!C6-1&amp; " Total Annual Plan Spending (i.e., Allowed) Dollar Amount (PMPM)"</f>
        <v>2019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93.83</v>
      </c>
      <c r="C12" s="79">
        <v>50.82</v>
      </c>
      <c r="D12" s="25">
        <f>B12/C12-1</f>
        <v>0.84632034632034636</v>
      </c>
    </row>
    <row r="13" spans="1:4" ht="54.75" customHeight="1" x14ac:dyDescent="0.25">
      <c r="A13" s="12" t="s">
        <v>60</v>
      </c>
      <c r="B13" s="79">
        <v>89.83</v>
      </c>
      <c r="C13" s="79">
        <v>75.52</v>
      </c>
      <c r="D13" s="25">
        <f>B13/C13-1</f>
        <v>0.18948622881355925</v>
      </c>
    </row>
    <row r="14" spans="1:4" ht="47.25" x14ac:dyDescent="0.25">
      <c r="A14" s="12" t="s">
        <v>58</v>
      </c>
      <c r="B14" s="79">
        <v>59.55</v>
      </c>
      <c r="C14" s="79">
        <v>64.03</v>
      </c>
      <c r="D14" s="25">
        <f>B14/C14-1</f>
        <v>-6.9967202873652989E-2</v>
      </c>
    </row>
    <row r="15" spans="1:4" ht="45" customHeight="1" x14ac:dyDescent="0.25">
      <c r="A15" s="12" t="s">
        <v>55</v>
      </c>
      <c r="B15" s="37">
        <f>SUM(B12:B14)</f>
        <v>243.20999999999998</v>
      </c>
      <c r="C15" s="37">
        <f>SUM(C12:C14)</f>
        <v>190.37</v>
      </c>
      <c r="D15" s="25">
        <f>B15/C15-1</f>
        <v>0.27756474234385653</v>
      </c>
    </row>
    <row r="16" spans="1:4" ht="45" customHeight="1" x14ac:dyDescent="0.25">
      <c r="A16" s="12" t="s">
        <v>40</v>
      </c>
      <c r="B16" s="78">
        <v>0</v>
      </c>
      <c r="C16" s="78">
        <v>0</v>
      </c>
      <c r="D16" s="25" t="e">
        <f>B16/C16-1</f>
        <v>#DIV/0!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2020</v>
      </c>
      <c r="C18" s="8">
        <f>B18-1</f>
        <v>2019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908.99</v>
      </c>
      <c r="C19" s="79">
        <v>854.64</v>
      </c>
      <c r="D19" s="25">
        <f>B19/C19-1</f>
        <v>6.3594027894786187E-2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9"/>
      <c r="B23" s="109"/>
      <c r="C23" s="109"/>
      <c r="D23" s="109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zoomScale="75" zoomScaleNormal="75" zoomScaleSheetLayoutView="100" zoomScalePageLayoutView="85" workbookViewId="0"/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5.75" x14ac:dyDescent="0.25">
      <c r="A4" s="101" t="s">
        <v>77</v>
      </c>
      <c r="B4" s="113"/>
      <c r="C4" s="16"/>
      <c r="D4" s="16"/>
    </row>
    <row r="5" spans="1:4" ht="16.5" customHeight="1" x14ac:dyDescent="0.25">
      <c r="A5" s="101" t="s">
        <v>43</v>
      </c>
      <c r="B5" s="113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National Health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2020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2020 (PMPM)</v>
      </c>
      <c r="C10" s="20" t="str">
        <f>'Cover page'!$C6-1&amp; " (PMPM)"</f>
        <v>2019 (PMPM)</v>
      </c>
      <c r="D10" s="20" t="s">
        <v>75</v>
      </c>
    </row>
    <row r="11" spans="1:4" ht="31.5" x14ac:dyDescent="0.25">
      <c r="A11" s="12" t="s">
        <v>61</v>
      </c>
      <c r="B11" s="80">
        <f>PharmPctPrem!B15</f>
        <v>223.78000000000003</v>
      </c>
      <c r="C11" s="80">
        <v>173.99</v>
      </c>
      <c r="D11" s="30">
        <f>B11-C11</f>
        <v>49.79000000000002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>
        <v>73.290000000000006</v>
      </c>
      <c r="C13" s="80">
        <v>69.680000000000007</v>
      </c>
      <c r="D13" s="30">
        <f>B13-C13</f>
        <v>3.6099999999999994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>
        <v>0</v>
      </c>
      <c r="C15" s="81">
        <v>0</v>
      </c>
      <c r="D15" s="70">
        <f>B15-C15</f>
        <v>0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458.83</v>
      </c>
      <c r="C17" s="80">
        <v>684.98</v>
      </c>
      <c r="D17" s="30">
        <f>B17-C17</f>
        <v>-226.15000000000003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>
        <v>203</v>
      </c>
      <c r="C19" s="82">
        <v>199</v>
      </c>
      <c r="D19" s="34">
        <f>B19-C19</f>
        <v>4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>
        <v>34</v>
      </c>
      <c r="C21" s="80">
        <v>21</v>
      </c>
      <c r="D21" s="30">
        <f>B21-C21</f>
        <v>13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>
        <v>33</v>
      </c>
      <c r="C23" s="80">
        <v>26</v>
      </c>
      <c r="D23" s="30">
        <f>B23-C23</f>
        <v>7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>
        <f>PharmPctPrem!B19-YoYcompofPrem!B11-YoYcompofPrem!B13-YoYcompofPrem!B17-YoYcompofPrem!B19-YoYcompofPrem!B21-YoYcompofPrem!B23</f>
        <v>-116.90999999999991</v>
      </c>
      <c r="C25" s="80">
        <f>YoYTotalPlanSpnd!C19-YoYcompofPrem!C11-YoYcompofPrem!C13-YoYcompofPrem!C17-YoYcompofPrem!C19-YoYcompofPrem!C21-YoYcompofPrem!C23</f>
        <v>-320.01</v>
      </c>
      <c r="D25" s="30">
        <f>B25-C25</f>
        <v>203.10000000000008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>
        <v>0</v>
      </c>
      <c r="C27" s="80">
        <v>0</v>
      </c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908.99000000000024</v>
      </c>
      <c r="C29" s="30">
        <f>SUM(C11:C27)</f>
        <v>854.6400000000001</v>
      </c>
      <c r="D29" s="30">
        <f>B29-C29</f>
        <v>54.350000000000136</v>
      </c>
    </row>
    <row r="30" spans="1:4" x14ac:dyDescent="0.2">
      <c r="B30" s="91">
        <f>B29-PharmPctPrem!B19</f>
        <v>0</v>
      </c>
      <c r="C30" s="91">
        <f>C29-YoYTotalPlanSpnd!C19</f>
        <v>0</v>
      </c>
    </row>
    <row r="31" spans="1:4" ht="15.75" x14ac:dyDescent="0.25">
      <c r="A31" s="12" t="s">
        <v>36</v>
      </c>
      <c r="B31" s="39">
        <f>'Cover page'!C6</f>
        <v>2020</v>
      </c>
      <c r="C31" s="39">
        <f>B31-1</f>
        <v>2019</v>
      </c>
    </row>
    <row r="32" spans="1:4" ht="15.75" x14ac:dyDescent="0.25">
      <c r="A32" s="12" t="s">
        <v>37</v>
      </c>
      <c r="B32" s="83">
        <v>7542</v>
      </c>
      <c r="C32" s="83">
        <v>11408</v>
      </c>
    </row>
    <row r="33" spans="1:4" ht="31.5" x14ac:dyDescent="0.25">
      <c r="A33" s="12" t="s">
        <v>64</v>
      </c>
      <c r="B33" s="83">
        <v>7542</v>
      </c>
      <c r="C33" s="83">
        <v>11408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80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494"/>
  <sheetViews>
    <sheetView zoomScale="75" zoomScaleNormal="75" zoomScaleSheetLayoutView="83" workbookViewId="0"/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ht="15.75" x14ac:dyDescent="0.2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2020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470</v>
      </c>
      <c r="B11" s="19" t="s">
        <v>81</v>
      </c>
    </row>
    <row r="12" spans="1:10" x14ac:dyDescent="0.2">
      <c r="A12" s="19" t="s">
        <v>80</v>
      </c>
      <c r="B12" s="19" t="s">
        <v>81</v>
      </c>
    </row>
    <row r="13" spans="1:10" x14ac:dyDescent="0.2">
      <c r="A13" s="19" t="s">
        <v>82</v>
      </c>
      <c r="B13" s="19" t="s">
        <v>81</v>
      </c>
    </row>
    <row r="14" spans="1:10" x14ac:dyDescent="0.2">
      <c r="A14" s="19" t="s">
        <v>83</v>
      </c>
      <c r="B14" s="19" t="s">
        <v>81</v>
      </c>
    </row>
    <row r="15" spans="1:10" x14ac:dyDescent="0.2">
      <c r="A15" s="19" t="s">
        <v>84</v>
      </c>
      <c r="B15" s="19" t="s">
        <v>81</v>
      </c>
    </row>
    <row r="16" spans="1:10" x14ac:dyDescent="0.2">
      <c r="A16" s="19" t="s">
        <v>85</v>
      </c>
      <c r="B16" s="19" t="s">
        <v>86</v>
      </c>
    </row>
    <row r="17" spans="1:2" x14ac:dyDescent="0.2">
      <c r="A17" s="19" t="s">
        <v>87</v>
      </c>
      <c r="B17" s="19" t="s">
        <v>86</v>
      </c>
    </row>
    <row r="18" spans="1:2" x14ac:dyDescent="0.2">
      <c r="A18" s="19" t="s">
        <v>88</v>
      </c>
      <c r="B18" s="19" t="s">
        <v>86</v>
      </c>
    </row>
    <row r="19" spans="1:2" x14ac:dyDescent="0.2">
      <c r="A19" s="19" t="s">
        <v>472</v>
      </c>
      <c r="B19" s="19" t="s">
        <v>473</v>
      </c>
    </row>
    <row r="20" spans="1:2" x14ac:dyDescent="0.2">
      <c r="A20" s="19" t="s">
        <v>471</v>
      </c>
      <c r="B20" s="19" t="s">
        <v>473</v>
      </c>
    </row>
    <row r="21" spans="1:2" x14ac:dyDescent="0.2">
      <c r="A21" s="19" t="s">
        <v>89</v>
      </c>
      <c r="B21" s="19" t="s">
        <v>90</v>
      </c>
    </row>
    <row r="22" spans="1:2" x14ac:dyDescent="0.2">
      <c r="A22" s="19" t="s">
        <v>91</v>
      </c>
      <c r="B22" s="19" t="s">
        <v>90</v>
      </c>
    </row>
    <row r="23" spans="1:2" x14ac:dyDescent="0.2">
      <c r="A23" s="19" t="s">
        <v>92</v>
      </c>
      <c r="B23" s="19" t="s">
        <v>90</v>
      </c>
    </row>
    <row r="24" spans="1:2" x14ac:dyDescent="0.2">
      <c r="A24" s="19" t="s">
        <v>474</v>
      </c>
      <c r="B24" s="19" t="s">
        <v>90</v>
      </c>
    </row>
    <row r="25" spans="1:2" x14ac:dyDescent="0.2">
      <c r="A25" s="19" t="s">
        <v>423</v>
      </c>
      <c r="B25" s="19" t="s">
        <v>90</v>
      </c>
    </row>
    <row r="26" spans="1:2" x14ac:dyDescent="0.2">
      <c r="A26" s="19" t="s">
        <v>93</v>
      </c>
      <c r="B26" s="19" t="s">
        <v>94</v>
      </c>
    </row>
    <row r="27" spans="1:2" x14ac:dyDescent="0.2">
      <c r="A27" s="19" t="s">
        <v>97</v>
      </c>
      <c r="B27" s="19" t="s">
        <v>94</v>
      </c>
    </row>
    <row r="28" spans="1:2" x14ac:dyDescent="0.2">
      <c r="A28" s="19" t="s">
        <v>95</v>
      </c>
      <c r="B28" s="19" t="s">
        <v>94</v>
      </c>
    </row>
    <row r="29" spans="1:2" x14ac:dyDescent="0.2">
      <c r="A29" s="19" t="s">
        <v>96</v>
      </c>
      <c r="B29" s="19" t="s">
        <v>94</v>
      </c>
    </row>
    <row r="30" spans="1:2" x14ac:dyDescent="0.2">
      <c r="A30" s="19" t="s">
        <v>424</v>
      </c>
      <c r="B30" s="19" t="s">
        <v>94</v>
      </c>
    </row>
    <row r="31" spans="1:2" x14ac:dyDescent="0.2">
      <c r="A31" s="19" t="s">
        <v>97</v>
      </c>
      <c r="B31" s="19" t="s">
        <v>98</v>
      </c>
    </row>
    <row r="32" spans="1:2" x14ac:dyDescent="0.2">
      <c r="A32" s="19" t="s">
        <v>99</v>
      </c>
      <c r="B32" s="19" t="s">
        <v>100</v>
      </c>
    </row>
    <row r="33" spans="1:2" x14ac:dyDescent="0.2">
      <c r="A33" s="19" t="s">
        <v>101</v>
      </c>
      <c r="B33" s="19" t="s">
        <v>102</v>
      </c>
    </row>
    <row r="34" spans="1:2" x14ac:dyDescent="0.2">
      <c r="A34" s="19" t="s">
        <v>103</v>
      </c>
      <c r="B34" s="19" t="s">
        <v>102</v>
      </c>
    </row>
    <row r="35" spans="1:2" x14ac:dyDescent="0.2">
      <c r="A35" s="19" t="s">
        <v>425</v>
      </c>
      <c r="B35" s="19" t="s">
        <v>426</v>
      </c>
    </row>
    <row r="36" spans="1:2" x14ac:dyDescent="0.2">
      <c r="A36" s="19" t="s">
        <v>475</v>
      </c>
      <c r="B36" s="19" t="s">
        <v>426</v>
      </c>
    </row>
    <row r="37" spans="1:2" x14ac:dyDescent="0.2">
      <c r="A37" s="19" t="s">
        <v>427</v>
      </c>
      <c r="B37" s="19" t="s">
        <v>426</v>
      </c>
    </row>
    <row r="38" spans="1:2" x14ac:dyDescent="0.2">
      <c r="A38" s="19" t="s">
        <v>428</v>
      </c>
      <c r="B38" s="19" t="s">
        <v>426</v>
      </c>
    </row>
    <row r="39" spans="1:2" x14ac:dyDescent="0.2">
      <c r="A39" s="19" t="s">
        <v>430</v>
      </c>
      <c r="B39" s="19" t="s">
        <v>426</v>
      </c>
    </row>
    <row r="40" spans="1:2" x14ac:dyDescent="0.2">
      <c r="A40" s="19" t="s">
        <v>429</v>
      </c>
      <c r="B40" s="19" t="s">
        <v>426</v>
      </c>
    </row>
    <row r="41" spans="1:2" x14ac:dyDescent="0.2">
      <c r="A41" s="19" t="s">
        <v>432</v>
      </c>
      <c r="B41" s="19" t="s">
        <v>431</v>
      </c>
    </row>
    <row r="42" spans="1:2" x14ac:dyDescent="0.2">
      <c r="A42" s="19" t="s">
        <v>104</v>
      </c>
      <c r="B42" s="19" t="s">
        <v>105</v>
      </c>
    </row>
    <row r="43" spans="1:2" x14ac:dyDescent="0.2">
      <c r="A43" s="19" t="s">
        <v>106</v>
      </c>
      <c r="B43" s="19" t="s">
        <v>105</v>
      </c>
    </row>
    <row r="44" spans="1:2" x14ac:dyDescent="0.2">
      <c r="A44" s="19" t="s">
        <v>107</v>
      </c>
      <c r="B44" s="19" t="s">
        <v>105</v>
      </c>
    </row>
    <row r="45" spans="1:2" x14ac:dyDescent="0.2">
      <c r="A45" s="19" t="s">
        <v>108</v>
      </c>
      <c r="B45" s="19" t="s">
        <v>109</v>
      </c>
    </row>
    <row r="46" spans="1:2" x14ac:dyDescent="0.2">
      <c r="A46" s="19" t="s">
        <v>110</v>
      </c>
      <c r="B46" s="19" t="s">
        <v>111</v>
      </c>
    </row>
    <row r="47" spans="1:2" x14ac:dyDescent="0.2">
      <c r="A47" s="19" t="s">
        <v>112</v>
      </c>
      <c r="B47" s="19" t="s">
        <v>111</v>
      </c>
    </row>
    <row r="48" spans="1:2" x14ac:dyDescent="0.2">
      <c r="A48" s="19" t="s">
        <v>113</v>
      </c>
      <c r="B48" s="19" t="s">
        <v>111</v>
      </c>
    </row>
    <row r="49" spans="1:2" x14ac:dyDescent="0.2">
      <c r="A49" s="19" t="s">
        <v>476</v>
      </c>
      <c r="B49" s="19" t="s">
        <v>111</v>
      </c>
    </row>
    <row r="50" spans="1:2" x14ac:dyDescent="0.2">
      <c r="A50" s="19" t="s">
        <v>114</v>
      </c>
      <c r="B50" s="19" t="s">
        <v>111</v>
      </c>
    </row>
    <row r="51" spans="1:2" x14ac:dyDescent="0.2">
      <c r="A51" s="19" t="s">
        <v>115</v>
      </c>
      <c r="B51" s="19" t="s">
        <v>111</v>
      </c>
    </row>
    <row r="52" spans="1:2" x14ac:dyDescent="0.2">
      <c r="A52" s="19" t="s">
        <v>116</v>
      </c>
      <c r="B52" s="19" t="s">
        <v>111</v>
      </c>
    </row>
    <row r="53" spans="1:2" x14ac:dyDescent="0.2">
      <c r="A53" s="19" t="s">
        <v>117</v>
      </c>
      <c r="B53" s="19" t="s">
        <v>111</v>
      </c>
    </row>
    <row r="54" spans="1:2" x14ac:dyDescent="0.2">
      <c r="A54" s="19" t="s">
        <v>118</v>
      </c>
      <c r="B54" s="19" t="s">
        <v>111</v>
      </c>
    </row>
    <row r="55" spans="1:2" x14ac:dyDescent="0.2">
      <c r="A55" s="19" t="s">
        <v>119</v>
      </c>
      <c r="B55" s="19" t="s">
        <v>120</v>
      </c>
    </row>
    <row r="56" spans="1:2" x14ac:dyDescent="0.2">
      <c r="A56" s="19" t="s">
        <v>121</v>
      </c>
      <c r="B56" s="19" t="s">
        <v>122</v>
      </c>
    </row>
    <row r="57" spans="1:2" x14ac:dyDescent="0.2">
      <c r="A57" s="19" t="s">
        <v>123</v>
      </c>
      <c r="B57" s="19" t="s">
        <v>124</v>
      </c>
    </row>
    <row r="58" spans="1:2" x14ac:dyDescent="0.2">
      <c r="A58" s="19" t="s">
        <v>125</v>
      </c>
      <c r="B58" s="19" t="s">
        <v>124</v>
      </c>
    </row>
    <row r="59" spans="1:2" x14ac:dyDescent="0.2">
      <c r="A59" s="19" t="s">
        <v>126</v>
      </c>
      <c r="B59" s="19" t="s">
        <v>124</v>
      </c>
    </row>
    <row r="60" spans="1:2" x14ac:dyDescent="0.2">
      <c r="A60" s="19" t="s">
        <v>127</v>
      </c>
      <c r="B60" s="19" t="s">
        <v>124</v>
      </c>
    </row>
    <row r="61" spans="1:2" x14ac:dyDescent="0.2">
      <c r="A61" s="19" t="s">
        <v>128</v>
      </c>
      <c r="B61" s="19" t="s">
        <v>124</v>
      </c>
    </row>
    <row r="62" spans="1:2" x14ac:dyDescent="0.2">
      <c r="A62" s="19" t="s">
        <v>129</v>
      </c>
      <c r="B62" s="19" t="s">
        <v>124</v>
      </c>
    </row>
    <row r="63" spans="1:2" x14ac:dyDescent="0.2">
      <c r="A63" s="19" t="s">
        <v>130</v>
      </c>
      <c r="B63" s="19" t="s">
        <v>124</v>
      </c>
    </row>
    <row r="64" spans="1:2" x14ac:dyDescent="0.2">
      <c r="A64" s="19" t="s">
        <v>131</v>
      </c>
      <c r="B64" s="19" t="s">
        <v>124</v>
      </c>
    </row>
    <row r="65" spans="1:2" x14ac:dyDescent="0.2">
      <c r="A65" s="19" t="s">
        <v>132</v>
      </c>
      <c r="B65" s="19" t="s">
        <v>124</v>
      </c>
    </row>
    <row r="66" spans="1:2" x14ac:dyDescent="0.2">
      <c r="A66" s="19" t="s">
        <v>133</v>
      </c>
      <c r="B66" s="19" t="s">
        <v>124</v>
      </c>
    </row>
    <row r="67" spans="1:2" x14ac:dyDescent="0.2">
      <c r="A67" s="19" t="s">
        <v>134</v>
      </c>
      <c r="B67" s="19" t="s">
        <v>124</v>
      </c>
    </row>
    <row r="68" spans="1:2" x14ac:dyDescent="0.2">
      <c r="A68" s="19" t="s">
        <v>477</v>
      </c>
      <c r="B68" s="19" t="s">
        <v>124</v>
      </c>
    </row>
    <row r="69" spans="1:2" x14ac:dyDescent="0.2">
      <c r="A69" s="19" t="s">
        <v>135</v>
      </c>
      <c r="B69" s="19" t="s">
        <v>124</v>
      </c>
    </row>
    <row r="70" spans="1:2" x14ac:dyDescent="0.2">
      <c r="A70" s="19" t="s">
        <v>136</v>
      </c>
      <c r="B70" s="19" t="s">
        <v>124</v>
      </c>
    </row>
    <row r="71" spans="1:2" x14ac:dyDescent="0.2">
      <c r="A71" s="19" t="s">
        <v>137</v>
      </c>
      <c r="B71" s="19" t="s">
        <v>124</v>
      </c>
    </row>
    <row r="72" spans="1:2" x14ac:dyDescent="0.2">
      <c r="A72" s="19" t="s">
        <v>138</v>
      </c>
      <c r="B72" s="19" t="s">
        <v>124</v>
      </c>
    </row>
    <row r="73" spans="1:2" x14ac:dyDescent="0.2">
      <c r="A73" s="19" t="s">
        <v>139</v>
      </c>
      <c r="B73" s="19" t="s">
        <v>124</v>
      </c>
    </row>
    <row r="74" spans="1:2" x14ac:dyDescent="0.2">
      <c r="A74" s="19" t="s">
        <v>140</v>
      </c>
      <c r="B74" s="19" t="s">
        <v>124</v>
      </c>
    </row>
    <row r="75" spans="1:2" x14ac:dyDescent="0.2">
      <c r="A75" s="19" t="s">
        <v>141</v>
      </c>
      <c r="B75" s="19" t="s">
        <v>124</v>
      </c>
    </row>
    <row r="76" spans="1:2" x14ac:dyDescent="0.2">
      <c r="A76" s="19" t="s">
        <v>142</v>
      </c>
      <c r="B76" s="19" t="s">
        <v>124</v>
      </c>
    </row>
    <row r="77" spans="1:2" x14ac:dyDescent="0.2">
      <c r="A77" s="19" t="s">
        <v>143</v>
      </c>
      <c r="B77" s="19" t="s">
        <v>124</v>
      </c>
    </row>
    <row r="78" spans="1:2" x14ac:dyDescent="0.2">
      <c r="A78" s="19" t="s">
        <v>144</v>
      </c>
      <c r="B78" s="19" t="s">
        <v>124</v>
      </c>
    </row>
    <row r="79" spans="1:2" x14ac:dyDescent="0.2">
      <c r="A79" s="19" t="s">
        <v>145</v>
      </c>
      <c r="B79" s="19" t="s">
        <v>124</v>
      </c>
    </row>
    <row r="80" spans="1:2" x14ac:dyDescent="0.2">
      <c r="A80" s="19" t="s">
        <v>146</v>
      </c>
      <c r="B80" s="19" t="s">
        <v>124</v>
      </c>
    </row>
    <row r="81" spans="1:2" x14ac:dyDescent="0.2">
      <c r="A81" s="19" t="s">
        <v>147</v>
      </c>
      <c r="B81" s="19" t="s">
        <v>124</v>
      </c>
    </row>
    <row r="82" spans="1:2" x14ac:dyDescent="0.2">
      <c r="A82" s="19" t="s">
        <v>148</v>
      </c>
      <c r="B82" s="19" t="s">
        <v>124</v>
      </c>
    </row>
    <row r="83" spans="1:2" x14ac:dyDescent="0.2">
      <c r="A83" s="19" t="s">
        <v>149</v>
      </c>
      <c r="B83" s="19" t="s">
        <v>124</v>
      </c>
    </row>
    <row r="84" spans="1:2" x14ac:dyDescent="0.2">
      <c r="A84" s="19" t="s">
        <v>150</v>
      </c>
      <c r="B84" s="19" t="s">
        <v>124</v>
      </c>
    </row>
    <row r="85" spans="1:2" x14ac:dyDescent="0.2">
      <c r="A85" s="19" t="s">
        <v>151</v>
      </c>
      <c r="B85" s="19" t="s">
        <v>124</v>
      </c>
    </row>
    <row r="86" spans="1:2" x14ac:dyDescent="0.2">
      <c r="A86" s="19" t="s">
        <v>152</v>
      </c>
      <c r="B86" s="19" t="s">
        <v>124</v>
      </c>
    </row>
    <row r="87" spans="1:2" x14ac:dyDescent="0.2">
      <c r="A87" s="19" t="s">
        <v>153</v>
      </c>
      <c r="B87" s="19" t="s">
        <v>124</v>
      </c>
    </row>
    <row r="88" spans="1:2" x14ac:dyDescent="0.2">
      <c r="A88" s="19" t="s">
        <v>154</v>
      </c>
      <c r="B88" s="19" t="s">
        <v>124</v>
      </c>
    </row>
    <row r="89" spans="1:2" x14ac:dyDescent="0.2">
      <c r="A89" s="19" t="s">
        <v>155</v>
      </c>
      <c r="B89" s="19" t="s">
        <v>124</v>
      </c>
    </row>
    <row r="90" spans="1:2" x14ac:dyDescent="0.2">
      <c r="A90" s="19" t="s">
        <v>156</v>
      </c>
      <c r="B90" s="19" t="s">
        <v>124</v>
      </c>
    </row>
    <row r="91" spans="1:2" x14ac:dyDescent="0.2">
      <c r="A91" s="19" t="s">
        <v>157</v>
      </c>
      <c r="B91" s="19" t="s">
        <v>124</v>
      </c>
    </row>
    <row r="92" spans="1:2" x14ac:dyDescent="0.2">
      <c r="A92" s="19" t="s">
        <v>158</v>
      </c>
      <c r="B92" s="19" t="s">
        <v>124</v>
      </c>
    </row>
    <row r="93" spans="1:2" x14ac:dyDescent="0.2">
      <c r="A93" s="19" t="s">
        <v>159</v>
      </c>
      <c r="B93" s="19" t="s">
        <v>124</v>
      </c>
    </row>
    <row r="94" spans="1:2" x14ac:dyDescent="0.2">
      <c r="A94" s="19" t="s">
        <v>160</v>
      </c>
      <c r="B94" s="19" t="s">
        <v>124</v>
      </c>
    </row>
    <row r="95" spans="1:2" x14ac:dyDescent="0.2">
      <c r="A95" s="19" t="s">
        <v>161</v>
      </c>
      <c r="B95" s="19" t="s">
        <v>124</v>
      </c>
    </row>
    <row r="96" spans="1:2" x14ac:dyDescent="0.2">
      <c r="A96" s="19" t="s">
        <v>162</v>
      </c>
      <c r="B96" s="19" t="s">
        <v>124</v>
      </c>
    </row>
    <row r="97" spans="1:2" x14ac:dyDescent="0.2">
      <c r="A97" s="19" t="s">
        <v>163</v>
      </c>
      <c r="B97" s="19" t="s">
        <v>124</v>
      </c>
    </row>
    <row r="98" spans="1:2" x14ac:dyDescent="0.2">
      <c r="A98" s="19" t="s">
        <v>479</v>
      </c>
      <c r="B98" s="19" t="s">
        <v>478</v>
      </c>
    </row>
    <row r="99" spans="1:2" x14ac:dyDescent="0.2">
      <c r="A99" s="19" t="s">
        <v>480</v>
      </c>
      <c r="B99" s="19" t="s">
        <v>478</v>
      </c>
    </row>
    <row r="100" spans="1:2" x14ac:dyDescent="0.2">
      <c r="A100" s="19" t="s">
        <v>164</v>
      </c>
      <c r="B100" s="19" t="s">
        <v>478</v>
      </c>
    </row>
    <row r="101" spans="1:2" x14ac:dyDescent="0.2">
      <c r="A101" s="19" t="s">
        <v>165</v>
      </c>
      <c r="B101" s="19" t="s">
        <v>478</v>
      </c>
    </row>
    <row r="102" spans="1:2" x14ac:dyDescent="0.2">
      <c r="A102" s="19" t="s">
        <v>481</v>
      </c>
      <c r="B102" s="19" t="s">
        <v>478</v>
      </c>
    </row>
    <row r="103" spans="1:2" x14ac:dyDescent="0.2">
      <c r="A103" s="19" t="s">
        <v>433</v>
      </c>
      <c r="B103" s="19" t="s">
        <v>478</v>
      </c>
    </row>
    <row r="104" spans="1:2" x14ac:dyDescent="0.2">
      <c r="A104" s="19" t="s">
        <v>166</v>
      </c>
      <c r="B104" s="19" t="s">
        <v>478</v>
      </c>
    </row>
    <row r="105" spans="1:2" x14ac:dyDescent="0.2">
      <c r="A105" s="19" t="s">
        <v>167</v>
      </c>
      <c r="B105" s="19" t="s">
        <v>478</v>
      </c>
    </row>
    <row r="106" spans="1:2" x14ac:dyDescent="0.2">
      <c r="A106" s="19" t="s">
        <v>168</v>
      </c>
      <c r="B106" s="19" t="s">
        <v>478</v>
      </c>
    </row>
    <row r="107" spans="1:2" x14ac:dyDescent="0.2">
      <c r="A107" s="19" t="s">
        <v>169</v>
      </c>
      <c r="B107" s="19" t="s">
        <v>478</v>
      </c>
    </row>
    <row r="108" spans="1:2" x14ac:dyDescent="0.2">
      <c r="A108" s="19" t="s">
        <v>434</v>
      </c>
      <c r="B108" s="19" t="s">
        <v>478</v>
      </c>
    </row>
    <row r="109" spans="1:2" x14ac:dyDescent="0.2">
      <c r="A109" s="19" t="s">
        <v>435</v>
      </c>
      <c r="B109" s="19" t="s">
        <v>478</v>
      </c>
    </row>
    <row r="110" spans="1:2" x14ac:dyDescent="0.2">
      <c r="A110" s="19" t="s">
        <v>170</v>
      </c>
      <c r="B110" s="19" t="s">
        <v>478</v>
      </c>
    </row>
    <row r="111" spans="1:2" x14ac:dyDescent="0.2">
      <c r="A111" s="19" t="s">
        <v>436</v>
      </c>
      <c r="B111" s="19" t="s">
        <v>478</v>
      </c>
    </row>
    <row r="112" spans="1:2" x14ac:dyDescent="0.2">
      <c r="A112" s="19" t="s">
        <v>171</v>
      </c>
      <c r="B112" s="19" t="s">
        <v>478</v>
      </c>
    </row>
    <row r="113" spans="1:2" x14ac:dyDescent="0.2">
      <c r="A113" s="19" t="s">
        <v>482</v>
      </c>
      <c r="B113" s="19" t="s">
        <v>478</v>
      </c>
    </row>
    <row r="114" spans="1:2" x14ac:dyDescent="0.2">
      <c r="A114" s="19" t="s">
        <v>483</v>
      </c>
      <c r="B114" s="19" t="s">
        <v>478</v>
      </c>
    </row>
    <row r="115" spans="1:2" x14ac:dyDescent="0.2">
      <c r="A115" s="19" t="s">
        <v>172</v>
      </c>
      <c r="B115" s="19" t="s">
        <v>478</v>
      </c>
    </row>
    <row r="116" spans="1:2" x14ac:dyDescent="0.2">
      <c r="A116" s="19" t="s">
        <v>173</v>
      </c>
      <c r="B116" s="19" t="s">
        <v>478</v>
      </c>
    </row>
    <row r="117" spans="1:2" x14ac:dyDescent="0.2">
      <c r="A117" s="19" t="s">
        <v>174</v>
      </c>
      <c r="B117" s="19" t="s">
        <v>478</v>
      </c>
    </row>
    <row r="118" spans="1:2" x14ac:dyDescent="0.2">
      <c r="A118" s="19" t="s">
        <v>175</v>
      </c>
      <c r="B118" s="19" t="s">
        <v>176</v>
      </c>
    </row>
    <row r="119" spans="1:2" x14ac:dyDescent="0.2">
      <c r="A119" s="19" t="s">
        <v>177</v>
      </c>
      <c r="B119" s="19" t="s">
        <v>176</v>
      </c>
    </row>
    <row r="120" spans="1:2" x14ac:dyDescent="0.2">
      <c r="A120" s="19" t="s">
        <v>179</v>
      </c>
      <c r="B120" s="19" t="s">
        <v>176</v>
      </c>
    </row>
    <row r="121" spans="1:2" x14ac:dyDescent="0.2">
      <c r="A121" s="19" t="s">
        <v>178</v>
      </c>
      <c r="B121" s="19" t="s">
        <v>176</v>
      </c>
    </row>
    <row r="122" spans="1:2" x14ac:dyDescent="0.2">
      <c r="A122" s="19" t="s">
        <v>180</v>
      </c>
      <c r="B122" s="19" t="s">
        <v>176</v>
      </c>
    </row>
    <row r="123" spans="1:2" x14ac:dyDescent="0.2">
      <c r="A123" s="19" t="s">
        <v>181</v>
      </c>
      <c r="B123" s="19" t="s">
        <v>176</v>
      </c>
    </row>
    <row r="124" spans="1:2" x14ac:dyDescent="0.2">
      <c r="A124" s="19" t="s">
        <v>182</v>
      </c>
      <c r="B124" s="19" t="s">
        <v>176</v>
      </c>
    </row>
    <row r="125" spans="1:2" x14ac:dyDescent="0.2">
      <c r="A125" s="19" t="s">
        <v>484</v>
      </c>
      <c r="B125" s="19" t="s">
        <v>184</v>
      </c>
    </row>
    <row r="126" spans="1:2" x14ac:dyDescent="0.2">
      <c r="A126" s="19" t="s">
        <v>485</v>
      </c>
      <c r="B126" s="19" t="s">
        <v>184</v>
      </c>
    </row>
    <row r="127" spans="1:2" x14ac:dyDescent="0.2">
      <c r="A127" s="19" t="s">
        <v>486</v>
      </c>
      <c r="B127" s="19" t="s">
        <v>184</v>
      </c>
    </row>
    <row r="128" spans="1:2" x14ac:dyDescent="0.2">
      <c r="A128" s="19" t="s">
        <v>487</v>
      </c>
      <c r="B128" s="19" t="s">
        <v>184</v>
      </c>
    </row>
    <row r="129" spans="1:2" x14ac:dyDescent="0.2">
      <c r="A129" s="19" t="s">
        <v>488</v>
      </c>
      <c r="B129" s="19" t="s">
        <v>184</v>
      </c>
    </row>
    <row r="130" spans="1:2" x14ac:dyDescent="0.2">
      <c r="A130" s="19" t="s">
        <v>489</v>
      </c>
      <c r="B130" s="19" t="s">
        <v>184</v>
      </c>
    </row>
    <row r="131" spans="1:2" x14ac:dyDescent="0.2">
      <c r="A131" s="19" t="s">
        <v>490</v>
      </c>
      <c r="B131" s="19" t="s">
        <v>184</v>
      </c>
    </row>
    <row r="132" spans="1:2" x14ac:dyDescent="0.2">
      <c r="A132" s="19" t="s">
        <v>491</v>
      </c>
      <c r="B132" s="19" t="s">
        <v>184</v>
      </c>
    </row>
    <row r="133" spans="1:2" x14ac:dyDescent="0.2">
      <c r="A133" s="19" t="s">
        <v>492</v>
      </c>
      <c r="B133" s="19" t="s">
        <v>184</v>
      </c>
    </row>
    <row r="134" spans="1:2" x14ac:dyDescent="0.2">
      <c r="A134" s="19" t="s">
        <v>493</v>
      </c>
      <c r="B134" s="19" t="s">
        <v>184</v>
      </c>
    </row>
    <row r="135" spans="1:2" x14ac:dyDescent="0.2">
      <c r="A135" s="19" t="s">
        <v>494</v>
      </c>
      <c r="B135" s="19" t="s">
        <v>184</v>
      </c>
    </row>
    <row r="136" spans="1:2" x14ac:dyDescent="0.2">
      <c r="A136" s="19" t="s">
        <v>495</v>
      </c>
      <c r="B136" s="19" t="s">
        <v>184</v>
      </c>
    </row>
    <row r="137" spans="1:2" x14ac:dyDescent="0.2">
      <c r="A137" s="19" t="s">
        <v>496</v>
      </c>
      <c r="B137" s="19" t="s">
        <v>184</v>
      </c>
    </row>
    <row r="138" spans="1:2" x14ac:dyDescent="0.2">
      <c r="A138" s="19" t="s">
        <v>497</v>
      </c>
      <c r="B138" s="19" t="s">
        <v>184</v>
      </c>
    </row>
    <row r="139" spans="1:2" x14ac:dyDescent="0.2">
      <c r="A139" s="19" t="s">
        <v>498</v>
      </c>
      <c r="B139" s="19" t="s">
        <v>184</v>
      </c>
    </row>
    <row r="140" spans="1:2" x14ac:dyDescent="0.2">
      <c r="A140" s="19" t="s">
        <v>499</v>
      </c>
      <c r="B140" s="19" t="s">
        <v>184</v>
      </c>
    </row>
    <row r="141" spans="1:2" x14ac:dyDescent="0.2">
      <c r="A141" s="19" t="s">
        <v>183</v>
      </c>
      <c r="B141" s="19" t="s">
        <v>184</v>
      </c>
    </row>
    <row r="142" spans="1:2" x14ac:dyDescent="0.2">
      <c r="A142" s="19" t="s">
        <v>500</v>
      </c>
      <c r="B142" s="19" t="s">
        <v>184</v>
      </c>
    </row>
    <row r="143" spans="1:2" x14ac:dyDescent="0.2">
      <c r="A143" s="19" t="s">
        <v>501</v>
      </c>
      <c r="B143" s="19" t="s">
        <v>184</v>
      </c>
    </row>
    <row r="144" spans="1:2" x14ac:dyDescent="0.2">
      <c r="A144" s="19" t="s">
        <v>502</v>
      </c>
      <c r="B144" s="19" t="s">
        <v>184</v>
      </c>
    </row>
    <row r="145" spans="1:2" x14ac:dyDescent="0.2">
      <c r="A145" s="19" t="s">
        <v>185</v>
      </c>
      <c r="B145" s="19" t="s">
        <v>184</v>
      </c>
    </row>
    <row r="146" spans="1:2" x14ac:dyDescent="0.2">
      <c r="A146" s="19" t="s">
        <v>503</v>
      </c>
      <c r="B146" s="19" t="s">
        <v>184</v>
      </c>
    </row>
    <row r="147" spans="1:2" x14ac:dyDescent="0.2">
      <c r="A147" s="19" t="s">
        <v>504</v>
      </c>
      <c r="B147" s="19" t="s">
        <v>184</v>
      </c>
    </row>
    <row r="148" spans="1:2" x14ac:dyDescent="0.2">
      <c r="A148" s="19" t="s">
        <v>505</v>
      </c>
      <c r="B148" s="19" t="s">
        <v>184</v>
      </c>
    </row>
    <row r="149" spans="1:2" x14ac:dyDescent="0.2">
      <c r="A149" s="19" t="s">
        <v>506</v>
      </c>
      <c r="B149" s="19" t="s">
        <v>184</v>
      </c>
    </row>
    <row r="150" spans="1:2" x14ac:dyDescent="0.2">
      <c r="A150" s="19" t="s">
        <v>507</v>
      </c>
      <c r="B150" s="19" t="s">
        <v>184</v>
      </c>
    </row>
    <row r="151" spans="1:2" x14ac:dyDescent="0.2">
      <c r="A151" s="19" t="s">
        <v>530</v>
      </c>
      <c r="B151" s="19" t="s">
        <v>184</v>
      </c>
    </row>
    <row r="152" spans="1:2" x14ac:dyDescent="0.2">
      <c r="A152" s="19" t="s">
        <v>508</v>
      </c>
      <c r="B152" s="19" t="s">
        <v>184</v>
      </c>
    </row>
    <row r="153" spans="1:2" x14ac:dyDescent="0.2">
      <c r="A153" s="19" t="s">
        <v>509</v>
      </c>
      <c r="B153" s="19" t="s">
        <v>184</v>
      </c>
    </row>
    <row r="154" spans="1:2" x14ac:dyDescent="0.2">
      <c r="A154" s="19" t="s">
        <v>510</v>
      </c>
      <c r="B154" s="19" t="s">
        <v>184</v>
      </c>
    </row>
    <row r="155" spans="1:2" x14ac:dyDescent="0.2">
      <c r="A155" s="19" t="s">
        <v>511</v>
      </c>
      <c r="B155" s="19" t="s">
        <v>184</v>
      </c>
    </row>
    <row r="156" spans="1:2" x14ac:dyDescent="0.2">
      <c r="A156" s="19" t="s">
        <v>512</v>
      </c>
      <c r="B156" s="19" t="s">
        <v>184</v>
      </c>
    </row>
    <row r="157" spans="1:2" x14ac:dyDescent="0.2">
      <c r="A157" s="19" t="s">
        <v>513</v>
      </c>
      <c r="B157" s="19" t="s">
        <v>184</v>
      </c>
    </row>
    <row r="158" spans="1:2" x14ac:dyDescent="0.2">
      <c r="A158" s="19" t="s">
        <v>514</v>
      </c>
      <c r="B158" s="19" t="s">
        <v>184</v>
      </c>
    </row>
    <row r="159" spans="1:2" x14ac:dyDescent="0.2">
      <c r="A159" s="19" t="s">
        <v>515</v>
      </c>
      <c r="B159" s="19" t="s">
        <v>184</v>
      </c>
    </row>
    <row r="160" spans="1:2" x14ac:dyDescent="0.2">
      <c r="A160" s="19" t="s">
        <v>516</v>
      </c>
      <c r="B160" s="19" t="s">
        <v>184</v>
      </c>
    </row>
    <row r="161" spans="1:2" x14ac:dyDescent="0.2">
      <c r="A161" s="19" t="s">
        <v>517</v>
      </c>
      <c r="B161" s="19" t="s">
        <v>184</v>
      </c>
    </row>
    <row r="162" spans="1:2" x14ac:dyDescent="0.2">
      <c r="A162" s="19" t="s">
        <v>518</v>
      </c>
      <c r="B162" s="19" t="s">
        <v>184</v>
      </c>
    </row>
    <row r="163" spans="1:2" x14ac:dyDescent="0.2">
      <c r="A163" s="19" t="s">
        <v>519</v>
      </c>
      <c r="B163" s="19" t="s">
        <v>184</v>
      </c>
    </row>
    <row r="164" spans="1:2" x14ac:dyDescent="0.2">
      <c r="A164" s="19" t="s">
        <v>520</v>
      </c>
      <c r="B164" s="19" t="s">
        <v>184</v>
      </c>
    </row>
    <row r="165" spans="1:2" x14ac:dyDescent="0.2">
      <c r="A165" s="19" t="s">
        <v>521</v>
      </c>
      <c r="B165" s="19" t="s">
        <v>184</v>
      </c>
    </row>
    <row r="166" spans="1:2" x14ac:dyDescent="0.2">
      <c r="A166" s="19" t="s">
        <v>531</v>
      </c>
      <c r="B166" s="19" t="s">
        <v>184</v>
      </c>
    </row>
    <row r="167" spans="1:2" x14ac:dyDescent="0.2">
      <c r="A167" s="19" t="s">
        <v>522</v>
      </c>
      <c r="B167" s="19" t="s">
        <v>184</v>
      </c>
    </row>
    <row r="168" spans="1:2" x14ac:dyDescent="0.2">
      <c r="A168" s="19" t="s">
        <v>523</v>
      </c>
      <c r="B168" s="19" t="s">
        <v>184</v>
      </c>
    </row>
    <row r="169" spans="1:2" x14ac:dyDescent="0.2">
      <c r="A169" s="19" t="s">
        <v>482</v>
      </c>
      <c r="B169" s="19" t="s">
        <v>184</v>
      </c>
    </row>
    <row r="170" spans="1:2" x14ac:dyDescent="0.2">
      <c r="A170" s="19" t="s">
        <v>524</v>
      </c>
      <c r="B170" s="19" t="s">
        <v>184</v>
      </c>
    </row>
    <row r="171" spans="1:2" x14ac:dyDescent="0.2">
      <c r="A171" s="19" t="s">
        <v>532</v>
      </c>
      <c r="B171" s="19" t="s">
        <v>184</v>
      </c>
    </row>
    <row r="172" spans="1:2" x14ac:dyDescent="0.2">
      <c r="A172" s="19" t="s">
        <v>437</v>
      </c>
      <c r="B172" s="19" t="s">
        <v>184</v>
      </c>
    </row>
    <row r="173" spans="1:2" x14ac:dyDescent="0.2">
      <c r="A173" s="19" t="s">
        <v>525</v>
      </c>
      <c r="B173" s="19" t="s">
        <v>184</v>
      </c>
    </row>
    <row r="174" spans="1:2" x14ac:dyDescent="0.2">
      <c r="A174" s="19" t="s">
        <v>526</v>
      </c>
      <c r="B174" s="19" t="s">
        <v>184</v>
      </c>
    </row>
    <row r="175" spans="1:2" x14ac:dyDescent="0.2">
      <c r="A175" s="19" t="s">
        <v>527</v>
      </c>
      <c r="B175" s="19" t="s">
        <v>184</v>
      </c>
    </row>
    <row r="176" spans="1:2" x14ac:dyDescent="0.2">
      <c r="A176" s="19" t="s">
        <v>528</v>
      </c>
      <c r="B176" s="19" t="s">
        <v>184</v>
      </c>
    </row>
    <row r="177" spans="1:2" x14ac:dyDescent="0.2">
      <c r="A177" s="19" t="s">
        <v>529</v>
      </c>
      <c r="B177" s="19" t="s">
        <v>184</v>
      </c>
    </row>
    <row r="178" spans="1:2" x14ac:dyDescent="0.2">
      <c r="A178" s="19" t="s">
        <v>186</v>
      </c>
      <c r="B178" s="19" t="s">
        <v>187</v>
      </c>
    </row>
    <row r="179" spans="1:2" x14ac:dyDescent="0.2">
      <c r="A179" s="19" t="s">
        <v>188</v>
      </c>
      <c r="B179" s="19" t="s">
        <v>187</v>
      </c>
    </row>
    <row r="180" spans="1:2" x14ac:dyDescent="0.2">
      <c r="A180" s="19" t="s">
        <v>189</v>
      </c>
      <c r="B180" s="19" t="s">
        <v>187</v>
      </c>
    </row>
    <row r="181" spans="1:2" x14ac:dyDescent="0.2">
      <c r="A181" s="19" t="s">
        <v>190</v>
      </c>
      <c r="B181" s="19" t="s">
        <v>187</v>
      </c>
    </row>
    <row r="182" spans="1:2" x14ac:dyDescent="0.2">
      <c r="A182" s="19" t="s">
        <v>191</v>
      </c>
      <c r="B182" s="19" t="s">
        <v>187</v>
      </c>
    </row>
    <row r="183" spans="1:2" x14ac:dyDescent="0.2">
      <c r="A183" s="19" t="s">
        <v>192</v>
      </c>
      <c r="B183" s="19" t="s">
        <v>187</v>
      </c>
    </row>
    <row r="184" spans="1:2" x14ac:dyDescent="0.2">
      <c r="A184" s="19" t="s">
        <v>193</v>
      </c>
      <c r="B184" s="19" t="s">
        <v>187</v>
      </c>
    </row>
    <row r="185" spans="1:2" x14ac:dyDescent="0.2">
      <c r="A185" s="19" t="s">
        <v>194</v>
      </c>
      <c r="B185" s="19" t="s">
        <v>187</v>
      </c>
    </row>
    <row r="186" spans="1:2" x14ac:dyDescent="0.2">
      <c r="A186" s="19" t="s">
        <v>195</v>
      </c>
      <c r="B186" s="19" t="s">
        <v>187</v>
      </c>
    </row>
    <row r="187" spans="1:2" x14ac:dyDescent="0.2">
      <c r="A187" s="19" t="s">
        <v>196</v>
      </c>
      <c r="B187" s="19" t="s">
        <v>187</v>
      </c>
    </row>
    <row r="188" spans="1:2" x14ac:dyDescent="0.2">
      <c r="A188" s="19" t="s">
        <v>197</v>
      </c>
      <c r="B188" s="19" t="s">
        <v>187</v>
      </c>
    </row>
    <row r="189" spans="1:2" x14ac:dyDescent="0.2">
      <c r="A189" s="19" t="s">
        <v>534</v>
      </c>
      <c r="B189" s="19" t="s">
        <v>533</v>
      </c>
    </row>
    <row r="190" spans="1:2" x14ac:dyDescent="0.2">
      <c r="A190" s="19" t="s">
        <v>198</v>
      </c>
      <c r="B190" s="19" t="s">
        <v>533</v>
      </c>
    </row>
    <row r="191" spans="1:2" x14ac:dyDescent="0.2">
      <c r="A191" s="19" t="s">
        <v>535</v>
      </c>
      <c r="B191" s="19" t="s">
        <v>533</v>
      </c>
    </row>
    <row r="192" spans="1:2" x14ac:dyDescent="0.2">
      <c r="A192" s="19" t="s">
        <v>199</v>
      </c>
      <c r="B192" s="19" t="s">
        <v>533</v>
      </c>
    </row>
    <row r="193" spans="1:2" x14ac:dyDescent="0.2">
      <c r="A193" s="19" t="s">
        <v>438</v>
      </c>
      <c r="B193" s="19" t="s">
        <v>533</v>
      </c>
    </row>
    <row r="194" spans="1:2" x14ac:dyDescent="0.2">
      <c r="A194" s="19" t="s">
        <v>200</v>
      </c>
      <c r="B194" s="19" t="s">
        <v>533</v>
      </c>
    </row>
    <row r="195" spans="1:2" x14ac:dyDescent="0.2">
      <c r="A195" s="19" t="s">
        <v>201</v>
      </c>
      <c r="B195" s="19" t="s">
        <v>533</v>
      </c>
    </row>
    <row r="196" spans="1:2" x14ac:dyDescent="0.2">
      <c r="A196" s="19" t="s">
        <v>202</v>
      </c>
      <c r="B196" s="19" t="s">
        <v>533</v>
      </c>
    </row>
    <row r="197" spans="1:2" x14ac:dyDescent="0.2">
      <c r="A197" s="19" t="s">
        <v>203</v>
      </c>
      <c r="B197" s="19" t="s">
        <v>533</v>
      </c>
    </row>
    <row r="198" spans="1:2" x14ac:dyDescent="0.2">
      <c r="A198" s="19" t="s">
        <v>204</v>
      </c>
      <c r="B198" s="19" t="s">
        <v>533</v>
      </c>
    </row>
    <row r="199" spans="1:2" x14ac:dyDescent="0.2">
      <c r="A199" s="19" t="s">
        <v>536</v>
      </c>
      <c r="B199" s="19" t="s">
        <v>533</v>
      </c>
    </row>
    <row r="200" spans="1:2" x14ac:dyDescent="0.2">
      <c r="A200" s="19" t="s">
        <v>205</v>
      </c>
      <c r="B200" s="19" t="s">
        <v>533</v>
      </c>
    </row>
    <row r="201" spans="1:2" x14ac:dyDescent="0.2">
      <c r="A201" s="19" t="s">
        <v>206</v>
      </c>
      <c r="B201" s="19" t="s">
        <v>533</v>
      </c>
    </row>
    <row r="202" spans="1:2" x14ac:dyDescent="0.2">
      <c r="A202" s="19" t="s">
        <v>207</v>
      </c>
      <c r="B202" s="19" t="s">
        <v>533</v>
      </c>
    </row>
    <row r="203" spans="1:2" x14ac:dyDescent="0.2">
      <c r="A203" s="19" t="s">
        <v>208</v>
      </c>
      <c r="B203" s="19" t="s">
        <v>533</v>
      </c>
    </row>
    <row r="204" spans="1:2" x14ac:dyDescent="0.2">
      <c r="A204" s="19" t="s">
        <v>209</v>
      </c>
      <c r="B204" s="19" t="s">
        <v>533</v>
      </c>
    </row>
    <row r="205" spans="1:2" x14ac:dyDescent="0.2">
      <c r="A205" s="19" t="s">
        <v>210</v>
      </c>
      <c r="B205" s="19" t="s">
        <v>533</v>
      </c>
    </row>
    <row r="206" spans="1:2" x14ac:dyDescent="0.2">
      <c r="A206" s="19" t="s">
        <v>211</v>
      </c>
      <c r="B206" s="19" t="s">
        <v>533</v>
      </c>
    </row>
    <row r="207" spans="1:2" x14ac:dyDescent="0.2">
      <c r="A207" s="19" t="s">
        <v>212</v>
      </c>
      <c r="B207" s="19" t="s">
        <v>533</v>
      </c>
    </row>
    <row r="208" spans="1:2" x14ac:dyDescent="0.2">
      <c r="A208" s="19" t="s">
        <v>439</v>
      </c>
      <c r="B208" s="19" t="s">
        <v>533</v>
      </c>
    </row>
    <row r="209" spans="1:2" x14ac:dyDescent="0.2">
      <c r="A209" s="19" t="s">
        <v>213</v>
      </c>
      <c r="B209" s="19" t="s">
        <v>533</v>
      </c>
    </row>
    <row r="210" spans="1:2" x14ac:dyDescent="0.2">
      <c r="A210" s="19" t="s">
        <v>214</v>
      </c>
      <c r="B210" s="19" t="s">
        <v>533</v>
      </c>
    </row>
    <row r="211" spans="1:2" x14ac:dyDescent="0.2">
      <c r="A211" s="19" t="s">
        <v>215</v>
      </c>
      <c r="B211" s="19" t="s">
        <v>533</v>
      </c>
    </row>
    <row r="212" spans="1:2" x14ac:dyDescent="0.2">
      <c r="A212" s="19" t="s">
        <v>216</v>
      </c>
      <c r="B212" s="19" t="s">
        <v>533</v>
      </c>
    </row>
    <row r="213" spans="1:2" x14ac:dyDescent="0.2">
      <c r="A213" s="19" t="s">
        <v>537</v>
      </c>
      <c r="B213" s="19" t="s">
        <v>533</v>
      </c>
    </row>
    <row r="214" spans="1:2" x14ac:dyDescent="0.2">
      <c r="A214" s="19" t="s">
        <v>217</v>
      </c>
      <c r="B214" s="19" t="s">
        <v>218</v>
      </c>
    </row>
    <row r="215" spans="1:2" x14ac:dyDescent="0.2">
      <c r="A215" s="19" t="s">
        <v>220</v>
      </c>
      <c r="B215" s="19" t="s">
        <v>219</v>
      </c>
    </row>
    <row r="216" spans="1:2" x14ac:dyDescent="0.2">
      <c r="A216" s="19" t="s">
        <v>538</v>
      </c>
      <c r="B216" s="19" t="s">
        <v>219</v>
      </c>
    </row>
    <row r="217" spans="1:2" x14ac:dyDescent="0.2">
      <c r="A217" s="19" t="s">
        <v>221</v>
      </c>
      <c r="B217" s="19" t="s">
        <v>219</v>
      </c>
    </row>
    <row r="218" spans="1:2" x14ac:dyDescent="0.2">
      <c r="A218" s="19" t="s">
        <v>222</v>
      </c>
      <c r="B218" s="19" t="s">
        <v>219</v>
      </c>
    </row>
    <row r="219" spans="1:2" x14ac:dyDescent="0.2">
      <c r="A219" s="19" t="s">
        <v>223</v>
      </c>
      <c r="B219" s="19" t="s">
        <v>219</v>
      </c>
    </row>
    <row r="220" spans="1:2" x14ac:dyDescent="0.2">
      <c r="A220" s="19" t="s">
        <v>224</v>
      </c>
      <c r="B220" s="19" t="s">
        <v>219</v>
      </c>
    </row>
    <row r="221" spans="1:2" x14ac:dyDescent="0.2">
      <c r="A221" s="19" t="s">
        <v>225</v>
      </c>
      <c r="B221" s="19" t="s">
        <v>219</v>
      </c>
    </row>
    <row r="222" spans="1:2" x14ac:dyDescent="0.2">
      <c r="A222" s="19" t="s">
        <v>226</v>
      </c>
      <c r="B222" s="19" t="s">
        <v>219</v>
      </c>
    </row>
    <row r="223" spans="1:2" x14ac:dyDescent="0.2">
      <c r="A223" s="19" t="s">
        <v>227</v>
      </c>
      <c r="B223" s="19" t="s">
        <v>219</v>
      </c>
    </row>
    <row r="224" spans="1:2" x14ac:dyDescent="0.2">
      <c r="A224" s="19" t="s">
        <v>539</v>
      </c>
      <c r="B224" s="19" t="s">
        <v>229</v>
      </c>
    </row>
    <row r="225" spans="1:2" x14ac:dyDescent="0.2">
      <c r="A225" s="19" t="s">
        <v>228</v>
      </c>
      <c r="B225" s="19" t="s">
        <v>229</v>
      </c>
    </row>
    <row r="226" spans="1:2" x14ac:dyDescent="0.2">
      <c r="A226" s="19" t="s">
        <v>230</v>
      </c>
      <c r="B226" s="19" t="s">
        <v>229</v>
      </c>
    </row>
    <row r="227" spans="1:2" x14ac:dyDescent="0.2">
      <c r="A227" s="19" t="s">
        <v>231</v>
      </c>
      <c r="B227" s="19" t="s">
        <v>229</v>
      </c>
    </row>
    <row r="228" spans="1:2" x14ac:dyDescent="0.2">
      <c r="A228" s="19" t="s">
        <v>232</v>
      </c>
      <c r="B228" s="19" t="s">
        <v>229</v>
      </c>
    </row>
    <row r="229" spans="1:2" x14ac:dyDescent="0.2">
      <c r="A229" s="19" t="s">
        <v>233</v>
      </c>
      <c r="B229" s="19" t="s">
        <v>229</v>
      </c>
    </row>
    <row r="230" spans="1:2" x14ac:dyDescent="0.2">
      <c r="A230" s="19" t="s">
        <v>234</v>
      </c>
      <c r="B230" s="19" t="s">
        <v>229</v>
      </c>
    </row>
    <row r="231" spans="1:2" x14ac:dyDescent="0.2">
      <c r="A231" s="19" t="s">
        <v>235</v>
      </c>
      <c r="B231" s="19" t="s">
        <v>229</v>
      </c>
    </row>
    <row r="232" spans="1:2" x14ac:dyDescent="0.2">
      <c r="A232" s="19" t="s">
        <v>236</v>
      </c>
      <c r="B232" s="19" t="s">
        <v>229</v>
      </c>
    </row>
    <row r="233" spans="1:2" x14ac:dyDescent="0.2">
      <c r="A233" s="19" t="s">
        <v>237</v>
      </c>
      <c r="B233" s="19" t="s">
        <v>229</v>
      </c>
    </row>
    <row r="234" spans="1:2" x14ac:dyDescent="0.2">
      <c r="A234" s="19" t="s">
        <v>238</v>
      </c>
      <c r="B234" s="19" t="s">
        <v>229</v>
      </c>
    </row>
    <row r="235" spans="1:2" x14ac:dyDescent="0.2">
      <c r="A235" s="19" t="s">
        <v>239</v>
      </c>
      <c r="B235" s="19" t="s">
        <v>240</v>
      </c>
    </row>
    <row r="236" spans="1:2" x14ac:dyDescent="0.2">
      <c r="A236" s="19" t="s">
        <v>241</v>
      </c>
      <c r="B236" s="19" t="s">
        <v>240</v>
      </c>
    </row>
    <row r="237" spans="1:2" x14ac:dyDescent="0.2">
      <c r="A237" s="19" t="s">
        <v>242</v>
      </c>
      <c r="B237" s="19" t="s">
        <v>240</v>
      </c>
    </row>
    <row r="238" spans="1:2" x14ac:dyDescent="0.2">
      <c r="A238" s="19" t="s">
        <v>243</v>
      </c>
      <c r="B238" s="19" t="s">
        <v>244</v>
      </c>
    </row>
    <row r="239" spans="1:2" x14ac:dyDescent="0.2">
      <c r="A239" s="19" t="s">
        <v>245</v>
      </c>
      <c r="B239" s="19" t="s">
        <v>244</v>
      </c>
    </row>
    <row r="240" spans="1:2" x14ac:dyDescent="0.2">
      <c r="A240" s="19" t="s">
        <v>246</v>
      </c>
      <c r="B240" s="19" t="s">
        <v>244</v>
      </c>
    </row>
    <row r="241" spans="1:2" x14ac:dyDescent="0.2">
      <c r="A241" s="19" t="s">
        <v>247</v>
      </c>
      <c r="B241" s="19" t="s">
        <v>244</v>
      </c>
    </row>
    <row r="242" spans="1:2" x14ac:dyDescent="0.2">
      <c r="A242" s="19" t="s">
        <v>248</v>
      </c>
      <c r="B242" s="19" t="s">
        <v>244</v>
      </c>
    </row>
    <row r="243" spans="1:2" x14ac:dyDescent="0.2">
      <c r="A243" s="19" t="s">
        <v>249</v>
      </c>
      <c r="B243" s="19" t="s">
        <v>244</v>
      </c>
    </row>
    <row r="244" spans="1:2" x14ac:dyDescent="0.2">
      <c r="A244" s="19" t="s">
        <v>250</v>
      </c>
      <c r="B244" s="19" t="s">
        <v>244</v>
      </c>
    </row>
    <row r="245" spans="1:2" x14ac:dyDescent="0.2">
      <c r="A245" s="19" t="s">
        <v>251</v>
      </c>
      <c r="B245" s="19" t="s">
        <v>244</v>
      </c>
    </row>
    <row r="246" spans="1:2" x14ac:dyDescent="0.2">
      <c r="A246" s="19" t="s">
        <v>252</v>
      </c>
      <c r="B246" s="19" t="s">
        <v>244</v>
      </c>
    </row>
    <row r="247" spans="1:2" x14ac:dyDescent="0.2">
      <c r="A247" s="19" t="s">
        <v>253</v>
      </c>
      <c r="B247" s="19" t="s">
        <v>244</v>
      </c>
    </row>
    <row r="248" spans="1:2" x14ac:dyDescent="0.2">
      <c r="A248" s="19" t="s">
        <v>254</v>
      </c>
      <c r="B248" s="19" t="s">
        <v>244</v>
      </c>
    </row>
    <row r="249" spans="1:2" x14ac:dyDescent="0.2">
      <c r="A249" s="19" t="s">
        <v>255</v>
      </c>
      <c r="B249" s="19" t="s">
        <v>244</v>
      </c>
    </row>
    <row r="250" spans="1:2" x14ac:dyDescent="0.2">
      <c r="A250" s="19" t="s">
        <v>256</v>
      </c>
      <c r="B250" s="19" t="s">
        <v>244</v>
      </c>
    </row>
    <row r="251" spans="1:2" x14ac:dyDescent="0.2">
      <c r="A251" s="19" t="s">
        <v>440</v>
      </c>
      <c r="B251" s="19" t="s">
        <v>441</v>
      </c>
    </row>
    <row r="252" spans="1:2" x14ac:dyDescent="0.2">
      <c r="A252" s="19" t="s">
        <v>257</v>
      </c>
      <c r="B252" s="19" t="s">
        <v>258</v>
      </c>
    </row>
    <row r="253" spans="1:2" x14ac:dyDescent="0.2">
      <c r="A253" s="19" t="s">
        <v>259</v>
      </c>
      <c r="B253" s="19" t="s">
        <v>258</v>
      </c>
    </row>
    <row r="254" spans="1:2" x14ac:dyDescent="0.2">
      <c r="A254" s="19" t="s">
        <v>540</v>
      </c>
      <c r="B254" s="19" t="s">
        <v>258</v>
      </c>
    </row>
    <row r="255" spans="1:2" x14ac:dyDescent="0.2">
      <c r="A255" s="19" t="s">
        <v>541</v>
      </c>
      <c r="B255" s="19" t="s">
        <v>258</v>
      </c>
    </row>
    <row r="256" spans="1:2" x14ac:dyDescent="0.2">
      <c r="A256" s="19" t="s">
        <v>260</v>
      </c>
      <c r="B256" s="19" t="s">
        <v>258</v>
      </c>
    </row>
    <row r="257" spans="1:2" x14ac:dyDescent="0.2">
      <c r="A257" s="19" t="s">
        <v>261</v>
      </c>
      <c r="B257" s="19" t="s">
        <v>258</v>
      </c>
    </row>
    <row r="258" spans="1:2" x14ac:dyDescent="0.2">
      <c r="A258" s="19" t="s">
        <v>262</v>
      </c>
      <c r="B258" s="19" t="s">
        <v>258</v>
      </c>
    </row>
    <row r="259" spans="1:2" x14ac:dyDescent="0.2">
      <c r="A259" s="19" t="s">
        <v>263</v>
      </c>
      <c r="B259" s="19" t="s">
        <v>258</v>
      </c>
    </row>
    <row r="260" spans="1:2" x14ac:dyDescent="0.2">
      <c r="A260" s="19" t="s">
        <v>264</v>
      </c>
      <c r="B260" s="19" t="s">
        <v>258</v>
      </c>
    </row>
    <row r="261" spans="1:2" x14ac:dyDescent="0.2">
      <c r="A261" s="19" t="s">
        <v>265</v>
      </c>
      <c r="B261" s="19" t="s">
        <v>266</v>
      </c>
    </row>
    <row r="262" spans="1:2" x14ac:dyDescent="0.2">
      <c r="A262" s="19" t="s">
        <v>267</v>
      </c>
      <c r="B262" s="19" t="s">
        <v>266</v>
      </c>
    </row>
    <row r="263" spans="1:2" x14ac:dyDescent="0.2">
      <c r="A263" s="19" t="s">
        <v>268</v>
      </c>
      <c r="B263" s="19" t="s">
        <v>266</v>
      </c>
    </row>
    <row r="264" spans="1:2" x14ac:dyDescent="0.2">
      <c r="A264" s="19" t="s">
        <v>269</v>
      </c>
      <c r="B264" s="19" t="s">
        <v>266</v>
      </c>
    </row>
    <row r="265" spans="1:2" x14ac:dyDescent="0.2">
      <c r="A265" s="19" t="s">
        <v>270</v>
      </c>
      <c r="B265" s="19" t="s">
        <v>266</v>
      </c>
    </row>
    <row r="266" spans="1:2" x14ac:dyDescent="0.2">
      <c r="A266" s="19" t="s">
        <v>271</v>
      </c>
      <c r="B266" s="19" t="s">
        <v>266</v>
      </c>
    </row>
    <row r="267" spans="1:2" x14ac:dyDescent="0.2">
      <c r="A267" s="19" t="s">
        <v>272</v>
      </c>
      <c r="B267" s="19" t="s">
        <v>266</v>
      </c>
    </row>
    <row r="268" spans="1:2" x14ac:dyDescent="0.2">
      <c r="A268" s="19" t="s">
        <v>273</v>
      </c>
      <c r="B268" s="19" t="s">
        <v>266</v>
      </c>
    </row>
    <row r="269" spans="1:2" x14ac:dyDescent="0.2">
      <c r="A269" s="19" t="s">
        <v>274</v>
      </c>
      <c r="B269" s="19" t="s">
        <v>266</v>
      </c>
    </row>
    <row r="270" spans="1:2" x14ac:dyDescent="0.2">
      <c r="A270" s="19" t="s">
        <v>442</v>
      </c>
      <c r="B270" s="19" t="s">
        <v>266</v>
      </c>
    </row>
    <row r="271" spans="1:2" x14ac:dyDescent="0.2">
      <c r="A271" s="19" t="s">
        <v>443</v>
      </c>
      <c r="B271" s="19" t="s">
        <v>266</v>
      </c>
    </row>
    <row r="272" spans="1:2" x14ac:dyDescent="0.2">
      <c r="A272" s="19" t="s">
        <v>275</v>
      </c>
      <c r="B272" s="19" t="s">
        <v>266</v>
      </c>
    </row>
    <row r="273" spans="1:2" x14ac:dyDescent="0.2">
      <c r="A273" s="19" t="s">
        <v>276</v>
      </c>
      <c r="B273" s="19" t="s">
        <v>266</v>
      </c>
    </row>
    <row r="274" spans="1:2" x14ac:dyDescent="0.2">
      <c r="A274" s="19" t="s">
        <v>277</v>
      </c>
      <c r="B274" s="19" t="s">
        <v>266</v>
      </c>
    </row>
    <row r="275" spans="1:2" x14ac:dyDescent="0.2">
      <c r="A275" s="19" t="s">
        <v>278</v>
      </c>
      <c r="B275" s="19" t="s">
        <v>266</v>
      </c>
    </row>
    <row r="276" spans="1:2" x14ac:dyDescent="0.2">
      <c r="A276" s="19" t="s">
        <v>237</v>
      </c>
      <c r="B276" s="19" t="s">
        <v>266</v>
      </c>
    </row>
    <row r="277" spans="1:2" x14ac:dyDescent="0.2">
      <c r="A277" s="19" t="s">
        <v>542</v>
      </c>
      <c r="B277" s="19" t="s">
        <v>266</v>
      </c>
    </row>
    <row r="278" spans="1:2" x14ac:dyDescent="0.2">
      <c r="A278" s="19" t="s">
        <v>543</v>
      </c>
      <c r="B278" s="19" t="s">
        <v>266</v>
      </c>
    </row>
    <row r="279" spans="1:2" x14ac:dyDescent="0.2">
      <c r="A279" s="19" t="s">
        <v>279</v>
      </c>
      <c r="B279" s="19" t="s">
        <v>280</v>
      </c>
    </row>
    <row r="280" spans="1:2" x14ac:dyDescent="0.2">
      <c r="A280" s="19" t="s">
        <v>281</v>
      </c>
      <c r="B280" s="19" t="s">
        <v>280</v>
      </c>
    </row>
    <row r="281" spans="1:2" x14ac:dyDescent="0.2">
      <c r="A281" s="19" t="s">
        <v>282</v>
      </c>
      <c r="B281" s="19" t="s">
        <v>280</v>
      </c>
    </row>
    <row r="282" spans="1:2" x14ac:dyDescent="0.2">
      <c r="A282" s="19" t="s">
        <v>283</v>
      </c>
      <c r="B282" s="19" t="s">
        <v>280</v>
      </c>
    </row>
    <row r="283" spans="1:2" x14ac:dyDescent="0.2">
      <c r="A283" s="19" t="s">
        <v>284</v>
      </c>
      <c r="B283" s="19" t="s">
        <v>280</v>
      </c>
    </row>
    <row r="284" spans="1:2" x14ac:dyDescent="0.2">
      <c r="A284" s="19" t="s">
        <v>285</v>
      </c>
      <c r="B284" s="19" t="s">
        <v>280</v>
      </c>
    </row>
    <row r="285" spans="1:2" x14ac:dyDescent="0.2">
      <c r="A285" s="19" t="s">
        <v>444</v>
      </c>
      <c r="B285" s="19" t="s">
        <v>280</v>
      </c>
    </row>
    <row r="286" spans="1:2" x14ac:dyDescent="0.2">
      <c r="A286" s="19" t="s">
        <v>286</v>
      </c>
      <c r="B286" s="19" t="s">
        <v>280</v>
      </c>
    </row>
    <row r="287" spans="1:2" x14ac:dyDescent="0.2">
      <c r="A287" s="19" t="s">
        <v>544</v>
      </c>
      <c r="B287" s="19" t="s">
        <v>280</v>
      </c>
    </row>
    <row r="288" spans="1:2" x14ac:dyDescent="0.2">
      <c r="A288" s="19" t="s">
        <v>545</v>
      </c>
      <c r="B288" s="19" t="s">
        <v>445</v>
      </c>
    </row>
    <row r="289" spans="1:2" x14ac:dyDescent="0.2">
      <c r="A289" s="19" t="s">
        <v>403</v>
      </c>
      <c r="B289" s="19" t="s">
        <v>445</v>
      </c>
    </row>
    <row r="290" spans="1:2" x14ac:dyDescent="0.2">
      <c r="A290" s="19" t="s">
        <v>404</v>
      </c>
      <c r="B290" s="19" t="s">
        <v>445</v>
      </c>
    </row>
    <row r="291" spans="1:2" x14ac:dyDescent="0.2">
      <c r="A291" s="19" t="s">
        <v>405</v>
      </c>
      <c r="B291" s="19" t="s">
        <v>445</v>
      </c>
    </row>
    <row r="292" spans="1:2" x14ac:dyDescent="0.2">
      <c r="A292" s="19" t="s">
        <v>406</v>
      </c>
      <c r="B292" s="19" t="s">
        <v>445</v>
      </c>
    </row>
    <row r="293" spans="1:2" x14ac:dyDescent="0.2">
      <c r="A293" s="19" t="s">
        <v>546</v>
      </c>
      <c r="B293" s="19" t="s">
        <v>445</v>
      </c>
    </row>
    <row r="294" spans="1:2" x14ac:dyDescent="0.2">
      <c r="A294" s="19" t="s">
        <v>547</v>
      </c>
      <c r="B294" s="19" t="s">
        <v>445</v>
      </c>
    </row>
    <row r="295" spans="1:2" x14ac:dyDescent="0.2">
      <c r="A295" s="19" t="s">
        <v>548</v>
      </c>
      <c r="B295" s="19" t="s">
        <v>445</v>
      </c>
    </row>
    <row r="296" spans="1:2" x14ac:dyDescent="0.2">
      <c r="A296" s="19" t="s">
        <v>407</v>
      </c>
      <c r="B296" s="19" t="s">
        <v>445</v>
      </c>
    </row>
    <row r="297" spans="1:2" x14ac:dyDescent="0.2">
      <c r="A297" s="19" t="s">
        <v>549</v>
      </c>
      <c r="B297" s="19" t="s">
        <v>288</v>
      </c>
    </row>
    <row r="298" spans="1:2" x14ac:dyDescent="0.2">
      <c r="A298" s="19" t="s">
        <v>287</v>
      </c>
      <c r="B298" s="19" t="s">
        <v>288</v>
      </c>
    </row>
    <row r="299" spans="1:2" x14ac:dyDescent="0.2">
      <c r="A299" s="19" t="s">
        <v>289</v>
      </c>
      <c r="B299" s="19" t="s">
        <v>288</v>
      </c>
    </row>
    <row r="300" spans="1:2" x14ac:dyDescent="0.2">
      <c r="A300" s="19" t="s">
        <v>446</v>
      </c>
      <c r="B300" s="19" t="s">
        <v>288</v>
      </c>
    </row>
    <row r="301" spans="1:2" x14ac:dyDescent="0.2">
      <c r="A301" s="19" t="s">
        <v>550</v>
      </c>
      <c r="B301" s="19" t="s">
        <v>288</v>
      </c>
    </row>
    <row r="302" spans="1:2" x14ac:dyDescent="0.2">
      <c r="A302" s="19" t="s">
        <v>290</v>
      </c>
      <c r="B302" s="19" t="s">
        <v>288</v>
      </c>
    </row>
    <row r="303" spans="1:2" x14ac:dyDescent="0.2">
      <c r="A303" s="19" t="s">
        <v>291</v>
      </c>
      <c r="B303" s="19" t="s">
        <v>288</v>
      </c>
    </row>
    <row r="304" spans="1:2" x14ac:dyDescent="0.2">
      <c r="A304" s="19" t="s">
        <v>292</v>
      </c>
      <c r="B304" s="19" t="s">
        <v>288</v>
      </c>
    </row>
    <row r="305" spans="1:2" x14ac:dyDescent="0.2">
      <c r="A305" s="19" t="s">
        <v>293</v>
      </c>
      <c r="B305" s="19" t="s">
        <v>288</v>
      </c>
    </row>
    <row r="306" spans="1:2" x14ac:dyDescent="0.2">
      <c r="A306" s="19" t="s">
        <v>551</v>
      </c>
      <c r="B306" s="19" t="s">
        <v>288</v>
      </c>
    </row>
    <row r="307" spans="1:2" x14ac:dyDescent="0.2">
      <c r="A307" s="19" t="s">
        <v>294</v>
      </c>
      <c r="B307" s="19" t="s">
        <v>288</v>
      </c>
    </row>
    <row r="308" spans="1:2" x14ac:dyDescent="0.2">
      <c r="A308" s="19" t="s">
        <v>552</v>
      </c>
      <c r="B308" s="19" t="s">
        <v>288</v>
      </c>
    </row>
    <row r="309" spans="1:2" x14ac:dyDescent="0.2">
      <c r="A309" s="19" t="s">
        <v>295</v>
      </c>
      <c r="B309" s="19" t="s">
        <v>288</v>
      </c>
    </row>
    <row r="310" spans="1:2" x14ac:dyDescent="0.2">
      <c r="A310" s="19" t="s">
        <v>553</v>
      </c>
      <c r="B310" s="19" t="s">
        <v>288</v>
      </c>
    </row>
    <row r="311" spans="1:2" x14ac:dyDescent="0.2">
      <c r="A311" s="19" t="s">
        <v>296</v>
      </c>
      <c r="B311" s="19" t="s">
        <v>288</v>
      </c>
    </row>
    <row r="312" spans="1:2" x14ac:dyDescent="0.2">
      <c r="A312" s="19" t="s">
        <v>447</v>
      </c>
      <c r="B312" s="19" t="s">
        <v>288</v>
      </c>
    </row>
    <row r="313" spans="1:2" x14ac:dyDescent="0.2">
      <c r="A313" s="19" t="s">
        <v>297</v>
      </c>
      <c r="B313" s="19" t="s">
        <v>288</v>
      </c>
    </row>
    <row r="314" spans="1:2" x14ac:dyDescent="0.2">
      <c r="A314" s="19" t="s">
        <v>298</v>
      </c>
      <c r="B314" s="19" t="s">
        <v>288</v>
      </c>
    </row>
    <row r="315" spans="1:2" x14ac:dyDescent="0.2">
      <c r="A315" s="19" t="s">
        <v>448</v>
      </c>
      <c r="B315" s="19" t="s">
        <v>288</v>
      </c>
    </row>
    <row r="316" spans="1:2" x14ac:dyDescent="0.2">
      <c r="A316" s="19" t="s">
        <v>449</v>
      </c>
      <c r="B316" s="19" t="s">
        <v>288</v>
      </c>
    </row>
    <row r="317" spans="1:2" x14ac:dyDescent="0.2">
      <c r="A317" s="19" t="s">
        <v>554</v>
      </c>
      <c r="B317" s="19" t="s">
        <v>288</v>
      </c>
    </row>
    <row r="318" spans="1:2" x14ac:dyDescent="0.2">
      <c r="A318" s="19" t="s">
        <v>555</v>
      </c>
      <c r="B318" s="19" t="s">
        <v>288</v>
      </c>
    </row>
    <row r="319" spans="1:2" x14ac:dyDescent="0.2">
      <c r="A319" s="19" t="s">
        <v>556</v>
      </c>
      <c r="B319" s="19" t="s">
        <v>288</v>
      </c>
    </row>
    <row r="320" spans="1:2" x14ac:dyDescent="0.2">
      <c r="A320" s="19" t="s">
        <v>299</v>
      </c>
      <c r="B320" s="19" t="s">
        <v>288</v>
      </c>
    </row>
    <row r="321" spans="1:2" x14ac:dyDescent="0.2">
      <c r="A321" s="19" t="s">
        <v>557</v>
      </c>
      <c r="B321" s="19" t="s">
        <v>288</v>
      </c>
    </row>
    <row r="322" spans="1:2" x14ac:dyDescent="0.2">
      <c r="A322" s="19" t="s">
        <v>450</v>
      </c>
      <c r="B322" s="19" t="s">
        <v>288</v>
      </c>
    </row>
    <row r="323" spans="1:2" x14ac:dyDescent="0.2">
      <c r="A323" s="19" t="s">
        <v>300</v>
      </c>
      <c r="B323" s="19" t="s">
        <v>288</v>
      </c>
    </row>
    <row r="324" spans="1:2" x14ac:dyDescent="0.2">
      <c r="A324" s="19" t="s">
        <v>301</v>
      </c>
      <c r="B324" s="19" t="s">
        <v>288</v>
      </c>
    </row>
    <row r="325" spans="1:2" x14ac:dyDescent="0.2">
      <c r="A325" s="19" t="s">
        <v>302</v>
      </c>
      <c r="B325" s="19" t="s">
        <v>288</v>
      </c>
    </row>
    <row r="326" spans="1:2" x14ac:dyDescent="0.2">
      <c r="A326" s="19" t="s">
        <v>558</v>
      </c>
      <c r="B326" s="19" t="s">
        <v>288</v>
      </c>
    </row>
    <row r="327" spans="1:2" x14ac:dyDescent="0.2">
      <c r="A327" s="19" t="s">
        <v>559</v>
      </c>
      <c r="B327" s="19" t="s">
        <v>288</v>
      </c>
    </row>
    <row r="328" spans="1:2" x14ac:dyDescent="0.2">
      <c r="A328" s="19" t="s">
        <v>303</v>
      </c>
      <c r="B328" s="19" t="s">
        <v>288</v>
      </c>
    </row>
    <row r="329" spans="1:2" x14ac:dyDescent="0.2">
      <c r="A329" s="19" t="s">
        <v>304</v>
      </c>
      <c r="B329" s="19" t="s">
        <v>288</v>
      </c>
    </row>
    <row r="330" spans="1:2" x14ac:dyDescent="0.2">
      <c r="A330" s="19" t="s">
        <v>305</v>
      </c>
      <c r="B330" s="19" t="s">
        <v>288</v>
      </c>
    </row>
    <row r="331" spans="1:2" x14ac:dyDescent="0.2">
      <c r="A331" s="19" t="s">
        <v>306</v>
      </c>
      <c r="B331" s="19" t="s">
        <v>288</v>
      </c>
    </row>
    <row r="332" spans="1:2" x14ac:dyDescent="0.2">
      <c r="A332" s="19" t="s">
        <v>560</v>
      </c>
      <c r="B332" s="19" t="s">
        <v>288</v>
      </c>
    </row>
    <row r="333" spans="1:2" x14ac:dyDescent="0.2">
      <c r="A333" s="19" t="s">
        <v>561</v>
      </c>
      <c r="B333" s="19" t="s">
        <v>288</v>
      </c>
    </row>
    <row r="334" spans="1:2" x14ac:dyDescent="0.2">
      <c r="A334" s="19" t="s">
        <v>307</v>
      </c>
      <c r="B334" s="19" t="s">
        <v>288</v>
      </c>
    </row>
    <row r="335" spans="1:2" x14ac:dyDescent="0.2">
      <c r="A335" s="19" t="s">
        <v>308</v>
      </c>
      <c r="B335" s="19" t="s">
        <v>288</v>
      </c>
    </row>
    <row r="336" spans="1:2" x14ac:dyDescent="0.2">
      <c r="A336" s="19" t="s">
        <v>562</v>
      </c>
      <c r="B336" s="19" t="s">
        <v>288</v>
      </c>
    </row>
    <row r="337" spans="1:2" x14ac:dyDescent="0.2">
      <c r="A337" s="19" t="s">
        <v>309</v>
      </c>
      <c r="B337" s="19" t="s">
        <v>310</v>
      </c>
    </row>
    <row r="338" spans="1:2" x14ac:dyDescent="0.2">
      <c r="A338" s="19" t="s">
        <v>311</v>
      </c>
      <c r="B338" s="19" t="s">
        <v>310</v>
      </c>
    </row>
    <row r="339" spans="1:2" x14ac:dyDescent="0.2">
      <c r="A339" s="19" t="s">
        <v>312</v>
      </c>
      <c r="B339" s="19" t="s">
        <v>310</v>
      </c>
    </row>
    <row r="340" spans="1:2" x14ac:dyDescent="0.2">
      <c r="A340" s="19" t="s">
        <v>313</v>
      </c>
      <c r="B340" s="19" t="s">
        <v>310</v>
      </c>
    </row>
    <row r="341" spans="1:2" x14ac:dyDescent="0.2">
      <c r="A341" s="19" t="s">
        <v>314</v>
      </c>
      <c r="B341" s="19" t="s">
        <v>310</v>
      </c>
    </row>
    <row r="342" spans="1:2" x14ac:dyDescent="0.2">
      <c r="A342" s="19" t="s">
        <v>315</v>
      </c>
      <c r="B342" s="19" t="s">
        <v>310</v>
      </c>
    </row>
    <row r="343" spans="1:2" x14ac:dyDescent="0.2">
      <c r="A343" s="19" t="s">
        <v>316</v>
      </c>
      <c r="B343" s="19" t="s">
        <v>310</v>
      </c>
    </row>
    <row r="344" spans="1:2" x14ac:dyDescent="0.2">
      <c r="A344" s="19" t="s">
        <v>451</v>
      </c>
      <c r="B344" s="19" t="s">
        <v>310</v>
      </c>
    </row>
    <row r="345" spans="1:2" x14ac:dyDescent="0.2">
      <c r="A345" s="19" t="s">
        <v>317</v>
      </c>
      <c r="B345" s="19" t="s">
        <v>310</v>
      </c>
    </row>
    <row r="346" spans="1:2" x14ac:dyDescent="0.2">
      <c r="A346" s="19" t="s">
        <v>452</v>
      </c>
      <c r="B346" s="19" t="s">
        <v>310</v>
      </c>
    </row>
    <row r="347" spans="1:2" x14ac:dyDescent="0.2">
      <c r="A347" s="19" t="s">
        <v>318</v>
      </c>
      <c r="B347" s="19" t="s">
        <v>310</v>
      </c>
    </row>
    <row r="348" spans="1:2" x14ac:dyDescent="0.2">
      <c r="A348" s="19" t="s">
        <v>319</v>
      </c>
      <c r="B348" s="19" t="s">
        <v>310</v>
      </c>
    </row>
    <row r="349" spans="1:2" x14ac:dyDescent="0.2">
      <c r="A349" s="19" t="s">
        <v>320</v>
      </c>
      <c r="B349" s="19" t="s">
        <v>310</v>
      </c>
    </row>
    <row r="350" spans="1:2" x14ac:dyDescent="0.2">
      <c r="A350" s="19" t="s">
        <v>321</v>
      </c>
      <c r="B350" s="19" t="s">
        <v>310</v>
      </c>
    </row>
    <row r="351" spans="1:2" x14ac:dyDescent="0.2">
      <c r="A351" s="19" t="s">
        <v>322</v>
      </c>
      <c r="B351" s="19" t="s">
        <v>310</v>
      </c>
    </row>
    <row r="352" spans="1:2" x14ac:dyDescent="0.2">
      <c r="A352" s="19" t="s">
        <v>323</v>
      </c>
      <c r="B352" s="19" t="s">
        <v>310</v>
      </c>
    </row>
    <row r="353" spans="1:2" x14ac:dyDescent="0.2">
      <c r="A353" s="19" t="s">
        <v>324</v>
      </c>
      <c r="B353" s="19" t="s">
        <v>310</v>
      </c>
    </row>
    <row r="354" spans="1:2" x14ac:dyDescent="0.2">
      <c r="A354" s="19" t="s">
        <v>453</v>
      </c>
      <c r="B354" s="19" t="s">
        <v>310</v>
      </c>
    </row>
    <row r="355" spans="1:2" x14ac:dyDescent="0.2">
      <c r="A355" s="19" t="s">
        <v>325</v>
      </c>
      <c r="B355" s="19" t="s">
        <v>310</v>
      </c>
    </row>
    <row r="356" spans="1:2" x14ac:dyDescent="0.2">
      <c r="A356" s="19" t="s">
        <v>326</v>
      </c>
      <c r="B356" s="19" t="s">
        <v>310</v>
      </c>
    </row>
    <row r="357" spans="1:2" x14ac:dyDescent="0.2">
      <c r="A357" s="19" t="s">
        <v>327</v>
      </c>
      <c r="B357" s="19" t="s">
        <v>310</v>
      </c>
    </row>
    <row r="358" spans="1:2" x14ac:dyDescent="0.2">
      <c r="A358" s="19" t="s">
        <v>328</v>
      </c>
      <c r="B358" s="19" t="s">
        <v>310</v>
      </c>
    </row>
    <row r="359" spans="1:2" x14ac:dyDescent="0.2">
      <c r="A359" s="19" t="s">
        <v>563</v>
      </c>
      <c r="B359" s="19" t="s">
        <v>310</v>
      </c>
    </row>
    <row r="360" spans="1:2" x14ac:dyDescent="0.2">
      <c r="A360" s="19" t="s">
        <v>454</v>
      </c>
      <c r="B360" s="19" t="s">
        <v>310</v>
      </c>
    </row>
    <row r="361" spans="1:2" x14ac:dyDescent="0.2">
      <c r="A361" s="19" t="s">
        <v>329</v>
      </c>
      <c r="B361" s="19" t="s">
        <v>310</v>
      </c>
    </row>
    <row r="362" spans="1:2" x14ac:dyDescent="0.2">
      <c r="A362" s="19" t="s">
        <v>455</v>
      </c>
      <c r="B362" s="19" t="s">
        <v>310</v>
      </c>
    </row>
    <row r="363" spans="1:2" x14ac:dyDescent="0.2">
      <c r="A363" s="19" t="s">
        <v>456</v>
      </c>
      <c r="B363" s="19" t="s">
        <v>310</v>
      </c>
    </row>
    <row r="364" spans="1:2" x14ac:dyDescent="0.2">
      <c r="A364" s="19" t="s">
        <v>330</v>
      </c>
      <c r="B364" s="19" t="s">
        <v>310</v>
      </c>
    </row>
    <row r="365" spans="1:2" x14ac:dyDescent="0.2">
      <c r="A365" s="19" t="s">
        <v>331</v>
      </c>
      <c r="B365" s="19" t="s">
        <v>310</v>
      </c>
    </row>
    <row r="366" spans="1:2" x14ac:dyDescent="0.2">
      <c r="A366" s="19" t="s">
        <v>332</v>
      </c>
      <c r="B366" s="19" t="s">
        <v>310</v>
      </c>
    </row>
    <row r="367" spans="1:2" x14ac:dyDescent="0.2">
      <c r="A367" s="19" t="s">
        <v>333</v>
      </c>
      <c r="B367" s="19" t="s">
        <v>310</v>
      </c>
    </row>
    <row r="368" spans="1:2" x14ac:dyDescent="0.2">
      <c r="A368" s="19" t="s">
        <v>457</v>
      </c>
      <c r="B368" s="19" t="s">
        <v>310</v>
      </c>
    </row>
    <row r="369" spans="1:2" x14ac:dyDescent="0.2">
      <c r="A369" s="19" t="s">
        <v>334</v>
      </c>
      <c r="B369" s="19" t="s">
        <v>310</v>
      </c>
    </row>
    <row r="370" spans="1:2" x14ac:dyDescent="0.2">
      <c r="A370" s="19" t="s">
        <v>458</v>
      </c>
      <c r="B370" s="19" t="s">
        <v>310</v>
      </c>
    </row>
    <row r="371" spans="1:2" x14ac:dyDescent="0.2">
      <c r="A371" s="19" t="s">
        <v>335</v>
      </c>
      <c r="B371" s="19" t="s">
        <v>310</v>
      </c>
    </row>
    <row r="372" spans="1:2" x14ac:dyDescent="0.2">
      <c r="A372" s="19" t="s">
        <v>336</v>
      </c>
      <c r="B372" s="19" t="s">
        <v>310</v>
      </c>
    </row>
    <row r="373" spans="1:2" x14ac:dyDescent="0.2">
      <c r="A373" s="19" t="s">
        <v>564</v>
      </c>
      <c r="B373" s="19" t="s">
        <v>310</v>
      </c>
    </row>
    <row r="374" spans="1:2" x14ac:dyDescent="0.2">
      <c r="A374" s="19" t="s">
        <v>337</v>
      </c>
      <c r="B374" s="19" t="s">
        <v>310</v>
      </c>
    </row>
    <row r="375" spans="1:2" x14ac:dyDescent="0.2">
      <c r="A375" s="19" t="s">
        <v>459</v>
      </c>
      <c r="B375" s="19" t="s">
        <v>310</v>
      </c>
    </row>
    <row r="376" spans="1:2" x14ac:dyDescent="0.2">
      <c r="A376" s="19" t="s">
        <v>338</v>
      </c>
      <c r="B376" s="19" t="s">
        <v>310</v>
      </c>
    </row>
    <row r="377" spans="1:2" x14ac:dyDescent="0.2">
      <c r="A377" s="19" t="s">
        <v>339</v>
      </c>
      <c r="B377" s="19" t="s">
        <v>310</v>
      </c>
    </row>
    <row r="378" spans="1:2" x14ac:dyDescent="0.2">
      <c r="A378" s="19" t="s">
        <v>340</v>
      </c>
      <c r="B378" s="19" t="s">
        <v>310</v>
      </c>
    </row>
    <row r="379" spans="1:2" x14ac:dyDescent="0.2">
      <c r="A379" s="19" t="s">
        <v>341</v>
      </c>
      <c r="B379" s="19" t="s">
        <v>310</v>
      </c>
    </row>
    <row r="380" spans="1:2" x14ac:dyDescent="0.2">
      <c r="A380" s="19" t="s">
        <v>342</v>
      </c>
      <c r="B380" s="19" t="s">
        <v>310</v>
      </c>
    </row>
    <row r="381" spans="1:2" x14ac:dyDescent="0.2">
      <c r="A381" s="19" t="s">
        <v>565</v>
      </c>
      <c r="B381" s="19" t="s">
        <v>310</v>
      </c>
    </row>
    <row r="382" spans="1:2" x14ac:dyDescent="0.2">
      <c r="A382" s="19" t="s">
        <v>343</v>
      </c>
      <c r="B382" s="19" t="s">
        <v>310</v>
      </c>
    </row>
    <row r="383" spans="1:2" x14ac:dyDescent="0.2">
      <c r="A383" s="19" t="s">
        <v>344</v>
      </c>
      <c r="B383" s="19" t="s">
        <v>310</v>
      </c>
    </row>
    <row r="384" spans="1:2" x14ac:dyDescent="0.2">
      <c r="A384" s="19" t="s">
        <v>566</v>
      </c>
      <c r="B384" s="19" t="s">
        <v>310</v>
      </c>
    </row>
    <row r="385" spans="1:2" x14ac:dyDescent="0.2">
      <c r="A385" s="19" t="s">
        <v>345</v>
      </c>
      <c r="B385" s="19" t="s">
        <v>310</v>
      </c>
    </row>
    <row r="386" spans="1:2" x14ac:dyDescent="0.2">
      <c r="A386" s="19" t="s">
        <v>313</v>
      </c>
      <c r="B386" s="19" t="s">
        <v>310</v>
      </c>
    </row>
    <row r="387" spans="1:2" x14ac:dyDescent="0.2">
      <c r="A387" s="19" t="s">
        <v>346</v>
      </c>
      <c r="B387" s="19" t="s">
        <v>310</v>
      </c>
    </row>
    <row r="388" spans="1:2" x14ac:dyDescent="0.2">
      <c r="A388" s="19" t="s">
        <v>347</v>
      </c>
      <c r="B388" s="19" t="s">
        <v>310</v>
      </c>
    </row>
    <row r="389" spans="1:2" x14ac:dyDescent="0.2">
      <c r="A389" s="19" t="s">
        <v>348</v>
      </c>
      <c r="B389" s="19" t="s">
        <v>310</v>
      </c>
    </row>
    <row r="390" spans="1:2" x14ac:dyDescent="0.2">
      <c r="A390" s="19" t="s">
        <v>349</v>
      </c>
      <c r="B390" s="19" t="s">
        <v>310</v>
      </c>
    </row>
    <row r="391" spans="1:2" x14ac:dyDescent="0.2">
      <c r="A391" s="19" t="s">
        <v>350</v>
      </c>
      <c r="B391" s="19" t="s">
        <v>310</v>
      </c>
    </row>
    <row r="392" spans="1:2" x14ac:dyDescent="0.2">
      <c r="A392" s="19" t="s">
        <v>460</v>
      </c>
      <c r="B392" s="19" t="s">
        <v>310</v>
      </c>
    </row>
    <row r="393" spans="1:2" x14ac:dyDescent="0.2">
      <c r="A393" s="19" t="s">
        <v>461</v>
      </c>
      <c r="B393" s="19" t="s">
        <v>310</v>
      </c>
    </row>
    <row r="394" spans="1:2" x14ac:dyDescent="0.2">
      <c r="A394" s="19" t="s">
        <v>351</v>
      </c>
      <c r="B394" s="19" t="s">
        <v>310</v>
      </c>
    </row>
    <row r="395" spans="1:2" x14ac:dyDescent="0.2">
      <c r="A395" s="19" t="s">
        <v>352</v>
      </c>
      <c r="B395" s="19" t="s">
        <v>310</v>
      </c>
    </row>
    <row r="396" spans="1:2" x14ac:dyDescent="0.2">
      <c r="A396" s="19" t="s">
        <v>353</v>
      </c>
      <c r="B396" s="19" t="s">
        <v>310</v>
      </c>
    </row>
    <row r="397" spans="1:2" x14ac:dyDescent="0.2">
      <c r="A397" s="19" t="s">
        <v>462</v>
      </c>
      <c r="B397" s="19" t="s">
        <v>310</v>
      </c>
    </row>
    <row r="398" spans="1:2" x14ac:dyDescent="0.2">
      <c r="A398" s="19" t="s">
        <v>354</v>
      </c>
      <c r="B398" s="19" t="s">
        <v>310</v>
      </c>
    </row>
    <row r="399" spans="1:2" x14ac:dyDescent="0.2">
      <c r="A399" s="19" t="s">
        <v>355</v>
      </c>
      <c r="B399" s="19" t="s">
        <v>310</v>
      </c>
    </row>
    <row r="400" spans="1:2" x14ac:dyDescent="0.2">
      <c r="A400" s="19" t="s">
        <v>356</v>
      </c>
      <c r="B400" s="19" t="s">
        <v>310</v>
      </c>
    </row>
    <row r="401" spans="1:2" x14ac:dyDescent="0.2">
      <c r="A401" s="19" t="s">
        <v>357</v>
      </c>
      <c r="B401" s="19" t="s">
        <v>310</v>
      </c>
    </row>
    <row r="402" spans="1:2" x14ac:dyDescent="0.2">
      <c r="A402" s="19" t="s">
        <v>358</v>
      </c>
      <c r="B402" s="19" t="s">
        <v>310</v>
      </c>
    </row>
    <row r="403" spans="1:2" x14ac:dyDescent="0.2">
      <c r="A403" s="19" t="s">
        <v>463</v>
      </c>
      <c r="B403" s="19" t="s">
        <v>360</v>
      </c>
    </row>
    <row r="404" spans="1:2" x14ac:dyDescent="0.2">
      <c r="A404" s="19" t="s">
        <v>359</v>
      </c>
      <c r="B404" s="19" t="s">
        <v>360</v>
      </c>
    </row>
    <row r="405" spans="1:2" x14ac:dyDescent="0.2">
      <c r="A405" s="19" t="s">
        <v>361</v>
      </c>
      <c r="B405" s="19" t="s">
        <v>360</v>
      </c>
    </row>
    <row r="406" spans="1:2" x14ac:dyDescent="0.2">
      <c r="A406" s="19" t="s">
        <v>567</v>
      </c>
      <c r="B406" s="19" t="s">
        <v>360</v>
      </c>
    </row>
    <row r="407" spans="1:2" x14ac:dyDescent="0.2">
      <c r="A407" s="19" t="s">
        <v>362</v>
      </c>
      <c r="B407" s="19" t="s">
        <v>360</v>
      </c>
    </row>
    <row r="408" spans="1:2" x14ac:dyDescent="0.2">
      <c r="A408" s="19" t="s">
        <v>363</v>
      </c>
      <c r="B408" s="19" t="s">
        <v>360</v>
      </c>
    </row>
    <row r="409" spans="1:2" x14ac:dyDescent="0.2">
      <c r="A409" s="19" t="s">
        <v>263</v>
      </c>
      <c r="B409" s="19" t="s">
        <v>364</v>
      </c>
    </row>
    <row r="410" spans="1:2" x14ac:dyDescent="0.2">
      <c r="A410" s="19" t="s">
        <v>464</v>
      </c>
      <c r="B410" s="19" t="s">
        <v>364</v>
      </c>
    </row>
    <row r="411" spans="1:2" x14ac:dyDescent="0.2">
      <c r="A411" s="19" t="s">
        <v>365</v>
      </c>
      <c r="B411" s="19" t="s">
        <v>366</v>
      </c>
    </row>
    <row r="412" spans="1:2" x14ac:dyDescent="0.2">
      <c r="A412" s="19" t="s">
        <v>465</v>
      </c>
      <c r="B412" s="19" t="s">
        <v>366</v>
      </c>
    </row>
    <row r="413" spans="1:2" x14ac:dyDescent="0.2">
      <c r="A413" s="19" t="s">
        <v>367</v>
      </c>
      <c r="B413" s="19" t="s">
        <v>368</v>
      </c>
    </row>
    <row r="414" spans="1:2" x14ac:dyDescent="0.2">
      <c r="A414" s="19" t="s">
        <v>539</v>
      </c>
      <c r="B414" s="19" t="s">
        <v>369</v>
      </c>
    </row>
    <row r="415" spans="1:2" x14ac:dyDescent="0.2">
      <c r="A415" s="19" t="s">
        <v>228</v>
      </c>
      <c r="B415" s="19" t="s">
        <v>369</v>
      </c>
    </row>
    <row r="416" spans="1:2" x14ac:dyDescent="0.2">
      <c r="A416" s="19" t="s">
        <v>370</v>
      </c>
      <c r="B416" s="19" t="s">
        <v>369</v>
      </c>
    </row>
    <row r="417" spans="1:2" x14ac:dyDescent="0.2">
      <c r="A417" s="19" t="s">
        <v>371</v>
      </c>
      <c r="B417" s="19" t="s">
        <v>369</v>
      </c>
    </row>
    <row r="418" spans="1:2" x14ac:dyDescent="0.2">
      <c r="A418" s="19" t="s">
        <v>231</v>
      </c>
      <c r="B418" s="19" t="s">
        <v>369</v>
      </c>
    </row>
    <row r="419" spans="1:2" x14ac:dyDescent="0.2">
      <c r="A419" s="19" t="s">
        <v>372</v>
      </c>
      <c r="B419" s="19" t="s">
        <v>369</v>
      </c>
    </row>
    <row r="420" spans="1:2" x14ac:dyDescent="0.2">
      <c r="A420" s="19" t="s">
        <v>232</v>
      </c>
      <c r="B420" s="19" t="s">
        <v>369</v>
      </c>
    </row>
    <row r="421" spans="1:2" x14ac:dyDescent="0.2">
      <c r="A421" s="19" t="s">
        <v>373</v>
      </c>
      <c r="B421" s="19" t="s">
        <v>369</v>
      </c>
    </row>
    <row r="422" spans="1:2" x14ac:dyDescent="0.2">
      <c r="A422" s="19" t="s">
        <v>374</v>
      </c>
      <c r="B422" s="19" t="s">
        <v>369</v>
      </c>
    </row>
    <row r="423" spans="1:2" x14ac:dyDescent="0.2">
      <c r="A423" s="19" t="s">
        <v>375</v>
      </c>
      <c r="B423" s="19" t="s">
        <v>369</v>
      </c>
    </row>
    <row r="424" spans="1:2" x14ac:dyDescent="0.2">
      <c r="A424" s="19" t="s">
        <v>233</v>
      </c>
      <c r="B424" s="19" t="s">
        <v>369</v>
      </c>
    </row>
    <row r="425" spans="1:2" x14ac:dyDescent="0.2">
      <c r="A425" s="19" t="s">
        <v>234</v>
      </c>
      <c r="B425" s="19" t="s">
        <v>369</v>
      </c>
    </row>
    <row r="426" spans="1:2" x14ac:dyDescent="0.2">
      <c r="A426" s="19" t="s">
        <v>376</v>
      </c>
      <c r="B426" s="19" t="s">
        <v>369</v>
      </c>
    </row>
    <row r="427" spans="1:2" x14ac:dyDescent="0.2">
      <c r="A427" s="19" t="s">
        <v>466</v>
      </c>
      <c r="B427" s="19" t="s">
        <v>369</v>
      </c>
    </row>
    <row r="428" spans="1:2" x14ac:dyDescent="0.2">
      <c r="A428" s="19" t="s">
        <v>236</v>
      </c>
      <c r="B428" s="19" t="s">
        <v>369</v>
      </c>
    </row>
    <row r="429" spans="1:2" x14ac:dyDescent="0.2">
      <c r="A429" s="19" t="s">
        <v>377</v>
      </c>
      <c r="B429" s="19" t="s">
        <v>369</v>
      </c>
    </row>
    <row r="430" spans="1:2" x14ac:dyDescent="0.2">
      <c r="A430" s="19" t="s">
        <v>378</v>
      </c>
      <c r="B430" s="19" t="s">
        <v>369</v>
      </c>
    </row>
    <row r="431" spans="1:2" x14ac:dyDescent="0.2">
      <c r="A431" s="19" t="s">
        <v>238</v>
      </c>
      <c r="B431" s="19" t="s">
        <v>369</v>
      </c>
    </row>
    <row r="432" spans="1:2" x14ac:dyDescent="0.2">
      <c r="A432" s="19" t="s">
        <v>379</v>
      </c>
      <c r="B432" s="19" t="s">
        <v>380</v>
      </c>
    </row>
    <row r="433" spans="1:2" x14ac:dyDescent="0.2">
      <c r="A433" s="19" t="s">
        <v>381</v>
      </c>
      <c r="B433" s="19" t="s">
        <v>380</v>
      </c>
    </row>
    <row r="434" spans="1:2" x14ac:dyDescent="0.2">
      <c r="A434" s="19" t="s">
        <v>382</v>
      </c>
      <c r="B434" s="19" t="s">
        <v>380</v>
      </c>
    </row>
    <row r="435" spans="1:2" x14ac:dyDescent="0.2">
      <c r="A435" s="19" t="s">
        <v>383</v>
      </c>
      <c r="B435" s="19" t="s">
        <v>380</v>
      </c>
    </row>
    <row r="436" spans="1:2" x14ac:dyDescent="0.2">
      <c r="A436" s="19" t="s">
        <v>384</v>
      </c>
      <c r="B436" s="19" t="s">
        <v>380</v>
      </c>
    </row>
    <row r="437" spans="1:2" x14ac:dyDescent="0.2">
      <c r="A437" s="19" t="s">
        <v>385</v>
      </c>
      <c r="B437" s="19" t="s">
        <v>380</v>
      </c>
    </row>
    <row r="438" spans="1:2" x14ac:dyDescent="0.2">
      <c r="A438" s="19" t="s">
        <v>386</v>
      </c>
      <c r="B438" s="19" t="s">
        <v>380</v>
      </c>
    </row>
    <row r="439" spans="1:2" x14ac:dyDescent="0.2">
      <c r="A439" s="19" t="s">
        <v>387</v>
      </c>
      <c r="B439" s="19" t="s">
        <v>380</v>
      </c>
    </row>
    <row r="440" spans="1:2" x14ac:dyDescent="0.2">
      <c r="A440" s="19" t="s">
        <v>388</v>
      </c>
      <c r="B440" s="19" t="s">
        <v>380</v>
      </c>
    </row>
    <row r="441" spans="1:2" x14ac:dyDescent="0.2">
      <c r="A441" s="19" t="s">
        <v>389</v>
      </c>
      <c r="B441" s="19" t="s">
        <v>380</v>
      </c>
    </row>
    <row r="442" spans="1:2" x14ac:dyDescent="0.2">
      <c r="A442" s="19" t="s">
        <v>390</v>
      </c>
      <c r="B442" s="19" t="s">
        <v>380</v>
      </c>
    </row>
    <row r="443" spans="1:2" x14ac:dyDescent="0.2">
      <c r="A443" s="19" t="s">
        <v>391</v>
      </c>
      <c r="B443" s="19" t="s">
        <v>380</v>
      </c>
    </row>
    <row r="444" spans="1:2" x14ac:dyDescent="0.2">
      <c r="A444" s="19" t="s">
        <v>392</v>
      </c>
      <c r="B444" s="19" t="s">
        <v>380</v>
      </c>
    </row>
    <row r="445" spans="1:2" x14ac:dyDescent="0.2">
      <c r="A445" s="19" t="s">
        <v>393</v>
      </c>
      <c r="B445" s="19" t="s">
        <v>394</v>
      </c>
    </row>
    <row r="446" spans="1:2" x14ac:dyDescent="0.2">
      <c r="A446" s="19" t="s">
        <v>395</v>
      </c>
      <c r="B446" s="19" t="s">
        <v>394</v>
      </c>
    </row>
    <row r="447" spans="1:2" x14ac:dyDescent="0.2">
      <c r="A447" s="19" t="s">
        <v>396</v>
      </c>
      <c r="B447" s="19" t="s">
        <v>397</v>
      </c>
    </row>
    <row r="448" spans="1:2" x14ac:dyDescent="0.2">
      <c r="A448" s="19" t="s">
        <v>467</v>
      </c>
      <c r="B448" s="19" t="s">
        <v>397</v>
      </c>
    </row>
    <row r="449" spans="1:2" x14ac:dyDescent="0.2">
      <c r="A449" s="19" t="s">
        <v>398</v>
      </c>
      <c r="B449" s="19" t="s">
        <v>399</v>
      </c>
    </row>
    <row r="450" spans="1:2" x14ac:dyDescent="0.2">
      <c r="A450" s="19" t="s">
        <v>400</v>
      </c>
      <c r="B450" s="19" t="s">
        <v>399</v>
      </c>
    </row>
    <row r="451" spans="1:2" x14ac:dyDescent="0.2">
      <c r="A451" s="19" t="s">
        <v>401</v>
      </c>
      <c r="B451" s="19" t="s">
        <v>402</v>
      </c>
    </row>
    <row r="452" spans="1:2" x14ac:dyDescent="0.2">
      <c r="A452" s="19" t="s">
        <v>408</v>
      </c>
      <c r="B452" s="19" t="s">
        <v>409</v>
      </c>
    </row>
    <row r="453" spans="1:2" x14ac:dyDescent="0.2">
      <c r="A453" s="19" t="s">
        <v>539</v>
      </c>
      <c r="B453" s="19" t="s">
        <v>409</v>
      </c>
    </row>
    <row r="454" spans="1:2" x14ac:dyDescent="0.2">
      <c r="A454" s="19" t="s">
        <v>228</v>
      </c>
      <c r="B454" s="19" t="s">
        <v>409</v>
      </c>
    </row>
    <row r="455" spans="1:2" x14ac:dyDescent="0.2">
      <c r="A455" s="19" t="s">
        <v>371</v>
      </c>
      <c r="B455" s="19" t="s">
        <v>409</v>
      </c>
    </row>
    <row r="456" spans="1:2" x14ac:dyDescent="0.2">
      <c r="A456" s="19" t="s">
        <v>231</v>
      </c>
      <c r="B456" s="19" t="s">
        <v>409</v>
      </c>
    </row>
    <row r="457" spans="1:2" x14ac:dyDescent="0.2">
      <c r="A457" s="19" t="s">
        <v>232</v>
      </c>
      <c r="B457" s="19" t="s">
        <v>409</v>
      </c>
    </row>
    <row r="458" spans="1:2" x14ac:dyDescent="0.2">
      <c r="A458" s="19" t="s">
        <v>568</v>
      </c>
      <c r="B458" s="19" t="s">
        <v>409</v>
      </c>
    </row>
    <row r="459" spans="1:2" x14ac:dyDescent="0.2">
      <c r="A459" s="19" t="s">
        <v>410</v>
      </c>
      <c r="B459" s="19" t="s">
        <v>409</v>
      </c>
    </row>
    <row r="460" spans="1:2" x14ac:dyDescent="0.2">
      <c r="A460" s="19" t="s">
        <v>411</v>
      </c>
      <c r="B460" s="19" t="s">
        <v>409</v>
      </c>
    </row>
    <row r="461" spans="1:2" x14ac:dyDescent="0.2">
      <c r="A461" s="19" t="s">
        <v>374</v>
      </c>
      <c r="B461" s="19" t="s">
        <v>409</v>
      </c>
    </row>
    <row r="462" spans="1:2" x14ac:dyDescent="0.2">
      <c r="A462" s="19" t="s">
        <v>375</v>
      </c>
      <c r="B462" s="19" t="s">
        <v>409</v>
      </c>
    </row>
    <row r="463" spans="1:2" x14ac:dyDescent="0.2">
      <c r="A463" s="19" t="s">
        <v>233</v>
      </c>
      <c r="B463" s="19" t="s">
        <v>409</v>
      </c>
    </row>
    <row r="464" spans="1:2" x14ac:dyDescent="0.2">
      <c r="A464" s="19" t="s">
        <v>234</v>
      </c>
      <c r="B464" s="19" t="s">
        <v>409</v>
      </c>
    </row>
    <row r="465" spans="1:2" x14ac:dyDescent="0.2">
      <c r="A465" s="19" t="s">
        <v>468</v>
      </c>
      <c r="B465" s="19" t="s">
        <v>409</v>
      </c>
    </row>
    <row r="466" spans="1:2" x14ac:dyDescent="0.2">
      <c r="A466" s="19" t="s">
        <v>235</v>
      </c>
      <c r="B466" s="19" t="s">
        <v>409</v>
      </c>
    </row>
    <row r="467" spans="1:2" x14ac:dyDescent="0.2">
      <c r="A467" s="19" t="s">
        <v>412</v>
      </c>
      <c r="B467" s="19" t="s">
        <v>409</v>
      </c>
    </row>
    <row r="468" spans="1:2" x14ac:dyDescent="0.2">
      <c r="A468" s="19" t="s">
        <v>238</v>
      </c>
      <c r="B468" s="19" t="s">
        <v>409</v>
      </c>
    </row>
    <row r="469" spans="1:2" x14ac:dyDescent="0.2">
      <c r="A469" s="19" t="s">
        <v>469</v>
      </c>
      <c r="B469" s="19" t="s">
        <v>413</v>
      </c>
    </row>
    <row r="470" spans="1:2" x14ac:dyDescent="0.2">
      <c r="A470" s="19" t="s">
        <v>569</v>
      </c>
      <c r="B470" s="19" t="s">
        <v>413</v>
      </c>
    </row>
    <row r="471" spans="1:2" x14ac:dyDescent="0.2">
      <c r="A471" s="19" t="s">
        <v>571</v>
      </c>
      <c r="B471" s="19" t="s">
        <v>413</v>
      </c>
    </row>
    <row r="472" spans="1:2" x14ac:dyDescent="0.2">
      <c r="A472" s="19" t="s">
        <v>570</v>
      </c>
      <c r="B472" s="19" t="s">
        <v>413</v>
      </c>
    </row>
    <row r="473" spans="1:2" x14ac:dyDescent="0.2">
      <c r="A473" s="19" t="s">
        <v>572</v>
      </c>
      <c r="B473" s="19" t="s">
        <v>575</v>
      </c>
    </row>
    <row r="474" spans="1:2" x14ac:dyDescent="0.2">
      <c r="A474" s="19" t="s">
        <v>573</v>
      </c>
      <c r="B474" s="19" t="s">
        <v>575</v>
      </c>
    </row>
    <row r="475" spans="1:2" x14ac:dyDescent="0.2">
      <c r="A475" s="19" t="s">
        <v>574</v>
      </c>
      <c r="B475" s="19" t="s">
        <v>576</v>
      </c>
    </row>
    <row r="476" spans="1:2" x14ac:dyDescent="0.2">
      <c r="A476" s="19" t="s">
        <v>577</v>
      </c>
      <c r="B476" s="19" t="s">
        <v>414</v>
      </c>
    </row>
    <row r="477" spans="1:2" x14ac:dyDescent="0.2">
      <c r="A477" s="19" t="s">
        <v>415</v>
      </c>
      <c r="B477" s="19" t="s">
        <v>416</v>
      </c>
    </row>
    <row r="478" spans="1:2" x14ac:dyDescent="0.2">
      <c r="A478" s="19" t="s">
        <v>417</v>
      </c>
      <c r="B478" s="19" t="s">
        <v>416</v>
      </c>
    </row>
    <row r="479" spans="1:2" x14ac:dyDescent="0.2">
      <c r="A479" s="19" t="s">
        <v>418</v>
      </c>
      <c r="B479" s="19" t="s">
        <v>416</v>
      </c>
    </row>
    <row r="480" spans="1:2" x14ac:dyDescent="0.2">
      <c r="A480" s="19" t="s">
        <v>419</v>
      </c>
      <c r="B480" s="19" t="s">
        <v>416</v>
      </c>
    </row>
    <row r="481" spans="1:2" x14ac:dyDescent="0.2">
      <c r="A481" s="19" t="s">
        <v>579</v>
      </c>
      <c r="B481" s="19" t="s">
        <v>578</v>
      </c>
    </row>
    <row r="482" spans="1:2" x14ac:dyDescent="0.2">
      <c r="A482" s="19" t="s">
        <v>580</v>
      </c>
      <c r="B482" s="19" t="s">
        <v>578</v>
      </c>
    </row>
    <row r="483" spans="1:2" x14ac:dyDescent="0.2">
      <c r="A483" s="19" t="s">
        <v>581</v>
      </c>
      <c r="B483" s="19" t="s">
        <v>578</v>
      </c>
    </row>
    <row r="484" spans="1:2" x14ac:dyDescent="0.2">
      <c r="A484" s="19" t="s">
        <v>582</v>
      </c>
      <c r="B484" s="19" t="s">
        <v>578</v>
      </c>
    </row>
    <row r="485" spans="1:2" x14ac:dyDescent="0.2">
      <c r="A485" s="19" t="s">
        <v>583</v>
      </c>
      <c r="B485" s="19" t="s">
        <v>578</v>
      </c>
    </row>
    <row r="486" spans="1:2" x14ac:dyDescent="0.2">
      <c r="A486" s="19" t="s">
        <v>584</v>
      </c>
      <c r="B486" s="19" t="s">
        <v>578</v>
      </c>
    </row>
    <row r="487" spans="1:2" x14ac:dyDescent="0.2">
      <c r="A487" s="19" t="s">
        <v>585</v>
      </c>
      <c r="B487" s="19" t="s">
        <v>578</v>
      </c>
    </row>
    <row r="488" spans="1:2" x14ac:dyDescent="0.2">
      <c r="A488" s="19" t="s">
        <v>586</v>
      </c>
      <c r="B488" s="19" t="s">
        <v>578</v>
      </c>
    </row>
    <row r="489" spans="1:2" x14ac:dyDescent="0.2">
      <c r="A489" s="19" t="s">
        <v>587</v>
      </c>
      <c r="B489" s="19" t="s">
        <v>578</v>
      </c>
    </row>
    <row r="490" spans="1:2" x14ac:dyDescent="0.2">
      <c r="A490" s="19" t="s">
        <v>588</v>
      </c>
      <c r="B490" s="19" t="s">
        <v>578</v>
      </c>
    </row>
    <row r="491" spans="1:2" x14ac:dyDescent="0.2">
      <c r="A491" s="19" t="s">
        <v>589</v>
      </c>
      <c r="B491" s="19" t="s">
        <v>578</v>
      </c>
    </row>
    <row r="492" spans="1:2" x14ac:dyDescent="0.2">
      <c r="A492" s="19" t="s">
        <v>590</v>
      </c>
      <c r="B492" s="19" t="s">
        <v>578</v>
      </c>
    </row>
    <row r="493" spans="1:2" x14ac:dyDescent="0.2">
      <c r="A493" s="19" t="s">
        <v>420</v>
      </c>
      <c r="B493" s="19" t="s">
        <v>421</v>
      </c>
    </row>
    <row r="494" spans="1:2" x14ac:dyDescent="0.2">
      <c r="A494" s="19" t="s">
        <v>422</v>
      </c>
      <c r="B494" s="19" t="s">
        <v>421</v>
      </c>
    </row>
  </sheetData>
  <sheetProtection selectLockedCells="1"/>
  <printOptions horizontalCentered="1"/>
  <pageMargins left="0.7" right="0.7" top="0.75" bottom="0.75" header="0.3" footer="0.3"/>
  <pageSetup scale="94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zoomScale="75" zoomScaleNormal="75" zoomScaleSheetLayoutView="100" workbookViewId="0"/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2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2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25">
      <c r="A4" s="101" t="s">
        <v>50</v>
      </c>
      <c r="B4" s="102"/>
      <c r="C4" s="16"/>
    </row>
    <row r="5" spans="1:4" ht="16.5" customHeight="1" x14ac:dyDescent="0.25">
      <c r="A5" s="115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National Health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2020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2020 Paid Dollar Amount (PMPM)</v>
      </c>
      <c r="C10" s="20" t="s">
        <v>52</v>
      </c>
    </row>
    <row r="11" spans="1:4" ht="31.5" x14ac:dyDescent="0.25">
      <c r="A11" s="12" t="s">
        <v>68</v>
      </c>
      <c r="B11" s="92">
        <f>YoYcompofPrem!B13</f>
        <v>73.290000000000006</v>
      </c>
      <c r="C11" s="29">
        <f>B11/$B$15</f>
        <v>8.0627949702416976E-2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2">
        <f>YoYcompofPrem!B11+YoYcompofPrem!B17+YoYcompofPrem!B13</f>
        <v>755.9</v>
      </c>
      <c r="C13" s="29">
        <f>B13/$B$15</f>
        <v>0.8315823056359255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908.99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zoomScale="75" zoomScaleNormal="75" zoomScaleSheetLayoutView="70" workbookViewId="0"/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1" t="s">
        <v>20</v>
      </c>
      <c r="B4" s="101"/>
      <c r="C4" s="101"/>
      <c r="D4" s="101"/>
      <c r="E4" s="101"/>
    </row>
    <row r="5" spans="1:5" ht="15.75" x14ac:dyDescent="0.25">
      <c r="A5" s="101" t="s">
        <v>46</v>
      </c>
      <c r="B5" s="101"/>
      <c r="C5" s="101"/>
      <c r="D5" s="101"/>
      <c r="E5" s="101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>Company Legal Name: National Health Insurance Company</v>
      </c>
      <c r="B7" s="76"/>
      <c r="C7" s="76"/>
      <c r="D7" s="45"/>
      <c r="E7" s="45"/>
    </row>
    <row r="8" spans="1:5" ht="15.75" x14ac:dyDescent="0.25">
      <c r="A8" s="2" t="str">
        <f>"Calendar Year: "&amp;'Cover page'!C6</f>
        <v>Calendar Year: 2020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8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7" t="s">
        <v>28</v>
      </c>
      <c r="B12" s="112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6" t="s">
        <v>31</v>
      </c>
      <c r="B16" s="121"/>
      <c r="C16" s="124" t="s">
        <v>38</v>
      </c>
      <c r="D16" s="122"/>
      <c r="E16" s="123"/>
    </row>
    <row r="17" spans="1:5" ht="15.75" x14ac:dyDescent="0.2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 t="s">
        <v>79</v>
      </c>
      <c r="B18" s="47" t="s">
        <v>32</v>
      </c>
      <c r="C18" s="85" t="s">
        <v>32</v>
      </c>
      <c r="D18" s="47" t="s">
        <v>32</v>
      </c>
      <c r="E18" s="66" t="s">
        <v>32</v>
      </c>
    </row>
    <row r="19" spans="1:5" ht="15.75" x14ac:dyDescent="0.2">
      <c r="A19" s="64"/>
      <c r="B19" s="47"/>
      <c r="C19" s="85"/>
      <c r="D19" s="47"/>
      <c r="E19" s="66"/>
    </row>
    <row r="20" spans="1:5" ht="15.75" x14ac:dyDescent="0.2">
      <c r="A20" s="64"/>
      <c r="B20" s="47"/>
      <c r="C20" s="85"/>
      <c r="D20" s="47"/>
      <c r="E20" s="66"/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470D376FA064099CC5354AF193E5B" ma:contentTypeVersion="12" ma:contentTypeDescription="Create a new document." ma:contentTypeScope="" ma:versionID="ac03148fa1b49884bd95b606522c4e4f">
  <xsd:schema xmlns:xsd="http://www.w3.org/2001/XMLSchema" xmlns:xs="http://www.w3.org/2001/XMLSchema" xmlns:p="http://schemas.microsoft.com/office/2006/metadata/properties" xmlns:ns2="34311d54-a9cf-4377-bd7f-390906416a6a" xmlns:ns3="c91d7867-f92b-4d42-bd74-c18811edd9d7" targetNamespace="http://schemas.microsoft.com/office/2006/metadata/properties" ma:root="true" ma:fieldsID="0600884315f1a69f03571188bdfb7846" ns2:_="" ns3:_="">
    <xsd:import namespace="34311d54-a9cf-4377-bd7f-390906416a6a"/>
    <xsd:import namespace="c91d7867-f92b-4d42-bd74-c18811edd9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11d54-a9cf-4377-bd7f-390906416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d7867-f92b-4d42-bd74-c18811edd9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D220D1-16AB-42F2-82D9-F528438ABCC2}"/>
</file>

<file path=customXml/itemProps2.xml><?xml version="1.0" encoding="utf-8"?>
<ds:datastoreItem xmlns:ds="http://schemas.openxmlformats.org/officeDocument/2006/customXml" ds:itemID="{5EF8FCB1-6CFE-4F6F-B9DC-E90B13F02007}"/>
</file>

<file path=customXml/itemProps3.xml><?xml version="1.0" encoding="utf-8"?>
<ds:datastoreItem xmlns:ds="http://schemas.openxmlformats.org/officeDocument/2006/customXml" ds:itemID="{7A584AAE-9C0E-4A20-998A-44E3C059B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2020-10-20T16:12:39Z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0x010100754470D376FA064099CC5354AF193E5B</vt:lpwstr>
  </property>
</Properties>
</file>