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filterPrivacy="1" codeName="ThisWorkbook"/>
  <xr:revisionPtr revIDLastSave="0" documentId="13_ncr:1_{9EE8CCD9-DA56-459E-AD35-400A568FD0CA}" xr6:coauthVersionLast="47" xr6:coauthVersionMax="47" xr10:uidLastSave="{00000000-0000-0000-0000-000000000000}"/>
  <bookViews>
    <workbookView xWindow="-120" yWindow="-120" windowWidth="29040" windowHeight="15840" tabRatio="847"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7) CA Aggregate Form" sheetId="27" r:id="rId11"/>
    <sheet name="Explanation" sheetId="10" r:id="rId12"/>
    <sheet name="Glossary" sheetId="9" r:id="rId13"/>
  </sheet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#REF!</definedName>
    <definedName name="_xlnm.Print_Area" localSheetId="9">'(6) Trend'!$A$1:$H$32</definedName>
    <definedName name="_xlnm.Print_Area" localSheetId="11">Explanation!$A$1:$E$14</definedName>
    <definedName name="_xlnm.Print_Area" localSheetId="1">General_Info!$A$1:$C$17</definedName>
    <definedName name="_xlnm.Print_Area" localSheetId="0">Index!$A$1:$D$20</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3" l="1"/>
  <c r="R34" i="22"/>
  <c r="T34" i="22" s="1"/>
  <c r="R33" i="22"/>
  <c r="T33" i="22" s="1"/>
  <c r="R32" i="22"/>
  <c r="T32" i="22" s="1"/>
  <c r="R31" i="22"/>
  <c r="T31" i="22" s="1"/>
  <c r="R30" i="22"/>
  <c r="T30" i="22" s="1"/>
  <c r="K35" i="22"/>
  <c r="K34" i="22"/>
  <c r="K33" i="22"/>
  <c r="K32" i="22"/>
  <c r="K31" i="22"/>
  <c r="K30" i="22"/>
  <c r="I35" i="22"/>
  <c r="I34" i="22"/>
  <c r="I33" i="22"/>
  <c r="I32" i="22"/>
  <c r="I31" i="22"/>
  <c r="D13" i="27"/>
  <c r="D18" i="27"/>
  <c r="D17" i="27"/>
  <c r="D16" i="27"/>
  <c r="D15" i="27"/>
  <c r="D14" i="27"/>
  <c r="R35" i="22" l="1"/>
  <c r="E19" i="27"/>
  <c r="C8" i="27" s="1"/>
  <c r="C19" i="27"/>
  <c r="C6" i="27" l="1"/>
  <c r="D19" i="27" l="1"/>
  <c r="A7" i="27" l="1"/>
  <c r="I13" i="24" l="1"/>
  <c r="K31" i="26"/>
  <c r="K32" i="26"/>
  <c r="K33" i="26"/>
  <c r="K34" i="26"/>
  <c r="K35" i="26"/>
  <c r="K30" i="26"/>
  <c r="J26" i="20" l="1"/>
  <c r="G41" i="20"/>
  <c r="E9" i="20"/>
  <c r="E10" i="20"/>
  <c r="E11" i="20"/>
  <c r="E12" i="20"/>
  <c r="E13" i="20"/>
  <c r="S20" i="26"/>
  <c r="T20" i="26"/>
  <c r="S21" i="26"/>
  <c r="T21" i="26"/>
  <c r="S22" i="26"/>
  <c r="T22" i="26"/>
  <c r="S23" i="26"/>
  <c r="T23" i="26"/>
  <c r="T19" i="26"/>
  <c r="S19" i="26"/>
  <c r="S9" i="26"/>
  <c r="T9" i="26"/>
  <c r="S10" i="26"/>
  <c r="T10" i="26"/>
  <c r="S11" i="26"/>
  <c r="T11" i="26"/>
  <c r="S12" i="26"/>
  <c r="T12" i="26"/>
  <c r="S13" i="26"/>
  <c r="T13" i="26"/>
  <c r="T8" i="26"/>
  <c r="S8" i="26"/>
  <c r="J9" i="26"/>
  <c r="K9" i="26"/>
  <c r="J10" i="26"/>
  <c r="K10" i="26"/>
  <c r="J11" i="26"/>
  <c r="K11" i="26"/>
  <c r="J12" i="26"/>
  <c r="K12" i="26"/>
  <c r="J13" i="26"/>
  <c r="K13" i="26"/>
  <c r="K8" i="26"/>
  <c r="J8" i="26"/>
  <c r="R20" i="26"/>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Q13" i="22"/>
  <c r="Q12" i="22"/>
  <c r="Q11" i="22"/>
  <c r="Q10" i="22"/>
  <c r="Q9" i="22"/>
  <c r="Q8" i="22"/>
  <c r="P13" i="22"/>
  <c r="P12" i="22"/>
  <c r="P11" i="22"/>
  <c r="P10" i="22"/>
  <c r="P9" i="22"/>
  <c r="P8" i="22"/>
  <c r="O13" i="22"/>
  <c r="O12" i="22"/>
  <c r="O11" i="22"/>
  <c r="O10" i="22"/>
  <c r="O9" i="22"/>
  <c r="O8" i="22"/>
  <c r="N13" i="22"/>
  <c r="N12" i="22"/>
  <c r="N11" i="22"/>
  <c r="N10" i="22"/>
  <c r="N9" i="22"/>
  <c r="N8" i="22"/>
  <c r="M13" i="22"/>
  <c r="M12" i="22"/>
  <c r="M11" i="22"/>
  <c r="M10" i="22"/>
  <c r="M9" i="22"/>
  <c r="M8" i="22"/>
  <c r="L13" i="22"/>
  <c r="L12" i="22"/>
  <c r="L11" i="22"/>
  <c r="L10" i="22"/>
  <c r="L9" i="22"/>
  <c r="L8" i="22"/>
  <c r="R9" i="22" l="1"/>
  <c r="R25" i="26"/>
  <c r="C30" i="26"/>
  <c r="G30" i="26"/>
  <c r="C31" i="26"/>
  <c r="C33" i="26"/>
  <c r="C35" i="26"/>
  <c r="E30" i="26"/>
  <c r="E32" i="26"/>
  <c r="E34" i="26"/>
  <c r="H13" i="22"/>
  <c r="H35" i="22" s="1"/>
  <c r="H12" i="22"/>
  <c r="H11" i="22"/>
  <c r="H10" i="22"/>
  <c r="H9" i="22"/>
  <c r="H8" i="22"/>
  <c r="G13" i="22"/>
  <c r="G12" i="22"/>
  <c r="G11" i="22"/>
  <c r="G10" i="22"/>
  <c r="G9" i="22"/>
  <c r="G8" i="22"/>
  <c r="F13" i="22"/>
  <c r="F12" i="22"/>
  <c r="F11" i="22"/>
  <c r="F10" i="22"/>
  <c r="F9" i="22"/>
  <c r="F8" i="22"/>
  <c r="E13" i="22"/>
  <c r="E12" i="22"/>
  <c r="E11" i="22"/>
  <c r="E10" i="22"/>
  <c r="E9" i="22"/>
  <c r="E8" i="22"/>
  <c r="D13" i="22"/>
  <c r="D12" i="22"/>
  <c r="D11" i="22"/>
  <c r="I11" i="22" s="1"/>
  <c r="I11" i="26" s="1"/>
  <c r="D10" i="22"/>
  <c r="D9" i="22"/>
  <c r="D8" i="22"/>
  <c r="C13" i="22"/>
  <c r="C12" i="22"/>
  <c r="C11" i="22"/>
  <c r="C10" i="22"/>
  <c r="C9" i="22"/>
  <c r="C8" i="22"/>
  <c r="F40" i="23"/>
  <c r="F41" i="23"/>
  <c r="F42" i="23"/>
  <c r="F43" i="23"/>
  <c r="F44" i="23"/>
  <c r="F45" i="23"/>
  <c r="J11" i="20"/>
  <c r="J9" i="20"/>
  <c r="J31" i="22"/>
  <c r="J31" i="26" s="1"/>
  <c r="J32" i="22"/>
  <c r="J32" i="26" s="1"/>
  <c r="J33" i="22"/>
  <c r="J33" i="26" s="1"/>
  <c r="J34" i="22"/>
  <c r="J34" i="26" s="1"/>
  <c r="J35" i="22"/>
  <c r="J35" i="26" s="1"/>
  <c r="J30" i="22"/>
  <c r="J30" i="26" s="1"/>
  <c r="J24" i="20"/>
  <c r="J25" i="20"/>
  <c r="J27" i="20"/>
  <c r="J28" i="20"/>
  <c r="J29" i="20"/>
  <c r="J30" i="20"/>
  <c r="J31" i="20"/>
  <c r="J32" i="20"/>
  <c r="J33" i="20"/>
  <c r="J34" i="20"/>
  <c r="J23" i="20"/>
  <c r="G45" i="20"/>
  <c r="J67" i="23"/>
  <c r="G68" i="24"/>
  <c r="H68" i="24"/>
  <c r="I67" i="24"/>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2" i="22"/>
  <c r="H33" i="22"/>
  <c r="H34" i="22"/>
  <c r="H30" i="22"/>
  <c r="Q14" i="22"/>
  <c r="R10" i="22"/>
  <c r="R11" i="22"/>
  <c r="R12" i="22"/>
  <c r="R13" i="22"/>
  <c r="R8" i="22"/>
  <c r="R11" i="26" l="1"/>
  <c r="R33" i="26" s="1"/>
  <c r="T33" i="26" s="1"/>
  <c r="R8" i="26"/>
  <c r="R14" i="26" s="1"/>
  <c r="R13" i="26"/>
  <c r="R35" i="26" s="1"/>
  <c r="R10" i="26"/>
  <c r="R32" i="26" s="1"/>
  <c r="S32" i="26" s="1"/>
  <c r="R12" i="26"/>
  <c r="R34" i="26" s="1"/>
  <c r="T34" i="26" s="1"/>
  <c r="R9" i="26"/>
  <c r="R31" i="26" s="1"/>
  <c r="S31" i="26" s="1"/>
  <c r="T32" i="26"/>
  <c r="S33" i="26"/>
  <c r="I12" i="22"/>
  <c r="I12" i="26" s="1"/>
  <c r="H14" i="22"/>
  <c r="I9" i="22"/>
  <c r="I9" i="26" s="1"/>
  <c r="I13" i="22"/>
  <c r="I13" i="26" s="1"/>
  <c r="S14" i="26"/>
  <c r="R30" i="26"/>
  <c r="S30" i="26" s="1"/>
  <c r="T14" i="26"/>
  <c r="J14" i="26"/>
  <c r="H36" i="22"/>
  <c r="I10" i="22"/>
  <c r="I10" i="26" s="1"/>
  <c r="I8" i="22"/>
  <c r="I8" i="26" s="1"/>
  <c r="K14" i="26" s="1"/>
  <c r="E7" i="24"/>
  <c r="F35" i="22"/>
  <c r="F34" i="22"/>
  <c r="F33" i="22"/>
  <c r="F32" i="22"/>
  <c r="F31" i="22"/>
  <c r="F30" i="22"/>
  <c r="O14" i="22"/>
  <c r="F14" i="22"/>
  <c r="K35" i="20"/>
  <c r="I35" i="20"/>
  <c r="H35" i="20"/>
  <c r="J70" i="20" s="1"/>
  <c r="A9" i="17"/>
  <c r="M70" i="20" l="1"/>
  <c r="S24" i="22"/>
  <c r="S24" i="26" s="1"/>
  <c r="S25" i="26" s="1"/>
  <c r="J9" i="16"/>
  <c r="I7" i="19"/>
  <c r="S34" i="26"/>
  <c r="S35" i="26"/>
  <c r="S36" i="26" s="1"/>
  <c r="I14" i="26"/>
  <c r="S32" i="22"/>
  <c r="S30" i="22"/>
  <c r="T31" i="26"/>
  <c r="S34" i="22"/>
  <c r="S35" i="22"/>
  <c r="S33" i="22"/>
  <c r="R36" i="26"/>
  <c r="T30" i="26"/>
  <c r="I14" i="22"/>
  <c r="F36" i="22"/>
  <c r="A10" i="17"/>
  <c r="K80" i="20"/>
  <c r="J80" i="20"/>
  <c r="G80" i="20"/>
  <c r="H80" i="20" s="1"/>
  <c r="F80" i="20"/>
  <c r="D80" i="20"/>
  <c r="C80" i="20"/>
  <c r="K79" i="20"/>
  <c r="J79" i="20"/>
  <c r="G79" i="20"/>
  <c r="H79" i="20" s="1"/>
  <c r="F79" i="20"/>
  <c r="D79" i="20"/>
  <c r="C79" i="20"/>
  <c r="K78" i="20"/>
  <c r="J78" i="20"/>
  <c r="G78" i="20"/>
  <c r="H78" i="20" s="1"/>
  <c r="F78" i="20"/>
  <c r="D78" i="20"/>
  <c r="C78" i="20"/>
  <c r="K77" i="20"/>
  <c r="J77" i="20"/>
  <c r="G77" i="20"/>
  <c r="H77" i="20" s="1"/>
  <c r="F77" i="20"/>
  <c r="D77" i="20"/>
  <c r="C77" i="20"/>
  <c r="K76" i="20"/>
  <c r="J76" i="20"/>
  <c r="G76" i="20"/>
  <c r="H76" i="20" s="1"/>
  <c r="F76" i="20"/>
  <c r="D76" i="20"/>
  <c r="C76" i="20"/>
  <c r="K75" i="20"/>
  <c r="J75" i="20"/>
  <c r="G75" i="20"/>
  <c r="H75" i="20" s="1"/>
  <c r="F75" i="20"/>
  <c r="D75" i="20"/>
  <c r="C75" i="20"/>
  <c r="K71" i="20"/>
  <c r="J71" i="20"/>
  <c r="O70" i="20"/>
  <c r="L70" i="20"/>
  <c r="O69" i="20"/>
  <c r="L69" i="20"/>
  <c r="O68" i="20"/>
  <c r="L68" i="20"/>
  <c r="O67" i="20"/>
  <c r="L67" i="20"/>
  <c r="O66" i="20"/>
  <c r="L66" i="20"/>
  <c r="O65" i="20"/>
  <c r="L65" i="20"/>
  <c r="K61" i="20"/>
  <c r="J61" i="20"/>
  <c r="D61" i="20"/>
  <c r="C61" i="20"/>
  <c r="O60" i="20"/>
  <c r="L60" i="20"/>
  <c r="H60" i="20"/>
  <c r="E60" i="20"/>
  <c r="O59" i="20"/>
  <c r="L59" i="20"/>
  <c r="H59" i="20"/>
  <c r="E59" i="20"/>
  <c r="O58" i="20"/>
  <c r="L58" i="20"/>
  <c r="H58" i="20"/>
  <c r="E58" i="20"/>
  <c r="O57" i="20"/>
  <c r="L57" i="20"/>
  <c r="H57" i="20"/>
  <c r="E57" i="20"/>
  <c r="O56" i="20"/>
  <c r="L56" i="20"/>
  <c r="H56" i="20"/>
  <c r="E56" i="20"/>
  <c r="O55" i="20"/>
  <c r="L55" i="20"/>
  <c r="H55" i="20"/>
  <c r="E55" i="20"/>
  <c r="N61" i="20" l="1"/>
  <c r="G61" i="20"/>
  <c r="L79" i="20"/>
  <c r="L77" i="20"/>
  <c r="M77" i="20" s="1"/>
  <c r="M71" i="20"/>
  <c r="O71" i="20"/>
  <c r="L61" i="20"/>
  <c r="K81" i="20"/>
  <c r="E78" i="20"/>
  <c r="E75" i="20"/>
  <c r="L76" i="20"/>
  <c r="L78" i="20"/>
  <c r="L80" i="20"/>
  <c r="F61" i="20"/>
  <c r="M61" i="20"/>
  <c r="C81" i="20"/>
  <c r="E76" i="20"/>
  <c r="E80" i="20"/>
  <c r="E77" i="20"/>
  <c r="O61" i="20"/>
  <c r="J81" i="20"/>
  <c r="E79" i="20"/>
  <c r="D81" i="20"/>
  <c r="H61" i="20"/>
  <c r="E61" i="20"/>
  <c r="L71" i="20"/>
  <c r="L75" i="20"/>
  <c r="M75" i="20" s="1"/>
  <c r="N71" i="20"/>
  <c r="N80" i="20" l="1"/>
  <c r="M80" i="20"/>
  <c r="N79" i="20"/>
  <c r="M79" i="20"/>
  <c r="N78" i="20"/>
  <c r="O78" i="20" s="1"/>
  <c r="M78" i="20"/>
  <c r="N75" i="20"/>
  <c r="N77" i="20"/>
  <c r="N76" i="20"/>
  <c r="M76" i="20"/>
  <c r="G81" i="20"/>
  <c r="H81" i="20"/>
  <c r="F81" i="20"/>
  <c r="E81" i="20"/>
  <c r="L81" i="20"/>
  <c r="O79" i="20" l="1"/>
  <c r="O80" i="20"/>
  <c r="O76" i="20"/>
  <c r="N81" i="20"/>
  <c r="O75" i="20"/>
  <c r="O77" i="20"/>
  <c r="M81" i="20"/>
  <c r="L35" i="20"/>
  <c r="F1" i="24"/>
  <c r="G23" i="13"/>
  <c r="G24" i="13"/>
  <c r="G25" i="13"/>
  <c r="G26" i="13"/>
  <c r="G27" i="13"/>
  <c r="G28" i="13"/>
  <c r="G29" i="13"/>
  <c r="G30" i="13"/>
  <c r="G31" i="13"/>
  <c r="G22" i="13"/>
  <c r="G8" i="13"/>
  <c r="G9" i="13"/>
  <c r="G10" i="13"/>
  <c r="G11" i="13"/>
  <c r="G12" i="13"/>
  <c r="G13" i="13"/>
  <c r="G14" i="13"/>
  <c r="G15" i="13"/>
  <c r="G16" i="13"/>
  <c r="G7" i="13"/>
  <c r="C17" i="2" l="1"/>
  <c r="C14" i="2"/>
  <c r="T24" i="22"/>
  <c r="K9" i="16"/>
  <c r="J7" i="19"/>
  <c r="O81" i="20"/>
  <c r="I8" i="24"/>
  <c r="I7" i="24"/>
  <c r="I9" i="24"/>
  <c r="I10" i="24"/>
  <c r="I11" i="24"/>
  <c r="E11" i="24"/>
  <c r="E8" i="24"/>
  <c r="E13" i="24" s="1"/>
  <c r="E9" i="24"/>
  <c r="E10" i="24"/>
  <c r="I63" i="24"/>
  <c r="I62" i="24"/>
  <c r="I64" i="24"/>
  <c r="I65" i="24"/>
  <c r="I66" i="24"/>
  <c r="E66" i="24"/>
  <c r="E64" i="24"/>
  <c r="E65" i="24"/>
  <c r="E63" i="24"/>
  <c r="E62" i="24"/>
  <c r="E53" i="24"/>
  <c r="E52" i="24"/>
  <c r="E54" i="24"/>
  <c r="E55" i="24"/>
  <c r="E51" i="24"/>
  <c r="I54" i="24"/>
  <c r="I51" i="24"/>
  <c r="I55" i="24"/>
  <c r="I52" i="24"/>
  <c r="I53" i="24"/>
  <c r="I41" i="24"/>
  <c r="I40" i="24"/>
  <c r="I42" i="24"/>
  <c r="I43" i="24"/>
  <c r="I44" i="24"/>
  <c r="E44" i="24"/>
  <c r="E42" i="24"/>
  <c r="E43" i="24"/>
  <c r="E41" i="24"/>
  <c r="E40" i="24"/>
  <c r="E31" i="24"/>
  <c r="E33" i="24"/>
  <c r="E30" i="24"/>
  <c r="E32" i="24"/>
  <c r="E29" i="24"/>
  <c r="I32" i="24"/>
  <c r="I30" i="24"/>
  <c r="I33" i="24"/>
  <c r="I29" i="24"/>
  <c r="I35" i="24" s="1"/>
  <c r="I31" i="24"/>
  <c r="I19" i="24"/>
  <c r="I20" i="24"/>
  <c r="I21" i="24"/>
  <c r="I18" i="24"/>
  <c r="I22" i="24"/>
  <c r="E19" i="24"/>
  <c r="E18" i="24"/>
  <c r="E20" i="24"/>
  <c r="E21" i="24"/>
  <c r="E22" i="24"/>
  <c r="R35" i="23"/>
  <c r="Q35" i="23"/>
  <c r="P35" i="23"/>
  <c r="O35" i="23"/>
  <c r="K35" i="23"/>
  <c r="J35" i="23"/>
  <c r="I35" i="23"/>
  <c r="H35" i="23"/>
  <c r="F35" i="23"/>
  <c r="E35" i="23"/>
  <c r="D35" i="23"/>
  <c r="C35" i="23"/>
  <c r="S34" i="23"/>
  <c r="L34" i="23"/>
  <c r="G34" i="23"/>
  <c r="S33" i="23"/>
  <c r="L33" i="23"/>
  <c r="G33" i="23"/>
  <c r="S32" i="23"/>
  <c r="L32" i="23"/>
  <c r="G32" i="23"/>
  <c r="S31" i="23"/>
  <c r="L31" i="23"/>
  <c r="G31" i="23"/>
  <c r="S30" i="23"/>
  <c r="L30" i="23"/>
  <c r="G30" i="23"/>
  <c r="S29" i="23"/>
  <c r="L29" i="23"/>
  <c r="G29" i="23"/>
  <c r="T35" i="22" l="1"/>
  <c r="T24" i="26"/>
  <c r="T25" i="22"/>
  <c r="I57" i="24"/>
  <c r="E68" i="24"/>
  <c r="E57" i="24"/>
  <c r="I68" i="24"/>
  <c r="I46" i="24"/>
  <c r="E46" i="24"/>
  <c r="E35" i="24"/>
  <c r="I24" i="24"/>
  <c r="E24" i="24"/>
  <c r="G35" i="23"/>
  <c r="L35" i="23"/>
  <c r="S35" i="23"/>
  <c r="T25" i="26" l="1"/>
  <c r="T35" i="26"/>
  <c r="T36" i="26" s="1"/>
  <c r="Q57" i="23"/>
  <c r="P57" i="23"/>
  <c r="O57" i="23"/>
  <c r="I57" i="23"/>
  <c r="H57" i="23"/>
  <c r="G57" i="23"/>
  <c r="E57" i="23"/>
  <c r="D57" i="23"/>
  <c r="C57" i="23"/>
  <c r="R56" i="23"/>
  <c r="J56" i="23"/>
  <c r="F56" i="23"/>
  <c r="R55" i="23"/>
  <c r="J55" i="23"/>
  <c r="F55" i="23"/>
  <c r="R54" i="23"/>
  <c r="J54" i="23"/>
  <c r="F54" i="23"/>
  <c r="R53" i="23"/>
  <c r="J53" i="23"/>
  <c r="F53" i="23"/>
  <c r="R52" i="23"/>
  <c r="J52" i="23"/>
  <c r="F52" i="23"/>
  <c r="R51" i="23"/>
  <c r="J51" i="23"/>
  <c r="F51" i="23"/>
  <c r="R57" i="23" l="1"/>
  <c r="J57" i="23"/>
  <c r="F57" i="23"/>
  <c r="C35" i="22" l="1"/>
  <c r="D35" i="22"/>
  <c r="E35" i="22"/>
  <c r="G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D1" i="13" l="1"/>
  <c r="K1" i="22"/>
  <c r="G1" i="16"/>
  <c r="F1" i="19"/>
  <c r="J1" i="23"/>
  <c r="G1" i="20"/>
  <c r="F18" i="27" l="1"/>
  <c r="I35" i="26"/>
  <c r="G18" i="27"/>
  <c r="F32" i="13"/>
  <c r="E32" i="13"/>
  <c r="D32" i="13"/>
  <c r="F17" i="13"/>
  <c r="E17" i="13"/>
  <c r="D17" i="13"/>
  <c r="G32" i="13" l="1"/>
  <c r="G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8" i="20"/>
  <c r="J7" i="20"/>
  <c r="E18" i="20"/>
  <c r="E17" i="20"/>
  <c r="E16" i="20"/>
  <c r="E15" i="20"/>
  <c r="E14" i="20"/>
  <c r="E8" i="20"/>
  <c r="E7" i="20"/>
  <c r="G19" i="20" l="1"/>
  <c r="L19" i="20"/>
  <c r="K19" i="20"/>
  <c r="J19" i="20"/>
  <c r="E19" i="20"/>
  <c r="F19" i="20"/>
  <c r="R66" i="23" l="1"/>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F62" i="23"/>
  <c r="J44" i="23"/>
  <c r="J43" i="23"/>
  <c r="J42" i="23"/>
  <c r="J41" i="23"/>
  <c r="J40" i="23"/>
  <c r="L22" i="23"/>
  <c r="G22" i="23"/>
  <c r="L21" i="23"/>
  <c r="G21" i="23"/>
  <c r="L20" i="23"/>
  <c r="G20" i="23"/>
  <c r="L19" i="23"/>
  <c r="G19" i="23"/>
  <c r="L18" i="23"/>
  <c r="L11" i="23"/>
  <c r="L10" i="23"/>
  <c r="L9" i="23"/>
  <c r="L8" i="23"/>
  <c r="L7" i="23"/>
  <c r="G8" i="23"/>
  <c r="G9" i="23"/>
  <c r="G10" i="23"/>
  <c r="G11" i="23"/>
  <c r="G7"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I30" i="22" s="1"/>
  <c r="C30" i="22"/>
  <c r="J68" i="23" l="1"/>
  <c r="K14" i="22"/>
  <c r="T14" i="22"/>
  <c r="G36" i="22"/>
  <c r="C36" i="22"/>
  <c r="D36" i="22"/>
  <c r="F46" i="23"/>
  <c r="R46" i="23"/>
  <c r="G13" i="23"/>
  <c r="J46" i="23"/>
  <c r="R68" i="23"/>
  <c r="S24" i="23"/>
  <c r="G24" i="23"/>
  <c r="F68" i="23"/>
  <c r="S13" i="23"/>
  <c r="L24" i="23"/>
  <c r="L13" i="23"/>
  <c r="J14" i="22"/>
  <c r="S14" i="22"/>
  <c r="R14" i="22"/>
  <c r="S25" i="22"/>
  <c r="R25" i="22"/>
  <c r="E36" i="22"/>
  <c r="E50" i="20"/>
  <c r="E48" i="20"/>
  <c r="E46" i="20"/>
  <c r="E44" i="20"/>
  <c r="E42" i="20"/>
  <c r="E40" i="20"/>
  <c r="E49" i="20"/>
  <c r="E47" i="20"/>
  <c r="E43" i="20"/>
  <c r="D51" i="20"/>
  <c r="E39" i="20"/>
  <c r="C51" i="20"/>
  <c r="H40" i="20"/>
  <c r="I40" i="20"/>
  <c r="H41" i="20"/>
  <c r="I41" i="20"/>
  <c r="H42" i="20"/>
  <c r="I42" i="20"/>
  <c r="H43" i="20"/>
  <c r="I43" i="20"/>
  <c r="H44" i="20"/>
  <c r="I44" i="20"/>
  <c r="H45" i="20"/>
  <c r="I45" i="20"/>
  <c r="H46" i="20"/>
  <c r="I46" i="20"/>
  <c r="H47" i="20"/>
  <c r="I47" i="20"/>
  <c r="H48" i="20"/>
  <c r="I48" i="20"/>
  <c r="H49" i="20"/>
  <c r="I49" i="20"/>
  <c r="H50" i="20"/>
  <c r="I50" i="20"/>
  <c r="I39" i="20"/>
  <c r="H39" i="20"/>
  <c r="I19" i="20"/>
  <c r="H19" i="20"/>
  <c r="F14" i="27" l="1"/>
  <c r="I31" i="26"/>
  <c r="F15" i="27"/>
  <c r="I32" i="26"/>
  <c r="G15" i="27"/>
  <c r="F16" i="27"/>
  <c r="G16" i="27"/>
  <c r="I33" i="26"/>
  <c r="G13" i="27"/>
  <c r="F13" i="27"/>
  <c r="I30" i="26"/>
  <c r="F17" i="27"/>
  <c r="I34" i="26"/>
  <c r="G17" i="27"/>
  <c r="J49" i="20"/>
  <c r="K49" i="20" s="1"/>
  <c r="J47" i="20"/>
  <c r="L47" i="20" s="1"/>
  <c r="J45" i="20"/>
  <c r="K45" i="20" s="1"/>
  <c r="J43" i="20"/>
  <c r="L43" i="20" s="1"/>
  <c r="J50" i="20"/>
  <c r="J48" i="20"/>
  <c r="J46" i="20"/>
  <c r="J44" i="20"/>
  <c r="J42" i="20"/>
  <c r="S31" i="22"/>
  <c r="G14" i="27"/>
  <c r="J41" i="20"/>
  <c r="K36" i="22"/>
  <c r="H51" i="20"/>
  <c r="I51" i="20"/>
  <c r="G51" i="20"/>
  <c r="I36" i="22"/>
  <c r="J36" i="22"/>
  <c r="R36" i="22"/>
  <c r="J39" i="20"/>
  <c r="J40" i="20"/>
  <c r="E51" i="20"/>
  <c r="F51" i="20"/>
  <c r="L45" i="20" l="1"/>
  <c r="L49" i="20"/>
  <c r="K47" i="20"/>
  <c r="J36" i="26"/>
  <c r="K36" i="26"/>
  <c r="I36" i="26"/>
  <c r="F19" i="27"/>
  <c r="C9" i="27" s="1"/>
  <c r="G19" i="27"/>
  <c r="C10" i="27" s="1"/>
  <c r="K43" i="20"/>
  <c r="L40" i="20"/>
  <c r="K40" i="20"/>
  <c r="L50" i="20"/>
  <c r="K50" i="20"/>
  <c r="L39" i="20"/>
  <c r="K39" i="20"/>
  <c r="K41" i="20"/>
  <c r="L41" i="20"/>
  <c r="L44" i="20"/>
  <c r="K44" i="20"/>
  <c r="L48" i="20"/>
  <c r="K48" i="20"/>
  <c r="K42" i="20"/>
  <c r="L42" i="20"/>
  <c r="L46" i="20"/>
  <c r="K46" i="20"/>
  <c r="S36" i="22"/>
  <c r="T36" i="22"/>
  <c r="J51" i="20"/>
  <c r="A11" i="17"/>
  <c r="A12" i="17" s="1"/>
  <c r="A13" i="17" s="1"/>
  <c r="A14" i="17" s="1"/>
  <c r="A15" i="17" s="1"/>
  <c r="A16" i="17" s="1"/>
  <c r="A17" i="17" s="1"/>
  <c r="A18" i="17" s="1"/>
  <c r="A19" i="17" s="1"/>
  <c r="A20" i="17" s="1"/>
  <c r="K51" i="20" l="1"/>
  <c r="L51" i="20"/>
  <c r="D19" i="20"/>
  <c r="C19" i="20"/>
  <c r="A8" i="2"/>
  <c r="A9" i="2" s="1"/>
  <c r="A10" i="2" s="1"/>
  <c r="A11" i="2" s="1"/>
  <c r="A12" i="2" l="1"/>
  <c r="A13" i="2" s="1"/>
  <c r="A14" i="2" s="1"/>
  <c r="A15" i="2" s="1"/>
  <c r="A16" i="2" s="1"/>
  <c r="A17" i="2" s="1"/>
</calcChain>
</file>

<file path=xl/sharedStrings.xml><?xml version="1.0" encoding="utf-8"?>
<sst xmlns="http://schemas.openxmlformats.org/spreadsheetml/2006/main" count="1057" uniqueCount="274">
  <si>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</si>
  <si>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</si>
  <si>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</si>
  <si>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</si>
  <si>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</si>
  <si>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</si>
  <si>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</si>
  <si>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</si>
  <si>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</si>
  <si>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</si>
  <si>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</si>
  <si>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</si>
  <si>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</si>
  <si>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</si>
  <si>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</si>
  <si>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</si>
  <si>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</si>
  <si>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</si>
  <si>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</si>
  <si>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</si>
  <si>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</si>
  <si>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</si>
  <si>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</si>
  <si>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</si>
  <si>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</si>
  <si>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</si>
  <si>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</si>
  <si>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</si>
  <si>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</si>
  <si>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</si>
  <si>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</si>
  <si>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</si>
  <si>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</si>
  <si>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</si>
  <si>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</si>
  <si>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</si>
  <si>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</si>
  <si>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</si>
  <si>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</si>
  <si>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</si>
  <si>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</si>
  <si>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</si>
  <si>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</si>
  <si>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</si>
  <si>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</si>
  <si>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</si>
  <si>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</si>
  <si>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</si>
  <si>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</si>
  <si>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</si>
  <si>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</si>
  <si>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</si>
  <si>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</si>
  <si>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</si>
  <si>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</si>
  <si>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</si>
  <si>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</si>
  <si>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</si>
  <si>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</si>
  <si>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Yes</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</si>
  <si>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</si>
  <si>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</si>
  <si>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</si>
  <si>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</si>
  <si>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</si>
  <si>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</si>
  <si>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</si>
  <si>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</si>
  <si>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</si>
  <si>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</si>
  <si>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</si>
  <si>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</si>
  <si>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</si>
  <si>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</si>
  <si>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</si>
  <si>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</si>
  <si>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</si>
  <si>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</si>
  <si>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</si>
  <si>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</si>
  <si>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</si>
  <si>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</si>
  <si>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</si>
  <si>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</si>
  <si>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</si>
  <si>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</si>
  <si>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</si>
  <si>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</si>
  <si>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</si>
  <si>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</si>
  <si>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</si>
  <si>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</si>
  <si>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0.01%-9.99%</t>
  </si>
  <si>
    <t>10%-19.99%</t>
  </si>
  <si>
    <t>$0.01 to $499.99</t>
  </si>
  <si>
    <t>$0-$49.99</t>
  </si>
  <si>
    <t>$50-$99.99</t>
  </si>
  <si>
    <t>$0-$4999.99</t>
  </si>
  <si>
    <t>$5000-$7499.99</t>
  </si>
  <si>
    <t>All Plans Combined</t>
  </si>
  <si>
    <t>933XXX</t>
  </si>
  <si>
    <t>(1) Premium</t>
  </si>
  <si>
    <t>Health Plan/Insurer Name</t>
  </si>
  <si>
    <t>Overall Trend by PMPM</t>
  </si>
  <si>
    <t>Start of the form</t>
  </si>
  <si>
    <t>Current Year Aggregate Dollar Amount (PMPM)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</si>
  <si>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</si>
  <si>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</si>
  <si>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</si>
  <si>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</si>
  <si>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</si>
  <si>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</si>
  <si>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</si>
  <si>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</si>
  <si>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</si>
  <si>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</si>
  <si>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</si>
  <si>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</si>
  <si>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</si>
  <si>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</si>
  <si>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</si>
  <si>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</si>
  <si>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</si>
  <si>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</si>
  <si>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</si>
  <si>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</si>
  <si>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</si>
  <si>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</si>
  <si>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</si>
  <si>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</si>
  <si>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</si>
  <si>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</si>
  <si>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</si>
  <si>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</si>
  <si>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</si>
  <si>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</si>
  <si>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</si>
  <si>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</si>
  <si>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</si>
  <si>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Weighted average annual rate change for non-grandfathered on-exchange plans in individual market </t>
  </si>
  <si>
    <t>Weighted average annual rate change for non-grandfathered off-exchange plans in individual market</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</si>
  <si>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</si>
  <si>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</si>
  <si>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</si>
  <si>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</si>
  <si>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</si>
  <si>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</si>
  <si>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</si>
  <si>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</si>
  <si>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</si>
  <si>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Coinsurance Percentage (Specialty Drugs)</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</si>
  <si>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</si>
  <si>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</si>
  <si>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</si>
  <si>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</si>
  <si>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</si>
  <si>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</si>
  <si>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</si>
  <si>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</si>
  <si>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</si>
  <si>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</si>
  <si>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</si>
  <si>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</si>
  <si>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</si>
  <si>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</si>
  <si>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</si>
  <si>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</si>
  <si>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</si>
  <si>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</si>
  <si>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</si>
  <si>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</si>
  <si>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</si>
  <si>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</si>
  <si>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</si>
  <si>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</si>
  <si>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</si>
  <si>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</si>
  <si>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</si>
  <si>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</si>
  <si>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</si>
  <si>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</si>
  <si>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</si>
  <si>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</si>
  <si>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</si>
  <si>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</si>
  <si>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</si>
  <si>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</si>
  <si>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</si>
  <si>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</si>
  <si>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</si>
  <si>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</si>
  <si>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</si>
  <si>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annual rate change for grandfathered off-exchange plans in individual market</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</si>
  <si>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</si>
  <si>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</si>
  <si>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</si>
  <si>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</si>
  <si>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</si>
  <si>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</si>
  <si>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</si>
  <si>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</si>
  <si>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</si>
  <si>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</si>
  <si>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</si>
  <si>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</si>
  <si>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Description of plan design and cost sharing levels for each AV metal tier for the plan with most enrollment. [e.g. Deductible=$500; Inp Fac=20%; Office Visit Copay=$35; MOOP =$4,000]</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</si>
  <si>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</si>
  <si>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</si>
  <si>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</si>
  <si>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</si>
  <si>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</si>
  <si>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</si>
  <si>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</si>
  <si>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</si>
  <si>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</si>
  <si>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</si>
  <si>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</si>
  <si>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</si>
  <si>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</si>
  <si>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</si>
  <si>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rgb="FF0070C0"/>
        <rFont val="Arial"/>
        <family val="2"/>
      </rPr>
      <t>hyperlinks</t>
    </r>
    <r>
      <rPr>
        <b/>
        <sz val="12"/>
        <color theme="8"/>
        <rFont val="Arial"/>
        <family val="2"/>
      </rPr>
      <t xml:space="preserve"> </t>
    </r>
    <r>
      <rPr>
        <b/>
        <sz val="12"/>
        <color theme="1"/>
        <rFont val="Arial"/>
        <family val="2"/>
      </rPr>
      <t>below to return to specific sections in the form.</t>
    </r>
  </si>
  <si>
    <t>Average Cost Sharing for Brand Name Drugs</t>
  </si>
  <si>
    <t>Please document any explanation in the explanation tab.</t>
  </si>
  <si>
    <t>Non-Grandfathered plan</t>
  </si>
  <si>
    <t>20%+</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</si>
  <si>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</si>
  <si>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</si>
  <si>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</si>
  <si>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</si>
  <si>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</si>
  <si>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</si>
  <si>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</si>
  <si>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</si>
  <si>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</si>
  <si>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</si>
  <si>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</si>
  <si>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</si>
  <si>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</si>
  <si>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</si>
  <si>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</si>
  <si>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H&amp;S Code 1385.043 (c)(1) &amp; CIC 10181.46 (c)(1)</t>
  </si>
  <si>
    <t>H&amp;S Code 1385.043 (c)(2) &amp; CIC 10181.46 (c)(2)</t>
  </si>
  <si>
    <t>H&amp;S Code 1385.043 (c)(3)A &amp; CIC 10181.46 (c)(3)A&amp;B</t>
  </si>
  <si>
    <t>H&amp;S Code 1385.043 (c)(4) &amp; CIC 10181.46 (c)(4)</t>
  </si>
  <si>
    <t>H&amp;S Code 1385.043 (c)(5) &amp; CIC 10181.46 (c)(5)</t>
  </si>
  <si>
    <t>H&amp;S Code 1385.043 (c)(6) &amp; CIC 10181.46 (c)(6)</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</si>
  <si>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</si>
  <si>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</si>
  <si>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</si>
  <si>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</si>
  <si>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</si>
  <si>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</si>
  <si>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</si>
  <si>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</si>
  <si>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</si>
  <si>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</si>
  <si>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</si>
  <si>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</si>
  <si>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</si>
  <si>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Average Percent rate change</t>
  </si>
  <si>
    <t xml:space="preserve">HMO </t>
  </si>
  <si>
    <t xml:space="preserve">Number of individual filings submitted for rate effective during the reporting year </t>
  </si>
  <si>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</si>
  <si>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Equitable</t>
  </si>
  <si>
    <t>For-profit</t>
  </si>
  <si>
    <t>N/A</t>
  </si>
  <si>
    <t>N/A for Grandfathered Plans.</t>
  </si>
  <si>
    <t>The overall trend assumed is 6% (from PWC study). The further breakdown requested is not available.</t>
  </si>
  <si>
    <t>Grandfathered Individual Major Medical</t>
  </si>
  <si>
    <t>We use a PPO and enforce "reasonable and customary" to help contain costs.</t>
  </si>
  <si>
    <t>2023</t>
  </si>
  <si>
    <t xml:space="preserve">Enrollment &amp; PMPM are as of 5/31/2023 for ACM, BMM, CBM, CMM, RBM, and LMM. </t>
  </si>
  <si>
    <t>Enrollment &amp; PMPM are as of 5/31/2023 for ACM, BMM, CBM, CMM, RBM, and LMM. 
All except LMM cover Maternity and Pediatric Vision, so I marked Yes for those.
(Note that none of the plans cover Pediatric Dental.)
The two additional benefits are "Primary care visit to treat an injury or illness; Specialist visit" and "Outpatient surgery." I was unable to describe them in the column C cells due to the sheet's protection.</t>
  </si>
  <si>
    <t xml:space="preserve">Enrollment &amp; PMPM are as of latest inforce date 5/31/2023 for ACM, BMM, CBM, CMM, RBM, and LMM.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</si>
</sst>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0.0%"/>
  </numFmts>
  <fonts count="28"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12"/>
      <color theme="3" tint="-0.249977111117893"/>
      <name val="Arial"/>
      <family val="2"/>
    </font>
    <font>
      <b/>
      <sz val="12"/>
      <color theme="3" tint="-0.249977111117893"/>
      <name val="Arial"/>
      <family val="2"/>
    </font>
    <font>
      <sz val="8"/>
      <name val="Calibri"/>
      <family val="2"/>
      <scheme val="minor"/>
    </font>
    <font>
      <b/>
      <sz val="16"/>
      <color theme="0"/>
      <name val="Arial"/>
      <family val="2"/>
    </font>
    <font>
      <sz val="12"/>
      <color theme="0"/>
      <name val="Arial"/>
      <family val="2"/>
    </font>
    <font>
      <sz val="12"/>
      <color rgb="FFFFFF00"/>
      <name val="Arial"/>
      <family val="2"/>
    </font>
    <font>
      <b/>
      <sz val="12"/>
      <color theme="8"/>
      <name val="Arial"/>
      <family val="2"/>
    </font>
    <font>
      <b/>
      <u/>
      <sz val="12"/>
      <color theme="8"/>
      <name val="Arial"/>
      <family val="2"/>
    </font>
    <font>
      <b/>
      <sz val="12"/>
      <color rgb="FF0070C0"/>
      <name val="Arial"/>
      <family val="2"/>
    </font>
    <font>
      <b/>
      <sz val="18"/>
      <color theme="0"/>
      <name val="Arial"/>
      <family val="2"/>
    </font>
    <font>
      <sz val="16"/>
      <color theme="0"/>
      <name val="Arial"/>
      <family val="2"/>
    </font>
    <font>
      <sz val="16"/>
      <color theme="1"/>
      <name val="Arial"/>
      <family val="2"/>
    </font>
    <font>
      <sz val="11"/>
      <name val="Calibri"/>
      <family val="2"/>
      <scheme val="minor"/>
    </font>
    <font>
      <b/>
      <u/>
      <sz val="12"/>
      <name val="Arial"/>
      <family val="2"/>
    </font>
    <font>
      <u/>
      <sz val="12"/>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gray0625">
        <bgColor theme="0"/>
      </patternFill>
    </fill>
    <fill>
      <patternFill patternType="gray0625">
        <bgColor theme="0" tint="-4.9989318521683403E-2"/>
      </patternFill>
    </fill>
    <fill>
      <patternFill patternType="solid">
        <fgColor theme="9" tint="0.39997558519241921"/>
        <bgColor indexed="64"/>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14">
    <xf numFmtId="0" fontId="0" fillId="0" borderId="0" xfId="0"/>
    <xf numFmtId="0" fontId="6" fillId="3" borderId="23" xfId="3" applyFont="1" applyFill="1" applyBorder="1" applyAlignment="1">
      <alignment vertical="center"/>
    </xf>
    <xf numFmtId="0" fontId="6" fillId="3" borderId="12" xfId="3" applyFont="1" applyFill="1" applyBorder="1" applyAlignment="1" applyProtection="1">
      <alignment horizontal="right" vertical="center"/>
      <protection locked="0"/>
    </xf>
    <xf numFmtId="0" fontId="6" fillId="3" borderId="4" xfId="3" applyFont="1" applyFill="1" applyBorder="1" applyAlignment="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lignment vertical="center" wrapText="1"/>
    </xf>
    <xf numFmtId="0" fontId="6" fillId="3" borderId="0" xfId="0" applyFont="1" applyFill="1" applyAlignment="1" applyProtection="1">
      <alignment horizontal="left" vertical="center"/>
      <protection locked="0"/>
    </xf>
    <xf numFmtId="0" fontId="6" fillId="3" borderId="30" xfId="3" applyFont="1" applyFill="1" applyBorder="1" applyAlignment="1">
      <alignment vertical="center" wrapText="1"/>
    </xf>
    <xf numFmtId="0" fontId="8" fillId="4" borderId="11" xfId="2" applyFont="1" applyFill="1" applyBorder="1" applyAlignment="1" applyProtection="1">
      <alignment vertical="center"/>
      <protection locked="0"/>
    </xf>
    <xf numFmtId="0" fontId="8" fillId="4"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1" fontId="7" fillId="6" borderId="2" xfId="0" applyNumberFormat="1" applyFont="1" applyFill="1" applyBorder="1" applyAlignment="1">
      <alignment horizontal="center" vertical="center" shrinkToFit="1"/>
    </xf>
    <xf numFmtId="1" fontId="7" fillId="6" borderId="14" xfId="0" applyNumberFormat="1" applyFont="1" applyFill="1" applyBorder="1" applyAlignment="1">
      <alignment horizontal="center" vertical="center" shrinkToFit="1"/>
    </xf>
    <xf numFmtId="1" fontId="7" fillId="6" borderId="1" xfId="0" applyNumberFormat="1" applyFont="1" applyFill="1" applyBorder="1" applyAlignment="1">
      <alignment horizontal="center" vertical="center" shrinkToFit="1"/>
    </xf>
    <xf numFmtId="10" fontId="6" fillId="3" borderId="14"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3" xfId="0" applyFont="1" applyBorder="1" applyAlignment="1">
      <alignment horizontal="center" vertical="center"/>
    </xf>
    <xf numFmtId="0" fontId="5" fillId="4" borderId="15" xfId="0" applyFont="1" applyFill="1" applyBorder="1" applyAlignment="1">
      <alignment horizontal="center" vertical="center"/>
    </xf>
    <xf numFmtId="165" fontId="4" fillId="4" borderId="16" xfId="5" applyNumberFormat="1" applyFont="1" applyFill="1" applyBorder="1" applyAlignment="1">
      <alignment vertical="center"/>
    </xf>
    <xf numFmtId="0" fontId="4" fillId="3" borderId="0" xfId="0" applyFont="1" applyFill="1" applyAlignment="1">
      <alignment horizontal="center" vertical="center"/>
    </xf>
    <xf numFmtId="165" fontId="4" fillId="4" borderId="1" xfId="5" applyNumberFormat="1" applyFont="1" applyFill="1" applyBorder="1" applyAlignment="1">
      <alignment vertical="center"/>
    </xf>
    <xf numFmtId="10" fontId="4" fillId="4"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9" fontId="4" fillId="4" borderId="1" xfId="6" applyFont="1" applyFill="1" applyBorder="1" applyAlignment="1">
      <alignment vertical="center"/>
    </xf>
    <xf numFmtId="10" fontId="4" fillId="4" borderId="14" xfId="0" applyNumberFormat="1" applyFont="1" applyFill="1" applyBorder="1" applyAlignment="1">
      <alignmen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3" xfId="0"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0" borderId="13" xfId="0" applyFont="1" applyBorder="1" applyAlignment="1">
      <alignment horizontal="center" vertical="center" wrapText="1"/>
    </xf>
    <xf numFmtId="0" fontId="5" fillId="4"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4" borderId="33" xfId="0" applyFont="1" applyFill="1" applyBorder="1" applyAlignment="1">
      <alignment horizontal="center" vertical="center"/>
    </xf>
    <xf numFmtId="0" fontId="5" fillId="0" borderId="13" xfId="0" applyFont="1" applyBorder="1" applyAlignment="1">
      <alignment horizontal="center" vertical="center"/>
    </xf>
    <xf numFmtId="0" fontId="5" fillId="4" borderId="15" xfId="0" applyFont="1" applyFill="1" applyBorder="1" applyAlignment="1">
      <alignment horizontal="center" vertical="center" wrapText="1"/>
    </xf>
    <xf numFmtId="0" fontId="12" fillId="3" borderId="0" xfId="0" applyFont="1" applyFill="1" applyAlignment="1">
      <alignment vertical="center"/>
    </xf>
    <xf numFmtId="0" fontId="12" fillId="0" borderId="1" xfId="0" applyFont="1" applyBorder="1" applyAlignment="1">
      <alignment horizontal="left" vertical="center" wrapText="1"/>
    </xf>
    <xf numFmtId="0" fontId="5" fillId="3" borderId="0" xfId="0" applyFont="1" applyFill="1" applyAlignment="1">
      <alignment vertical="center"/>
    </xf>
    <xf numFmtId="0" fontId="4" fillId="3" borderId="1" xfId="0" applyFont="1" applyFill="1" applyBorder="1" applyAlignment="1">
      <alignment vertical="center"/>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8" fillId="3" borderId="0" xfId="2" applyFont="1" applyFill="1" applyAlignment="1" applyProtection="1">
      <alignment vertical="center"/>
      <protection locked="0"/>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34" xfId="0" applyFont="1" applyFill="1" applyBorder="1" applyAlignment="1">
      <alignment horizontal="center" vertical="center"/>
    </xf>
    <xf numFmtId="165" fontId="4" fillId="4" borderId="35" xfId="5" applyNumberFormat="1" applyFont="1" applyFill="1" applyBorder="1" applyAlignment="1">
      <alignment vertical="center"/>
    </xf>
    <xf numFmtId="0" fontId="4" fillId="3" borderId="29" xfId="0" applyFont="1" applyFill="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6" fillId="3" borderId="10" xfId="3" quotePrefix="1" applyFont="1" applyFill="1" applyBorder="1" applyAlignment="1">
      <alignment horizontal="center" vertical="center"/>
    </xf>
    <xf numFmtId="0" fontId="6" fillId="3" borderId="13" xfId="3" quotePrefix="1" applyFont="1" applyFill="1" applyBorder="1" applyAlignment="1">
      <alignment horizontal="center" vertical="center"/>
    </xf>
    <xf numFmtId="0" fontId="6" fillId="3" borderId="15" xfId="3" quotePrefix="1" applyFont="1" applyFill="1" applyBorder="1" applyAlignment="1">
      <alignment horizontal="center" vertical="center"/>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8" borderId="10"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4" borderId="37" xfId="0" applyFont="1" applyFill="1" applyBorder="1" applyAlignment="1">
      <alignment horizontal="center" vertical="center" wrapText="1"/>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9" fontId="4" fillId="4" borderId="16" xfId="6"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165" fontId="4" fillId="4" borderId="14" xfId="5" applyNumberFormat="1" applyFont="1" applyFill="1" applyBorder="1" applyAlignment="1">
      <alignment vertical="center"/>
    </xf>
    <xf numFmtId="165" fontId="4" fillId="4" borderId="17" xfId="5" applyNumberFormat="1" applyFont="1" applyFill="1" applyBorder="1" applyAlignment="1">
      <alignment vertical="center"/>
    </xf>
    <xf numFmtId="44" fontId="4" fillId="4" borderId="16" xfId="4" applyFont="1" applyFill="1" applyBorder="1" applyAlignment="1">
      <alignment vertical="center" wrapText="1"/>
    </xf>
    <xf numFmtId="0" fontId="5" fillId="4" borderId="1" xfId="0" applyFont="1" applyFill="1" applyBorder="1" applyAlignment="1">
      <alignment horizontal="right" vertical="center" wrapText="1"/>
    </xf>
    <xf numFmtId="0" fontId="5" fillId="4" borderId="14" xfId="0" applyFont="1" applyFill="1" applyBorder="1" applyAlignment="1">
      <alignment horizontal="right" vertical="center" wrapText="1"/>
    </xf>
    <xf numFmtId="9" fontId="4" fillId="4" borderId="35" xfId="6" applyFont="1" applyFill="1" applyBorder="1" applyAlignment="1">
      <alignment vertical="center"/>
    </xf>
    <xf numFmtId="10" fontId="4" fillId="4" borderId="16" xfId="6" applyNumberFormat="1" applyFont="1" applyFill="1" applyBorder="1" applyAlignment="1">
      <alignment vertical="center"/>
    </xf>
    <xf numFmtId="10" fontId="4" fillId="4" borderId="17" xfId="0" applyNumberFormat="1" applyFont="1" applyFill="1" applyBorder="1" applyAlignment="1">
      <alignment vertical="center"/>
    </xf>
    <xf numFmtId="10" fontId="4" fillId="4" borderId="16" xfId="0" applyNumberFormat="1" applyFont="1" applyFill="1" applyBorder="1" applyAlignment="1">
      <alignment vertical="center"/>
    </xf>
    <xf numFmtId="10" fontId="4" fillId="4" borderId="14" xfId="0" applyNumberFormat="1" applyFont="1" applyFill="1" applyBorder="1" applyAlignment="1">
      <alignment horizontal="right" vertical="center" wrapText="1"/>
    </xf>
    <xf numFmtId="10" fontId="4" fillId="4" borderId="17" xfId="0" applyNumberFormat="1" applyFont="1" applyFill="1" applyBorder="1" applyAlignment="1">
      <alignment horizontal="right" vertical="center"/>
    </xf>
    <xf numFmtId="44" fontId="4" fillId="4" borderId="16" xfId="4" applyFont="1" applyFill="1" applyBorder="1" applyAlignment="1">
      <alignment vertical="center"/>
    </xf>
    <xf numFmtId="44" fontId="4" fillId="4" borderId="16" xfId="4" applyFont="1" applyFill="1" applyBorder="1" applyAlignment="1">
      <alignment horizontal="right" vertical="center"/>
    </xf>
    <xf numFmtId="44" fontId="4" fillId="4" borderId="1" xfId="5" applyNumberFormat="1" applyFont="1" applyFill="1" applyBorder="1" applyAlignment="1">
      <alignment vertical="center"/>
    </xf>
    <xf numFmtId="44" fontId="4" fillId="4" borderId="1" xfId="0" applyNumberFormat="1" applyFont="1" applyFill="1" applyBorder="1" applyAlignment="1">
      <alignment vertical="center" wrapText="1"/>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4" fillId="0" borderId="0" xfId="0" applyFont="1"/>
    <xf numFmtId="44" fontId="4" fillId="4" borderId="1" xfId="4" applyFont="1" applyFill="1" applyBorder="1" applyAlignment="1">
      <alignment vertical="center"/>
    </xf>
    <xf numFmtId="44" fontId="4" fillId="4" borderId="1" xfId="4" applyFont="1" applyFill="1" applyBorder="1" applyAlignment="1">
      <alignment horizontal="right" vertical="center"/>
    </xf>
    <xf numFmtId="3" fontId="6" fillId="7" borderId="6" xfId="0" applyNumberFormat="1" applyFont="1" applyFill="1" applyBorder="1" applyAlignment="1">
      <alignment horizontal="center" vertical="center" shrinkToFit="1"/>
    </xf>
    <xf numFmtId="3" fontId="6" fillId="7" borderId="7" xfId="0" applyNumberFormat="1" applyFont="1" applyFill="1" applyBorder="1" applyAlignment="1">
      <alignment horizontal="center" vertical="center" shrinkToFit="1"/>
    </xf>
    <xf numFmtId="3" fontId="6" fillId="7" borderId="8" xfId="0" applyNumberFormat="1" applyFont="1" applyFill="1" applyBorder="1" applyAlignment="1">
      <alignment horizontal="center" vertical="center" shrinkToFit="1"/>
    </xf>
    <xf numFmtId="3" fontId="6" fillId="7" borderId="5" xfId="0" applyNumberFormat="1" applyFont="1" applyFill="1" applyBorder="1" applyAlignment="1">
      <alignment horizontal="center" vertical="center" shrinkToFit="1"/>
    </xf>
    <xf numFmtId="3" fontId="6" fillId="7" borderId="0" xfId="0" applyNumberFormat="1" applyFont="1" applyFill="1" applyAlignment="1">
      <alignment horizontal="center" vertical="center" shrinkToFit="1"/>
    </xf>
    <xf numFmtId="3" fontId="6" fillId="7" borderId="9" xfId="0" applyNumberFormat="1" applyFont="1" applyFill="1" applyBorder="1" applyAlignment="1">
      <alignment horizontal="center" vertical="center" shrinkToFit="1"/>
    </xf>
    <xf numFmtId="3" fontId="6" fillId="7" borderId="18" xfId="0" applyNumberFormat="1" applyFont="1" applyFill="1" applyBorder="1" applyAlignment="1">
      <alignment horizontal="center" vertical="center" shrinkToFit="1"/>
    </xf>
    <xf numFmtId="3" fontId="6" fillId="7" borderId="19" xfId="0" applyNumberFormat="1" applyFont="1" applyFill="1" applyBorder="1" applyAlignment="1">
      <alignment horizontal="center" vertical="center" shrinkToFit="1"/>
    </xf>
    <xf numFmtId="3" fontId="6" fillId="7" borderId="20" xfId="0" applyNumberFormat="1"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3" fontId="6" fillId="7" borderId="41" xfId="0" applyNumberFormat="1" applyFont="1" applyFill="1" applyBorder="1" applyAlignment="1">
      <alignment horizontal="center" vertical="center" shrinkToFit="1"/>
    </xf>
    <xf numFmtId="3" fontId="6" fillId="7" borderId="42" xfId="0" applyNumberFormat="1" applyFont="1" applyFill="1" applyBorder="1" applyAlignment="1">
      <alignment horizontal="center" vertical="center" shrinkToFit="1"/>
    </xf>
    <xf numFmtId="3" fontId="6" fillId="7" borderId="30" xfId="0" applyNumberFormat="1" applyFont="1" applyFill="1" applyBorder="1" applyAlignment="1">
      <alignment horizontal="center" vertical="center" shrinkToFit="1"/>
    </xf>
    <xf numFmtId="0" fontId="15" fillId="9" borderId="0" xfId="0" applyFont="1" applyFill="1" applyAlignment="1">
      <alignment horizontal="center" vertical="center" wrapText="1"/>
    </xf>
    <xf numFmtId="0" fontId="15" fillId="9" borderId="0" xfId="0" applyFont="1" applyFill="1" applyAlignment="1">
      <alignment horizontal="center" vertical="center"/>
    </xf>
    <xf numFmtId="0" fontId="16" fillId="9" borderId="0" xfId="0" applyFont="1" applyFill="1" applyAlignment="1">
      <alignment vertical="center"/>
    </xf>
    <xf numFmtId="0" fontId="16" fillId="9" borderId="0" xfId="0" applyFont="1" applyFill="1" applyAlignment="1">
      <alignment horizontal="center" vertical="center"/>
    </xf>
    <xf numFmtId="49" fontId="8" fillId="0" borderId="38" xfId="3" applyNumberFormat="1" applyFont="1" applyBorder="1" applyAlignment="1" applyProtection="1">
      <alignment horizontal="right" vertical="center"/>
      <protection locked="0"/>
    </xf>
    <xf numFmtId="164" fontId="5" fillId="5" borderId="37"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6" xfId="0" applyFont="1" applyFill="1" applyBorder="1" applyAlignment="1">
      <alignment horizontal="center" vertical="center" wrapText="1"/>
    </xf>
    <xf numFmtId="0" fontId="19" fillId="0" borderId="0" xfId="1" applyFont="1" applyFill="1" applyBorder="1" applyAlignment="1" applyProtection="1">
      <alignment vertical="center" wrapText="1"/>
    </xf>
    <xf numFmtId="0" fontId="12" fillId="0" borderId="1" xfId="0" applyFont="1" applyBorder="1" applyAlignment="1">
      <alignment horizontal="left" vertical="center"/>
    </xf>
    <xf numFmtId="0" fontId="21" fillId="9" borderId="1"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43" xfId="0" applyFont="1" applyFill="1" applyBorder="1" applyAlignment="1">
      <alignment horizontal="center" vertical="center"/>
    </xf>
    <xf numFmtId="0" fontId="5" fillId="5" borderId="45" xfId="0" applyFont="1" applyFill="1" applyBorder="1" applyAlignment="1">
      <alignment horizontal="center" vertical="center" wrapText="1"/>
    </xf>
    <xf numFmtId="0" fontId="4" fillId="0" borderId="0" xfId="0" applyFont="1" applyAlignment="1">
      <alignment vertical="center"/>
    </xf>
    <xf numFmtId="0" fontId="22" fillId="9" borderId="0" xfId="0" applyFont="1" applyFill="1" applyAlignment="1">
      <alignment vertical="center"/>
    </xf>
    <xf numFmtId="0" fontId="23" fillId="0" borderId="0" xfId="0" applyFont="1" applyAlignment="1">
      <alignment vertical="center"/>
    </xf>
    <xf numFmtId="0" fontId="23" fillId="9" borderId="0" xfId="0" applyFont="1" applyFill="1" applyAlignment="1">
      <alignment vertical="center"/>
    </xf>
    <xf numFmtId="165" fontId="6" fillId="4" borderId="1" xfId="5" applyNumberFormat="1" applyFont="1" applyFill="1" applyBorder="1" applyAlignment="1">
      <alignment vertical="center"/>
    </xf>
    <xf numFmtId="0" fontId="8" fillId="8" borderId="31" xfId="0" applyFont="1" applyFill="1" applyBorder="1" applyAlignment="1">
      <alignment horizontal="center" vertical="center" wrapText="1"/>
    </xf>
    <xf numFmtId="0" fontId="6" fillId="0" borderId="0" xfId="0" applyFont="1" applyAlignment="1">
      <alignment vertical="center"/>
    </xf>
    <xf numFmtId="0" fontId="8"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 fontId="8" fillId="6" borderId="2" xfId="0" applyNumberFormat="1" applyFont="1" applyFill="1" applyBorder="1" applyAlignment="1">
      <alignment horizontal="center" vertical="center" shrinkToFit="1"/>
    </xf>
    <xf numFmtId="1" fontId="8" fillId="6" borderId="1" xfId="0" applyNumberFormat="1" applyFont="1" applyFill="1" applyBorder="1" applyAlignment="1">
      <alignment horizontal="center" vertical="center" shrinkToFit="1"/>
    </xf>
    <xf numFmtId="1" fontId="8" fillId="6" borderId="14" xfId="0" applyNumberFormat="1" applyFont="1" applyFill="1" applyBorder="1" applyAlignment="1">
      <alignment horizontal="center" vertical="center" shrinkToFit="1"/>
    </xf>
    <xf numFmtId="0" fontId="6" fillId="0" borderId="32" xfId="0" applyFont="1" applyBorder="1" applyAlignment="1">
      <alignment horizontal="center" vertical="center"/>
    </xf>
    <xf numFmtId="0" fontId="6" fillId="0" borderId="36" xfId="0" applyFont="1" applyBorder="1" applyAlignment="1">
      <alignment horizontal="center" vertical="center"/>
    </xf>
    <xf numFmtId="0" fontId="8" fillId="4" borderId="33" xfId="0" applyFont="1" applyFill="1" applyBorder="1" applyAlignment="1">
      <alignment horizontal="center" vertical="center"/>
    </xf>
    <xf numFmtId="165" fontId="6" fillId="4" borderId="16" xfId="5" applyNumberFormat="1" applyFont="1" applyFill="1" applyBorder="1" applyAlignment="1">
      <alignment vertical="center"/>
    </xf>
    <xf numFmtId="44" fontId="6" fillId="4" borderId="16" xfId="4" applyFont="1" applyFill="1" applyBorder="1" applyAlignment="1">
      <alignment vertical="center"/>
    </xf>
    <xf numFmtId="10" fontId="6" fillId="4" borderId="16" xfId="6" applyNumberFormat="1" applyFont="1" applyFill="1" applyBorder="1" applyAlignment="1">
      <alignment vertical="center"/>
    </xf>
    <xf numFmtId="10" fontId="6" fillId="4" borderId="17" xfId="0" applyNumberFormat="1" applyFont="1" applyFill="1" applyBorder="1" applyAlignment="1">
      <alignment vertical="center"/>
    </xf>
    <xf numFmtId="0" fontId="8" fillId="8"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29" xfId="0" applyFont="1" applyBorder="1" applyAlignment="1">
      <alignment horizontal="center" vertical="center"/>
    </xf>
    <xf numFmtId="0" fontId="8" fillId="4" borderId="15" xfId="0" applyFont="1" applyFill="1" applyBorder="1" applyAlignment="1">
      <alignment horizontal="center" vertical="center"/>
    </xf>
    <xf numFmtId="44" fontId="6" fillId="4" borderId="16" xfId="4" applyFont="1" applyFill="1" applyBorder="1" applyAlignment="1">
      <alignment horizontal="right" vertical="center"/>
    </xf>
    <xf numFmtId="44" fontId="6" fillId="4" borderId="1" xfId="0" applyNumberFormat="1" applyFont="1" applyFill="1" applyBorder="1" applyAlignment="1">
      <alignment vertical="center"/>
    </xf>
    <xf numFmtId="10" fontId="6" fillId="4" borderId="1" xfId="0" applyNumberFormat="1" applyFont="1" applyFill="1" applyBorder="1" applyAlignment="1">
      <alignment vertical="center"/>
    </xf>
    <xf numFmtId="44" fontId="6" fillId="4" borderId="1" xfId="0" applyNumberFormat="1" applyFont="1" applyFill="1" applyBorder="1" applyAlignment="1">
      <alignment vertical="center" wrapText="1"/>
    </xf>
    <xf numFmtId="10" fontId="6" fillId="4" borderId="14" xfId="0" applyNumberFormat="1" applyFont="1" applyFill="1" applyBorder="1" applyAlignment="1">
      <alignment horizontal="right" vertical="center" wrapText="1"/>
    </xf>
    <xf numFmtId="10" fontId="6" fillId="4" borderId="16" xfId="0" applyNumberFormat="1" applyFont="1" applyFill="1" applyBorder="1" applyAlignment="1">
      <alignment vertical="center"/>
    </xf>
    <xf numFmtId="10" fontId="6" fillId="4" borderId="17" xfId="0" applyNumberFormat="1" applyFont="1" applyFill="1" applyBorder="1" applyAlignment="1">
      <alignment horizontal="right" vertical="center"/>
    </xf>
    <xf numFmtId="0" fontId="23" fillId="3" borderId="0" xfId="0" applyFont="1" applyFill="1" applyAlignment="1">
      <alignment vertical="center"/>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9" fontId="6" fillId="4" borderId="1" xfId="6" applyFont="1" applyFill="1" applyBorder="1" applyAlignment="1">
      <alignment vertical="center"/>
    </xf>
    <xf numFmtId="0" fontId="6" fillId="3" borderId="0" xfId="0" applyFont="1" applyFill="1" applyAlignment="1">
      <alignment vertical="center"/>
    </xf>
    <xf numFmtId="0" fontId="24" fillId="0" borderId="0" xfId="0" applyFont="1"/>
    <xf numFmtId="165" fontId="8" fillId="4" borderId="16" xfId="5" applyNumberFormat="1" applyFont="1" applyFill="1" applyBorder="1" applyAlignment="1">
      <alignment vertical="center"/>
    </xf>
    <xf numFmtId="44" fontId="8" fillId="4" borderId="16" xfId="4" applyFont="1" applyFill="1" applyBorder="1" applyAlignment="1">
      <alignment vertical="center"/>
    </xf>
    <xf numFmtId="10" fontId="8" fillId="4" borderId="16" xfId="6" applyNumberFormat="1" applyFont="1" applyFill="1" applyBorder="1" applyAlignment="1">
      <alignment vertical="center"/>
    </xf>
    <xf numFmtId="10" fontId="8" fillId="4" borderId="17" xfId="6" applyNumberFormat="1" applyFont="1" applyFill="1" applyBorder="1" applyAlignment="1">
      <alignment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6" fillId="3" borderId="43" xfId="0" applyFont="1" applyFill="1" applyBorder="1" applyAlignment="1">
      <alignment vertical="center"/>
    </xf>
    <xf numFmtId="0" fontId="24" fillId="0" borderId="43" xfId="0" applyFont="1" applyBorder="1"/>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44" fontId="6" fillId="4" borderId="1" xfId="4" applyFont="1" applyFill="1" applyBorder="1" applyAlignment="1">
      <alignment vertical="center"/>
    </xf>
    <xf numFmtId="44" fontId="6" fillId="4" borderId="1" xfId="5" applyNumberFormat="1" applyFont="1" applyFill="1" applyBorder="1" applyAlignment="1">
      <alignment vertical="center"/>
    </xf>
    <xf numFmtId="44" fontId="8" fillId="4" borderId="16" xfId="5" applyNumberFormat="1" applyFont="1" applyFill="1" applyBorder="1" applyAlignment="1">
      <alignment vertical="center"/>
    </xf>
    <xf numFmtId="3" fontId="6" fillId="4" borderId="1" xfId="5" applyNumberFormat="1" applyFont="1" applyFill="1" applyBorder="1" applyAlignment="1">
      <alignment vertical="center"/>
    </xf>
    <xf numFmtId="10" fontId="6" fillId="4" borderId="1" xfId="6" applyNumberFormat="1" applyFont="1" applyFill="1" applyBorder="1" applyAlignment="1">
      <alignment vertical="center"/>
    </xf>
    <xf numFmtId="3" fontId="8" fillId="4" borderId="16" xfId="0" applyNumberFormat="1" applyFont="1" applyFill="1" applyBorder="1" applyAlignment="1">
      <alignment vertical="center"/>
    </xf>
    <xf numFmtId="3" fontId="8" fillId="4" borderId="16" xfId="5" applyNumberFormat="1" applyFont="1" applyFill="1" applyBorder="1" applyAlignment="1">
      <alignment vertical="center"/>
    </xf>
    <xf numFmtId="1" fontId="8" fillId="6" borderId="16" xfId="0" applyNumberFormat="1" applyFont="1" applyFill="1" applyBorder="1" applyAlignment="1">
      <alignment horizontal="center" vertical="center" shrinkToFit="1"/>
    </xf>
    <xf numFmtId="3" fontId="8" fillId="4" borderId="30" xfId="0" applyNumberFormat="1" applyFont="1" applyFill="1" applyBorder="1" applyAlignment="1">
      <alignment vertical="center"/>
    </xf>
    <xf numFmtId="9" fontId="8" fillId="4" borderId="16" xfId="6" applyFont="1" applyFill="1" applyBorder="1" applyAlignment="1">
      <alignment vertical="center"/>
    </xf>
    <xf numFmtId="1" fontId="8" fillId="6" borderId="17" xfId="0" applyNumberFormat="1" applyFont="1" applyFill="1" applyBorder="1" applyAlignment="1">
      <alignment horizontal="center" vertical="center" shrinkToFit="1"/>
    </xf>
    <xf numFmtId="0" fontId="8" fillId="10" borderId="21" xfId="0" applyFont="1" applyFill="1" applyBorder="1" applyAlignment="1">
      <alignment horizontal="center" vertical="center"/>
    </xf>
    <xf numFmtId="0" fontId="8" fillId="10" borderId="22" xfId="0" applyFont="1" applyFill="1" applyBorder="1" applyAlignment="1">
      <alignment horizontal="center" vertical="center"/>
    </xf>
    <xf numFmtId="0" fontId="8" fillId="10" borderId="23" xfId="0" applyFont="1" applyFill="1" applyBorder="1" applyAlignment="1">
      <alignment horizontal="center" vertical="center"/>
    </xf>
    <xf numFmtId="0" fontId="8" fillId="10" borderId="24" xfId="0" applyFont="1" applyFill="1" applyBorder="1" applyAlignment="1">
      <alignment horizontal="center" vertical="center"/>
    </xf>
    <xf numFmtId="0" fontId="5" fillId="10" borderId="21" xfId="0" applyFont="1" applyFill="1" applyBorder="1" applyAlignment="1">
      <alignment horizontal="center" vertical="center"/>
    </xf>
    <xf numFmtId="0" fontId="5" fillId="10" borderId="22" xfId="0" applyFont="1" applyFill="1" applyBorder="1" applyAlignment="1">
      <alignment horizontal="center" vertical="center"/>
    </xf>
    <xf numFmtId="0" fontId="5" fillId="10" borderId="23" xfId="0" applyFont="1" applyFill="1" applyBorder="1" applyAlignment="1">
      <alignment horizontal="center" vertical="center"/>
    </xf>
    <xf numFmtId="0" fontId="5" fillId="10" borderId="24" xfId="0" applyFont="1" applyFill="1" applyBorder="1" applyAlignment="1">
      <alignment horizontal="center" vertical="center"/>
    </xf>
    <xf numFmtId="0" fontId="5" fillId="10" borderId="22" xfId="0" applyFont="1" applyFill="1" applyBorder="1" applyAlignment="1">
      <alignment horizontal="left" vertical="center"/>
    </xf>
    <xf numFmtId="0" fontId="5" fillId="10" borderId="11"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0" borderId="47" xfId="0" applyFont="1" applyFill="1" applyBorder="1" applyAlignment="1">
      <alignment horizontal="left" vertical="center"/>
    </xf>
    <xf numFmtId="0" fontId="17" fillId="10" borderId="0" xfId="0" applyFont="1" applyFill="1" applyAlignment="1">
      <alignment vertical="center"/>
    </xf>
    <xf numFmtId="0" fontId="5" fillId="10" borderId="48"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37" fontId="4" fillId="3" borderId="1" xfId="5" applyNumberFormat="1" applyFont="1" applyFill="1" applyBorder="1" applyAlignment="1" applyProtection="1">
      <alignment vertical="center"/>
      <protection locked="0"/>
    </xf>
    <xf numFmtId="44" fontId="4" fillId="3" borderId="35" xfId="4" applyFont="1" applyFill="1" applyBorder="1" applyAlignment="1" applyProtection="1">
      <alignment vertical="center"/>
      <protection locked="0"/>
    </xf>
    <xf numFmtId="10" fontId="4" fillId="3" borderId="25" xfId="6" applyNumberFormat="1" applyFont="1" applyFill="1" applyBorder="1" applyAlignment="1" applyProtection="1">
      <alignment vertical="center"/>
      <protection locked="0"/>
    </xf>
    <xf numFmtId="37" fontId="4" fillId="3" borderId="16" xfId="5" applyNumberFormat="1" applyFont="1" applyFill="1" applyBorder="1" applyAlignment="1" applyProtection="1">
      <alignment vertical="center"/>
      <protection locked="0"/>
    </xf>
    <xf numFmtId="44" fontId="4" fillId="3" borderId="16" xfId="4" applyFont="1" applyFill="1" applyBorder="1" applyAlignment="1" applyProtection="1">
      <alignment vertical="center"/>
      <protection locked="0"/>
    </xf>
    <xf numFmtId="10" fontId="4" fillId="3" borderId="17" xfId="6" applyNumberFormat="1" applyFont="1" applyFill="1" applyBorder="1" applyAlignment="1" applyProtection="1">
      <alignment vertical="center"/>
      <protection locked="0"/>
    </xf>
    <xf numFmtId="165" fontId="4" fillId="3" borderId="1" xfId="5" applyNumberFormat="1" applyFont="1" applyFill="1" applyBorder="1" applyAlignment="1" applyProtection="1">
      <alignment vertical="center"/>
      <protection locked="0"/>
    </xf>
    <xf numFmtId="44" fontId="4" fillId="3" borderId="1" xfId="4" applyFont="1" applyFill="1" applyBorder="1" applyAlignment="1" applyProtection="1">
      <alignment vertical="center"/>
      <protection locked="0"/>
    </xf>
    <xf numFmtId="10" fontId="4" fillId="3" borderId="14" xfId="6" applyNumberFormat="1" applyFont="1" applyFill="1" applyBorder="1" applyAlignment="1" applyProtection="1">
      <alignment vertical="center"/>
      <protection locked="0"/>
    </xf>
    <xf numFmtId="0" fontId="25" fillId="3" borderId="0" xfId="2" applyFont="1" applyFill="1" applyAlignment="1">
      <alignment vertical="center"/>
    </xf>
    <xf numFmtId="0" fontId="4" fillId="3" borderId="51" xfId="0" applyFont="1" applyFill="1" applyBorder="1" applyAlignment="1">
      <alignment vertical="center"/>
    </xf>
    <xf numFmtId="0" fontId="5" fillId="4" borderId="31" xfId="0" applyFont="1" applyFill="1" applyBorder="1" applyAlignment="1">
      <alignment horizontal="center" vertical="center"/>
    </xf>
    <xf numFmtId="0" fontId="10" fillId="3" borderId="32" xfId="1" applyFont="1" applyFill="1" applyBorder="1" applyAlignment="1" applyProtection="1">
      <alignment horizontal="center" vertical="center"/>
    </xf>
    <xf numFmtId="0" fontId="10" fillId="3" borderId="36" xfId="1" applyFont="1" applyFill="1" applyBorder="1" applyAlignment="1" applyProtection="1">
      <alignment horizontal="center" vertical="center"/>
    </xf>
    <xf numFmtId="0" fontId="10" fillId="3" borderId="33" xfId="1" applyFont="1" applyFill="1" applyBorder="1" applyAlignment="1" applyProtection="1">
      <alignment horizontal="center" vertical="center"/>
    </xf>
    <xf numFmtId="0" fontId="5" fillId="4" borderId="10" xfId="0" applyFont="1" applyFill="1" applyBorder="1" applyAlignment="1">
      <alignment vertical="center"/>
    </xf>
    <xf numFmtId="0" fontId="4" fillId="3" borderId="13" xfId="0" applyFont="1" applyFill="1" applyBorder="1" applyAlignment="1">
      <alignment vertical="center" wrapText="1"/>
    </xf>
    <xf numFmtId="0" fontId="4" fillId="3" borderId="13" xfId="0" applyFont="1" applyFill="1" applyBorder="1" applyAlignment="1">
      <alignment vertical="center"/>
    </xf>
    <xf numFmtId="0" fontId="4" fillId="3" borderId="29" xfId="0" applyFont="1" applyFill="1" applyBorder="1" applyAlignment="1">
      <alignment vertical="center"/>
    </xf>
    <xf numFmtId="0" fontId="4" fillId="3" borderId="52" xfId="0" applyFont="1" applyFill="1" applyBorder="1" applyAlignment="1">
      <alignment vertical="center" wrapText="1"/>
    </xf>
    <xf numFmtId="0" fontId="6" fillId="3" borderId="16" xfId="0" applyFont="1" applyFill="1" applyBorder="1" applyAlignment="1" applyProtection="1">
      <alignment horizontal="left" vertical="center"/>
      <protection locked="0"/>
    </xf>
    <xf numFmtId="0" fontId="4" fillId="4" borderId="29" xfId="0" applyFont="1" applyFill="1" applyBorder="1" applyAlignment="1">
      <alignment horizontal="center" vertical="center" wrapText="1"/>
    </xf>
    <xf numFmtId="0" fontId="4" fillId="0" borderId="35" xfId="0" applyFont="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49" fontId="6" fillId="3" borderId="12" xfId="3" applyNumberFormat="1" applyFont="1" applyFill="1" applyBorder="1" applyAlignment="1" applyProtection="1">
      <alignment horizontal="center" vertical="center"/>
      <protection locked="0"/>
    </xf>
    <xf numFmtId="0" fontId="13" fillId="0" borderId="1" xfId="0" applyFont="1" applyBorder="1" applyAlignment="1">
      <alignment horizontal="left" vertical="center" wrapText="1"/>
    </xf>
    <xf numFmtId="0" fontId="6" fillId="3" borderId="1" xfId="3" applyFont="1" applyFill="1" applyBorder="1" applyAlignment="1">
      <alignment vertical="center" wrapText="1"/>
    </xf>
    <xf numFmtId="0" fontId="6" fillId="3" borderId="1" xfId="2" applyFont="1" applyFill="1" applyBorder="1" applyAlignment="1">
      <alignment horizontal="left" vertical="center" wrapText="1"/>
    </xf>
    <xf numFmtId="0" fontId="6" fillId="3" borderId="11" xfId="3" applyFont="1" applyFill="1" applyBorder="1" applyAlignment="1">
      <alignment vertical="center"/>
    </xf>
    <xf numFmtId="0" fontId="6" fillId="3" borderId="16" xfId="2" applyFont="1" applyFill="1" applyBorder="1" applyAlignment="1">
      <alignment horizontal="left" vertical="center" wrapText="1"/>
    </xf>
    <xf numFmtId="0" fontId="6" fillId="3" borderId="13" xfId="0" applyFont="1" applyFill="1" applyBorder="1" applyAlignment="1" applyProtection="1">
      <alignment horizontal="left" vertical="center"/>
      <protection locked="0"/>
    </xf>
    <xf numFmtId="0" fontId="6" fillId="3" borderId="15" xfId="0" applyFont="1" applyFill="1" applyBorder="1" applyAlignment="1" applyProtection="1">
      <alignment horizontal="left" vertical="center"/>
      <protection locked="0"/>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52" xfId="0" applyFont="1" applyBorder="1" applyAlignment="1">
      <alignment horizontal="center" vertical="center" wrapText="1"/>
    </xf>
    <xf numFmtId="10" fontId="6" fillId="4" borderId="14" xfId="6" applyNumberFormat="1" applyFont="1" applyFill="1" applyBorder="1" applyAlignment="1">
      <alignment vertical="center"/>
    </xf>
    <xf numFmtId="10" fontId="6" fillId="4" borderId="17" xfId="6" applyNumberFormat="1" applyFont="1" applyFill="1" applyBorder="1" applyAlignment="1">
      <alignment vertical="center"/>
    </xf>
    <xf numFmtId="49" fontId="6" fillId="11" borderId="12" xfId="2" applyNumberFormat="1" applyFont="1" applyFill="1" applyBorder="1" applyAlignment="1">
      <alignment horizontal="right" vertical="center"/>
    </xf>
    <xf numFmtId="165" fontId="6" fillId="3" borderId="1" xfId="5" applyNumberFormat="1" applyFont="1" applyFill="1" applyBorder="1" applyAlignment="1" applyProtection="1">
      <alignment vertical="center"/>
      <protection locked="0"/>
    </xf>
    <xf numFmtId="3" fontId="6" fillId="0" borderId="1" xfId="0" applyNumberFormat="1" applyFont="1" applyBorder="1" applyAlignment="1" applyProtection="1">
      <alignment vertical="center"/>
      <protection locked="0"/>
    </xf>
    <xf numFmtId="44" fontId="6" fillId="0" borderId="1" xfId="4" applyFont="1" applyBorder="1" applyAlignment="1" applyProtection="1">
      <alignment vertical="center"/>
      <protection locked="0"/>
    </xf>
    <xf numFmtId="10" fontId="6" fillId="0" borderId="1" xfId="0" applyNumberFormat="1" applyFont="1" applyBorder="1" applyAlignment="1" applyProtection="1">
      <alignment vertical="center"/>
      <protection locked="0"/>
    </xf>
    <xf numFmtId="10" fontId="6" fillId="0" borderId="14"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3" fontId="4" fillId="0" borderId="1" xfId="0" applyNumberFormat="1" applyFont="1" applyBorder="1" applyAlignment="1" applyProtection="1">
      <alignment vertical="center"/>
      <protection locked="0"/>
    </xf>
    <xf numFmtId="3" fontId="4" fillId="0" borderId="35" xfId="0" applyNumberFormat="1" applyFont="1" applyBorder="1" applyAlignment="1" applyProtection="1">
      <alignment vertical="center"/>
      <protection locked="0"/>
    </xf>
    <xf numFmtId="165" fontId="4" fillId="0" borderId="1" xfId="5" applyNumberFormat="1" applyFont="1" applyBorder="1" applyAlignment="1" applyProtection="1">
      <alignment vertical="center"/>
      <protection locked="0"/>
    </xf>
    <xf numFmtId="10" fontId="4" fillId="0" borderId="1" xfId="0" applyNumberFormat="1" applyFont="1" applyBorder="1" applyAlignment="1" applyProtection="1">
      <alignment vertical="center"/>
      <protection locked="0"/>
    </xf>
    <xf numFmtId="10" fontId="4" fillId="0" borderId="35" xfId="0" applyNumberFormat="1" applyFont="1" applyBorder="1" applyAlignment="1" applyProtection="1">
      <alignment vertical="center"/>
      <protection locked="0"/>
    </xf>
    <xf numFmtId="10" fontId="4" fillId="0" borderId="14" xfId="0" applyNumberFormat="1" applyFont="1" applyBorder="1" applyAlignment="1" applyProtection="1">
      <alignment vertical="center"/>
      <protection locked="0"/>
    </xf>
    <xf numFmtId="10" fontId="4" fillId="0" borderId="25" xfId="0" applyNumberFormat="1" applyFont="1" applyBorder="1" applyAlignment="1" applyProtection="1">
      <alignment vertical="center"/>
      <protection locked="0"/>
    </xf>
    <xf numFmtId="10" fontId="6" fillId="0" borderId="35" xfId="0" applyNumberFormat="1" applyFont="1" applyBorder="1" applyAlignment="1" applyProtection="1">
      <alignment vertical="center"/>
      <protection locked="0"/>
    </xf>
    <xf numFmtId="44" fontId="6" fillId="0" borderId="35" xfId="4" applyFont="1" applyBorder="1" applyAlignment="1" applyProtection="1">
      <alignment vertical="center"/>
      <protection locked="0"/>
    </xf>
    <xf numFmtId="10" fontId="6" fillId="0" borderId="25" xfId="0" applyNumberFormat="1" applyFont="1" applyBorder="1" applyAlignment="1" applyProtection="1">
      <alignment vertical="center"/>
      <protection locked="0"/>
    </xf>
    <xf numFmtId="37" fontId="6" fillId="0" borderId="1" xfId="4" applyNumberFormat="1" applyFont="1" applyBorder="1" applyAlignment="1" applyProtection="1">
      <alignment vertical="center"/>
      <protection locked="0"/>
    </xf>
    <xf numFmtId="44" fontId="6" fillId="0" borderId="1" xfId="4" applyFont="1" applyBorder="1" applyAlignment="1" applyProtection="1">
      <alignment horizontal="right" vertical="center"/>
      <protection locked="0"/>
    </xf>
    <xf numFmtId="44" fontId="4" fillId="3" borderId="1" xfId="5" applyNumberFormat="1" applyFont="1" applyFill="1" applyBorder="1" applyAlignment="1" applyProtection="1">
      <alignment vertical="center"/>
      <protection locked="0"/>
    </xf>
    <xf numFmtId="44" fontId="4" fillId="3" borderId="35" xfId="5" applyNumberFormat="1" applyFont="1" applyFill="1" applyBorder="1" applyAlignment="1" applyProtection="1">
      <alignment vertical="center"/>
      <protection locked="0"/>
    </xf>
    <xf numFmtId="44" fontId="4" fillId="0" borderId="1" xfId="4" applyFont="1" applyBorder="1" applyAlignment="1" applyProtection="1">
      <alignment vertical="center" wrapText="1"/>
      <protection locked="0"/>
    </xf>
    <xf numFmtId="0" fontId="5" fillId="10" borderId="10"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37" xfId="0" applyFont="1" applyFill="1" applyBorder="1" applyAlignment="1">
      <alignment horizontal="center" vertical="center" wrapText="1"/>
    </xf>
    <xf numFmtId="0" fontId="6" fillId="0" borderId="10" xfId="3" quotePrefix="1" applyFont="1" applyBorder="1" applyAlignment="1">
      <alignment horizontal="center" vertical="center"/>
    </xf>
    <xf numFmtId="0" fontId="6" fillId="0" borderId="13" xfId="3" quotePrefix="1" applyFont="1" applyBorder="1" applyAlignment="1">
      <alignment horizontal="center" vertical="center"/>
    </xf>
    <xf numFmtId="0" fontId="6" fillId="0" borderId="15" xfId="3" quotePrefix="1"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165" fontId="6" fillId="11" borderId="14" xfId="3" applyNumberFormat="1" applyFont="1" applyFill="1" applyBorder="1" applyAlignment="1">
      <alignment horizontal="right" vertical="center"/>
    </xf>
    <xf numFmtId="10" fontId="6" fillId="11" borderId="17" xfId="6" applyNumberFormat="1" applyFont="1" applyFill="1" applyBorder="1" applyAlignment="1" applyProtection="1">
      <alignment horizontal="right" vertical="center"/>
    </xf>
    <xf numFmtId="0" fontId="8" fillId="11" borderId="10" xfId="0" quotePrefix="1" applyFont="1" applyFill="1" applyBorder="1" applyAlignment="1" applyProtection="1">
      <alignment horizontal="center" vertical="center"/>
      <protection locked="0"/>
    </xf>
    <xf numFmtId="0" fontId="8" fillId="11" borderId="11" xfId="0" applyFont="1" applyFill="1" applyBorder="1" applyAlignment="1" applyProtection="1">
      <alignment horizontal="left" vertical="center"/>
      <protection locked="0"/>
    </xf>
    <xf numFmtId="0" fontId="8" fillId="11" borderId="11" xfId="0" applyFont="1" applyFill="1" applyBorder="1" applyAlignment="1" applyProtection="1">
      <alignment horizontal="right" wrapText="1"/>
      <protection locked="0"/>
    </xf>
    <xf numFmtId="0" fontId="8" fillId="11" borderId="11" xfId="0" applyFont="1" applyFill="1" applyBorder="1" applyAlignment="1" applyProtection="1">
      <alignment horizontal="right" vertical="center" wrapText="1"/>
      <protection locked="0"/>
    </xf>
    <xf numFmtId="0" fontId="8" fillId="11" borderId="11" xfId="2" applyFont="1" applyFill="1" applyBorder="1" applyAlignment="1">
      <alignment horizontal="right" vertical="center" wrapText="1"/>
    </xf>
    <xf numFmtId="0" fontId="8" fillId="11" borderId="12" xfId="2" applyFont="1" applyFill="1" applyBorder="1" applyAlignment="1">
      <alignment horizontal="right" vertical="center" wrapText="1"/>
    </xf>
    <xf numFmtId="0" fontId="6" fillId="3" borderId="54" xfId="3" quotePrefix="1" applyFont="1" applyFill="1" applyBorder="1" applyAlignment="1">
      <alignment horizontal="center" vertical="center"/>
    </xf>
    <xf numFmtId="0" fontId="6" fillId="3" borderId="14" xfId="2" applyFont="1" applyFill="1" applyBorder="1" applyAlignment="1">
      <alignment horizontal="right" vertical="center"/>
    </xf>
    <xf numFmtId="166" fontId="6" fillId="3" borderId="14" xfId="6" applyNumberFormat="1" applyFont="1" applyFill="1" applyBorder="1" applyAlignment="1" applyProtection="1">
      <alignment horizontal="right" vertical="center"/>
      <protection locked="0"/>
    </xf>
    <xf numFmtId="166" fontId="6" fillId="3" borderId="17" xfId="6" applyNumberFormat="1" applyFont="1" applyFill="1" applyBorder="1" applyAlignment="1" applyProtection="1">
      <alignment horizontal="right" vertical="center"/>
      <protection locked="0"/>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44" xfId="2" applyFont="1" applyFill="1" applyBorder="1" applyAlignment="1" applyProtection="1">
      <alignment horizontal="center" vertical="center"/>
      <protection locked="0"/>
    </xf>
    <xf numFmtId="0" fontId="6" fillId="3" borderId="43" xfId="2" applyFont="1" applyFill="1" applyBorder="1" applyAlignment="1" applyProtection="1">
      <alignment horizontal="center" vertical="center"/>
      <protection locked="0"/>
    </xf>
    <xf numFmtId="0" fontId="6" fillId="3" borderId="45" xfId="2" applyFont="1" applyFill="1" applyBorder="1" applyAlignment="1" applyProtection="1">
      <alignment horizontal="center" vertical="center"/>
      <protection locked="0"/>
    </xf>
    <xf numFmtId="0" fontId="6" fillId="3" borderId="47" xfId="2" applyFont="1" applyFill="1" applyBorder="1" applyAlignment="1" applyProtection="1">
      <alignment horizontal="center" vertical="center"/>
      <protection locked="0"/>
    </xf>
    <xf numFmtId="0" fontId="6" fillId="3" borderId="0" xfId="2" applyFont="1" applyFill="1" applyAlignment="1" applyProtection="1">
      <alignment horizontal="center" vertical="center"/>
      <protection locked="0"/>
    </xf>
    <xf numFmtId="0" fontId="6" fillId="3" borderId="48" xfId="2" applyFont="1" applyFill="1" applyBorder="1" applyAlignment="1" applyProtection="1">
      <alignment horizontal="center" vertical="center"/>
      <protection locked="0"/>
    </xf>
    <xf numFmtId="0" fontId="6" fillId="3" borderId="49"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6" fillId="3" borderId="50" xfId="2" applyFont="1" applyFill="1" applyBorder="1" applyAlignment="1" applyProtection="1">
      <alignment horizontal="center" vertical="center"/>
      <protection locked="0"/>
    </xf>
    <xf numFmtId="0" fontId="6" fillId="3" borderId="55" xfId="3" applyFont="1" applyFill="1" applyBorder="1" applyAlignment="1">
      <alignment horizontal="center" vertical="center" wrapText="1"/>
    </xf>
    <xf numFmtId="0" fontId="6" fillId="3" borderId="53" xfId="3" applyFont="1" applyFill="1" applyBorder="1" applyAlignment="1">
      <alignment horizontal="center" vertical="center" wrapText="1"/>
    </xf>
    <xf numFmtId="0" fontId="6" fillId="3" borderId="55" xfId="3" applyFont="1" applyFill="1" applyBorder="1" applyAlignment="1">
      <alignment horizontal="center" vertical="center"/>
    </xf>
    <xf numFmtId="0" fontId="6" fillId="3" borderId="53" xfId="3" applyFont="1" applyFill="1" applyBorder="1" applyAlignment="1">
      <alignment horizontal="center" vertical="center"/>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FF9966"/>
      <color rgb="FFFF6600"/>
      <color rgb="FFFF9900"/>
      <color rgb="FF12539F"/>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D24"/>
  <sheetViews>
    <sheetView tabSelected="1" zoomScale="85" zoomScaleNormal="85" zoomScaleSheetLayoutView="75" workbookViewId="0"/>
  </sheetViews>
  <sheetFormatPr defaultColWidth="9.140625" defaultRowHeight="15" x14ac:dyDescent="0.25"/>
  <cols>
    <col min="1" max="1" width="9.140625" style="21"/>
    <col min="2" max="2" width="95.7109375" style="21" customWidth="1"/>
    <col min="3" max="3" width="24.7109375" style="21" customWidth="1"/>
    <col min="4" max="4" width="65.7109375" style="21" customWidth="1"/>
    <col min="5" max="16384" width="9.140625" style="21"/>
  </cols>
  <sheetData>
    <row r="2" spans="1:4" ht="15.75" x14ac:dyDescent="0.25">
      <c r="A2" s="52" t="s">
        <v>165</v>
      </c>
    </row>
    <row r="3" spans="1:4" ht="15.75" thickBot="1" x14ac:dyDescent="0.3"/>
    <row r="4" spans="1:4" ht="30" customHeight="1" x14ac:dyDescent="0.25">
      <c r="A4" s="226" t="s">
        <v>65</v>
      </c>
      <c r="B4" s="230" t="s">
        <v>67</v>
      </c>
      <c r="C4" s="8" t="s">
        <v>48</v>
      </c>
      <c r="D4" s="9" t="s">
        <v>71</v>
      </c>
    </row>
    <row r="5" spans="1:4" ht="30" customHeight="1" x14ac:dyDescent="0.25">
      <c r="A5" s="227">
        <v>1</v>
      </c>
      <c r="B5" s="231" t="s">
        <v>108</v>
      </c>
      <c r="C5" s="10" t="s">
        <v>72</v>
      </c>
      <c r="D5" s="11" t="s">
        <v>73</v>
      </c>
    </row>
    <row r="6" spans="1:4" ht="30" customHeight="1" x14ac:dyDescent="0.25">
      <c r="A6" s="227">
        <v>2</v>
      </c>
      <c r="B6" s="231" t="s">
        <v>109</v>
      </c>
      <c r="C6" s="10" t="s">
        <v>72</v>
      </c>
      <c r="D6" s="11" t="s">
        <v>240</v>
      </c>
    </row>
    <row r="7" spans="1:4" ht="30" customHeight="1" x14ac:dyDescent="0.25">
      <c r="A7" s="227">
        <v>3</v>
      </c>
      <c r="B7" s="231" t="s">
        <v>193</v>
      </c>
      <c r="C7" s="10" t="s">
        <v>72</v>
      </c>
      <c r="D7" s="11" t="s">
        <v>240</v>
      </c>
    </row>
    <row r="8" spans="1:4" ht="30" customHeight="1" x14ac:dyDescent="0.25">
      <c r="A8" s="227">
        <v>4</v>
      </c>
      <c r="B8" s="231" t="s">
        <v>110</v>
      </c>
      <c r="C8" s="10" t="s">
        <v>101</v>
      </c>
      <c r="D8" s="11" t="s">
        <v>240</v>
      </c>
    </row>
    <row r="9" spans="1:4" ht="30" customHeight="1" x14ac:dyDescent="0.25">
      <c r="A9" s="227">
        <f>A8+1</f>
        <v>5</v>
      </c>
      <c r="B9" s="232" t="s">
        <v>200</v>
      </c>
      <c r="C9" s="10" t="s">
        <v>101</v>
      </c>
      <c r="D9" s="11" t="s">
        <v>240</v>
      </c>
    </row>
    <row r="10" spans="1:4" ht="30" customHeight="1" x14ac:dyDescent="0.25">
      <c r="A10" s="227">
        <f>A9+1</f>
        <v>6</v>
      </c>
      <c r="B10" s="231" t="s">
        <v>106</v>
      </c>
      <c r="C10" s="10" t="s">
        <v>187</v>
      </c>
      <c r="D10" s="11" t="s">
        <v>241</v>
      </c>
    </row>
    <row r="11" spans="1:4" ht="30" customHeight="1" x14ac:dyDescent="0.25">
      <c r="A11" s="227">
        <f t="shared" ref="A11:A13" si="0">A10+1</f>
        <v>7</v>
      </c>
      <c r="B11" s="231" t="s">
        <v>107</v>
      </c>
      <c r="C11" s="10" t="s">
        <v>187</v>
      </c>
      <c r="D11" s="11" t="s">
        <v>241</v>
      </c>
    </row>
    <row r="12" spans="1:4" ht="30" customHeight="1" x14ac:dyDescent="0.25">
      <c r="A12" s="227">
        <f t="shared" si="0"/>
        <v>8</v>
      </c>
      <c r="B12" s="231" t="s">
        <v>111</v>
      </c>
      <c r="C12" s="10" t="s">
        <v>187</v>
      </c>
      <c r="D12" s="11" t="s">
        <v>241</v>
      </c>
    </row>
    <row r="13" spans="1:4" ht="30" customHeight="1" x14ac:dyDescent="0.25">
      <c r="A13" s="227">
        <f t="shared" si="0"/>
        <v>9</v>
      </c>
      <c r="B13" s="231" t="s">
        <v>112</v>
      </c>
      <c r="C13" s="10" t="s">
        <v>187</v>
      </c>
      <c r="D13" s="11" t="s">
        <v>241</v>
      </c>
    </row>
    <row r="14" spans="1:4" ht="30" customHeight="1" x14ac:dyDescent="0.25">
      <c r="A14" s="227">
        <f t="shared" ref="A14:A20" si="1">A13+1</f>
        <v>10</v>
      </c>
      <c r="B14" s="231" t="s">
        <v>188</v>
      </c>
      <c r="C14" s="10" t="s">
        <v>189</v>
      </c>
      <c r="D14" s="11" t="s">
        <v>241</v>
      </c>
    </row>
    <row r="15" spans="1:4" ht="30" customHeight="1" x14ac:dyDescent="0.25">
      <c r="A15" s="227">
        <f t="shared" si="1"/>
        <v>11</v>
      </c>
      <c r="B15" s="231" t="s">
        <v>191</v>
      </c>
      <c r="C15" s="10" t="s">
        <v>68</v>
      </c>
      <c r="D15" s="11" t="s">
        <v>242</v>
      </c>
    </row>
    <row r="16" spans="1:4" ht="30" customHeight="1" x14ac:dyDescent="0.25">
      <c r="A16" s="227">
        <f t="shared" si="1"/>
        <v>12</v>
      </c>
      <c r="B16" s="231" t="s">
        <v>217</v>
      </c>
      <c r="C16" s="10" t="s">
        <v>69</v>
      </c>
      <c r="D16" s="11" t="s">
        <v>243</v>
      </c>
    </row>
    <row r="17" spans="1:4" ht="30" customHeight="1" x14ac:dyDescent="0.25">
      <c r="A17" s="227">
        <f t="shared" si="1"/>
        <v>13</v>
      </c>
      <c r="B17" s="231" t="s">
        <v>190</v>
      </c>
      <c r="C17" s="53" t="s">
        <v>208</v>
      </c>
      <c r="D17" s="11" t="s">
        <v>244</v>
      </c>
    </row>
    <row r="18" spans="1:4" ht="30" customHeight="1" x14ac:dyDescent="0.25">
      <c r="A18" s="228">
        <f t="shared" si="1"/>
        <v>14</v>
      </c>
      <c r="B18" s="233" t="s">
        <v>206</v>
      </c>
      <c r="C18" s="53" t="s">
        <v>207</v>
      </c>
      <c r="D18" s="11" t="s">
        <v>244</v>
      </c>
    </row>
    <row r="19" spans="1:4" ht="30" customHeight="1" x14ac:dyDescent="0.25">
      <c r="A19" s="228">
        <f t="shared" si="1"/>
        <v>15</v>
      </c>
      <c r="B19" s="231" t="s">
        <v>137</v>
      </c>
      <c r="C19" s="53" t="s">
        <v>70</v>
      </c>
      <c r="D19" s="11" t="s">
        <v>245</v>
      </c>
    </row>
    <row r="20" spans="1:4" ht="30" customHeight="1" thickBot="1" x14ac:dyDescent="0.3">
      <c r="A20" s="229">
        <f t="shared" si="1"/>
        <v>16</v>
      </c>
      <c r="B20" s="234" t="s">
        <v>235</v>
      </c>
      <c r="C20" s="225" t="s">
        <v>236</v>
      </c>
      <c r="D20" s="12" t="s">
        <v>237</v>
      </c>
    </row>
    <row r="22" spans="1:4" x14ac:dyDescent="0.25">
      <c r="B22" s="54" t="s">
        <v>104</v>
      </c>
    </row>
    <row r="24" spans="1:4" x14ac:dyDescent="0.25">
      <c r="C24" s="6"/>
      <c r="D24" s="13"/>
    </row>
  </sheetData>
  <hyperlinks>
    <hyperlink ref="A5" location="General_Info!A1" display="General_Info!A1" xr:uid="{00000000-0004-0000-0100-000000000000}"/>
    <hyperlink ref="A6" location="General_Info!A1" display="General_Info!A1" xr:uid="{00000000-0004-0000-0100-000001000000}"/>
    <hyperlink ref="A7" location="General_Info!A1" display="General_Info!A1" xr:uid="{00000000-0004-0000-0100-000002000000}"/>
    <hyperlink ref="A8" location="'(1) Premium'!A1" display="'(1) Premium'!A1" xr:uid="{00000000-0004-0000-0100-000003000000}"/>
    <hyperlink ref="A10" location="'(2a) Cost Sharing'!A1" display="'(2a) Cost Sharing'!A1" xr:uid="{00000000-0004-0000-0100-000005000000}"/>
    <hyperlink ref="A11" location="'(2a) Cost Sharing'!A1" display="'(2a) Cost Sharing'!A1" xr:uid="{00000000-0004-0000-0100-000006000000}"/>
    <hyperlink ref="A12" location="'(2a) Cost Sharing'!A1" display="'(2a) Cost Sharing'!A1" xr:uid="{00000000-0004-0000-0100-000007000000}"/>
    <hyperlink ref="A13" location="'(2a) Cost Sharing'!A1" display="'(2a) Cost Sharing'!A1" xr:uid="{00000000-0004-0000-0100-000008000000}"/>
    <hyperlink ref="B22" location="General_Info!A1" display="Start of the form" xr:uid="{00000000-0004-0000-0100-000012000000}"/>
    <hyperlink ref="A14" location="'(2b) Cost Sharing'!A1" display="'(2b) Cost Sharing'!A1" xr:uid="{27DD536F-2B2A-4048-9467-F222ED0BEF5F}"/>
    <hyperlink ref="A15" location="'(3) Benefit'!A1" display="'(3) Benefit'!A1" xr:uid="{249A42DE-138C-4D81-97F3-71A9E071BF17}"/>
    <hyperlink ref="A16" location="'(4) Benefit Design '!A1" display="'(4) Benefit Design '!A1" xr:uid="{637A05FD-99F8-445C-9F60-49B453083D13}"/>
    <hyperlink ref="A17" location="'(5a) Enrollment'!A1" display="'(5a) Enrollment'!A1" xr:uid="{DB96B6BE-A80D-494D-B27C-9F326751EF88}"/>
    <hyperlink ref="A19" location="'(6) Trend'!A1" display="'(6) Trend'!A1" xr:uid="{E503C3EA-F77C-470A-AEF6-31FEDC1985D7}"/>
    <hyperlink ref="A9" location="'(1) Premium'!A1" display="'(1) Premium'!A1" xr:uid="{A5EAD4BC-EC6A-4DF5-96A6-7ECE318320F1}"/>
    <hyperlink ref="A18" location="'(5b) Enrollment'!A1" display="'(5b) Enrollment'!A1" xr:uid="{9101D297-6AB4-4374-A0DD-1BB5962916C7}"/>
    <hyperlink ref="A20" location="'(7) CA Aggregate Form'!A1" display="'(7) CA Aggregate Form'!A1" xr:uid="{B23B2827-6593-49F3-9025-EE39A258E796}"/>
  </hyperlinks>
  <pageMargins left="0.7" right="0.7" top="0.75" bottom="0.75" header="0.3" footer="0.3"/>
  <pageSetup scale="63" fitToHeight="0" orientation="landscape" r:id="rId1"/>
  <headerFooter>
    <oddFooter>&amp;L&amp;"Arial,Regular"&amp;12Version Date: June 10,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0000"/>
    <pageSetUpPr fitToPage="1"/>
  </sheetPr>
  <dimension ref="A2:D31"/>
  <sheetViews>
    <sheetView showGridLines="0" zoomScale="85" zoomScaleNormal="85" workbookViewId="0"/>
  </sheetViews>
  <sheetFormatPr defaultColWidth="11.42578125" defaultRowHeight="15" x14ac:dyDescent="0.25"/>
  <cols>
    <col min="1" max="1" width="8.140625" style="55" customWidth="1"/>
    <col min="2" max="2" width="95.7109375" style="55" customWidth="1"/>
    <col min="3" max="3" width="24.7109375" style="55" customWidth="1"/>
    <col min="4" max="4" width="7.42578125" style="55" customWidth="1"/>
    <col min="5" max="16384" width="11.42578125" style="55"/>
  </cols>
  <sheetData>
    <row r="2" spans="1:4" ht="15.75" x14ac:dyDescent="0.25">
      <c r="A2" s="56" t="s">
        <v>43</v>
      </c>
      <c r="B2" s="56"/>
    </row>
    <row r="3" spans="1:4" ht="15.75" x14ac:dyDescent="0.25">
      <c r="A3" s="56" t="s">
        <v>44</v>
      </c>
      <c r="B3" s="56"/>
    </row>
    <row r="4" spans="1:4" ht="15.75" x14ac:dyDescent="0.25">
      <c r="A4" s="56" t="s">
        <v>166</v>
      </c>
      <c r="B4" s="56"/>
    </row>
    <row r="5" spans="1:4" ht="15.75" x14ac:dyDescent="0.25">
      <c r="A5" s="57" t="s">
        <v>167</v>
      </c>
      <c r="B5" s="56"/>
    </row>
    <row r="6" spans="1:4" ht="15.75" thickBot="1" x14ac:dyDescent="0.3"/>
    <row r="7" spans="1:4" ht="30" customHeight="1" x14ac:dyDescent="0.25">
      <c r="A7" s="67">
        <v>1</v>
      </c>
      <c r="B7" s="1" t="s">
        <v>45</v>
      </c>
      <c r="C7" s="2" t="s">
        <v>100</v>
      </c>
    </row>
    <row r="8" spans="1:4" ht="30" customHeight="1" x14ac:dyDescent="0.25">
      <c r="A8" s="68">
        <f>A7+1</f>
        <v>2</v>
      </c>
      <c r="B8" s="3" t="s">
        <v>102</v>
      </c>
      <c r="C8" s="295" t="s">
        <v>263</v>
      </c>
    </row>
    <row r="9" spans="1:4" ht="30" customHeight="1" x14ac:dyDescent="0.25">
      <c r="A9" s="68">
        <f>A8+1</f>
        <v>3</v>
      </c>
      <c r="B9" s="3" t="s">
        <v>64</v>
      </c>
      <c r="C9" s="18">
        <v>45212</v>
      </c>
    </row>
    <row r="10" spans="1:4" ht="30" customHeight="1" x14ac:dyDescent="0.25">
      <c r="A10" s="68">
        <f>A9+1</f>
        <v>4</v>
      </c>
      <c r="B10" s="3" t="s">
        <v>66</v>
      </c>
      <c r="C10" s="4" t="s">
        <v>270</v>
      </c>
    </row>
    <row r="11" spans="1:4" ht="30" customHeight="1" x14ac:dyDescent="0.25">
      <c r="A11" s="68">
        <f t="shared" ref="A11:A17" si="0">A10+1</f>
        <v>5</v>
      </c>
      <c r="B11" s="3" t="s">
        <v>46</v>
      </c>
      <c r="C11" s="4"/>
    </row>
    <row r="12" spans="1:4" ht="30" customHeight="1" x14ac:dyDescent="0.25">
      <c r="A12" s="68">
        <f>A11+1</f>
        <v>6</v>
      </c>
      <c r="B12" s="3" t="s">
        <v>47</v>
      </c>
      <c r="C12" s="4" t="s">
        <v>264</v>
      </c>
    </row>
    <row r="13" spans="1:4" ht="30" customHeight="1" x14ac:dyDescent="0.25">
      <c r="A13" s="68">
        <f t="shared" si="0"/>
        <v>7</v>
      </c>
      <c r="B13" s="3" t="s">
        <v>117</v>
      </c>
      <c r="C13" s="20" t="s">
        <v>125</v>
      </c>
    </row>
    <row r="14" spans="1:4" ht="30" customHeight="1" x14ac:dyDescent="0.25">
      <c r="A14" s="68">
        <f t="shared" si="0"/>
        <v>8</v>
      </c>
      <c r="B14" s="3" t="s">
        <v>138</v>
      </c>
      <c r="C14" s="296">
        <f>'(1) Premium'!L35</f>
        <v>3.8764493215277904E-2</v>
      </c>
    </row>
    <row r="15" spans="1:4" ht="30" customHeight="1" x14ac:dyDescent="0.25">
      <c r="A15" s="68">
        <f t="shared" si="0"/>
        <v>9</v>
      </c>
      <c r="B15" s="5" t="s">
        <v>139</v>
      </c>
      <c r="C15" s="17" t="s">
        <v>265</v>
      </c>
    </row>
    <row r="16" spans="1:4" ht="30" customHeight="1" x14ac:dyDescent="0.25">
      <c r="A16" s="68">
        <f t="shared" si="0"/>
        <v>10</v>
      </c>
      <c r="B16" s="5" t="s">
        <v>140</v>
      </c>
      <c r="C16" s="17" t="s">
        <v>265</v>
      </c>
      <c r="D16" s="6"/>
    </row>
    <row r="17" spans="1:4" ht="30" customHeight="1" thickBot="1" x14ac:dyDescent="0.3">
      <c r="A17" s="69">
        <f t="shared" si="0"/>
        <v>11</v>
      </c>
      <c r="B17" s="7" t="s">
        <v>192</v>
      </c>
      <c r="C17" s="297">
        <f>'(1) Premium'!L35</f>
        <v>3.8764493215277904E-2</v>
      </c>
      <c r="D17" s="6"/>
    </row>
    <row r="18" spans="1:4" x14ac:dyDescent="0.25">
      <c r="A18" s="6"/>
      <c r="B18" s="6"/>
      <c r="C18" s="6"/>
      <c r="D18" s="6"/>
    </row>
    <row r="19" spans="1:4" x14ac:dyDescent="0.25">
      <c r="A19" s="6"/>
      <c r="B19" s="6"/>
      <c r="C19" s="6"/>
      <c r="D19" s="6"/>
    </row>
    <row r="20" spans="1:4" x14ac:dyDescent="0.25">
      <c r="A20" s="6"/>
      <c r="B20" s="6"/>
      <c r="C20" s="6"/>
      <c r="D20" s="6"/>
    </row>
    <row r="21" spans="1:4" x14ac:dyDescent="0.25">
      <c r="A21" s="6"/>
      <c r="B21" s="6"/>
      <c r="C21" s="6"/>
      <c r="D21" s="6"/>
    </row>
    <row r="22" spans="1:4" x14ac:dyDescent="0.25">
      <c r="A22" s="6"/>
      <c r="B22" s="6"/>
      <c r="C22" s="6"/>
      <c r="D22" s="6"/>
    </row>
    <row r="23" spans="1:4" x14ac:dyDescent="0.25">
      <c r="A23" s="6"/>
      <c r="B23" s="6"/>
      <c r="C23" s="6"/>
      <c r="D23" s="6"/>
    </row>
    <row r="24" spans="1:4" x14ac:dyDescent="0.25">
      <c r="A24" s="6"/>
      <c r="B24" s="6"/>
      <c r="C24" s="6"/>
      <c r="D24" s="6"/>
    </row>
    <row r="25" spans="1:4" x14ac:dyDescent="0.25">
      <c r="A25" s="6"/>
      <c r="B25" s="6"/>
      <c r="C25" s="6"/>
      <c r="D25" s="6"/>
    </row>
    <row r="26" spans="1:4" x14ac:dyDescent="0.25">
      <c r="A26" s="6"/>
      <c r="B26" s="6"/>
      <c r="C26" s="6"/>
      <c r="D26" s="6"/>
    </row>
    <row r="27" spans="1:4" x14ac:dyDescent="0.25">
      <c r="A27" s="6"/>
      <c r="B27" s="6"/>
      <c r="C27" s="6"/>
      <c r="D27" s="6"/>
    </row>
    <row r="28" spans="1:4" x14ac:dyDescent="0.25">
      <c r="A28" s="6"/>
      <c r="B28" s="6"/>
      <c r="C28" s="6"/>
      <c r="D28" s="6"/>
    </row>
    <row r="29" spans="1:4" x14ac:dyDescent="0.25">
      <c r="A29" s="6"/>
      <c r="B29" s="6"/>
      <c r="C29" s="6"/>
      <c r="D29" s="6"/>
    </row>
    <row r="30" spans="1:4" x14ac:dyDescent="0.25">
      <c r="A30" s="6"/>
      <c r="B30" s="6"/>
      <c r="C30" s="6"/>
      <c r="D30" s="6"/>
    </row>
    <row r="31" spans="1:4" x14ac:dyDescent="0.25">
      <c r="A31" s="6"/>
      <c r="B31" s="6"/>
      <c r="C31" s="6"/>
      <c r="D31" s="6"/>
    </row>
  </sheetData>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7 C9:C11 C13:C17" xr:uid="{00000000-0002-0000-0200-000001000000}">
      <formula1>150</formula1>
    </dataValidation>
  </dataValidations>
  <pageMargins left="0.7" right="0.7" top="0.75" bottom="0.75" header="0.3" footer="0.3"/>
  <pageSetup scale="73" orientation="portrait" r:id="rId1"/>
  <headerFooter>
    <oddFooter>&amp;L&amp;"Arial,Regular"&amp;12Version Date: June 10,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P81"/>
  <sheetViews>
    <sheetView showGridLines="0" view="pageBreakPreview" zoomScale="85" zoomScaleNormal="75" zoomScaleSheetLayoutView="85" workbookViewId="0"/>
  </sheetViews>
  <sheetFormatPr defaultRowHeight="15" x14ac:dyDescent="0.25"/>
  <cols>
    <col min="1" max="1" width="3.140625" style="21" customWidth="1"/>
    <col min="2" max="2" width="22.85546875" style="21" customWidth="1"/>
    <col min="3" max="12" width="24.7109375" style="21" customWidth="1"/>
    <col min="13" max="16" width="20.7109375" style="21" customWidth="1"/>
    <col min="17" max="17" width="22.5703125" customWidth="1"/>
    <col min="18" max="18" width="17.28515625" bestFit="1" customWidth="1"/>
    <col min="19" max="19" width="23.42578125" customWidth="1"/>
    <col min="20" max="20" width="24.85546875" bestFit="1" customWidth="1"/>
    <col min="21" max="21" width="26.85546875" bestFit="1" customWidth="1"/>
    <col min="22" max="22" width="26.85546875" customWidth="1"/>
    <col min="23" max="23" width="27" customWidth="1"/>
    <col min="24" max="24" width="18" customWidth="1"/>
    <col min="25" max="25" width="22.85546875" customWidth="1"/>
    <col min="26" max="26" width="28.85546875" customWidth="1"/>
    <col min="27" max="27" width="26.5703125" customWidth="1"/>
    <col min="28" max="28" width="23.28515625" customWidth="1"/>
    <col min="29" max="53" width="2.85546875" customWidth="1"/>
  </cols>
  <sheetData>
    <row r="1" spans="1:16" ht="50.1" customHeight="1" x14ac:dyDescent="0.25">
      <c r="B1" s="125"/>
      <c r="C1" s="125"/>
      <c r="D1" s="125"/>
      <c r="E1" s="125"/>
      <c r="F1" s="125"/>
      <c r="G1" s="126" t="str">
        <f>CONCATENATE("The Report Summarizes Rate Activity for the 12 month ending Reporting Year ",General_Info!$C$10)</f>
        <v>The Report Summarizes Rate Activity for the 12 month ending Reporting Year 2023</v>
      </c>
      <c r="H1" s="125"/>
      <c r="I1" s="125"/>
      <c r="J1" s="125"/>
      <c r="K1" s="125"/>
      <c r="L1" s="125"/>
      <c r="M1"/>
      <c r="N1"/>
      <c r="O1"/>
      <c r="P1"/>
    </row>
    <row r="2" spans="1:16" s="104" customFormat="1" ht="27.75" customHeight="1" x14ac:dyDescent="0.2">
      <c r="A2" s="21"/>
      <c r="B2" s="35" t="s">
        <v>222</v>
      </c>
      <c r="C2" s="34"/>
      <c r="D2" s="34"/>
      <c r="E2" s="34"/>
      <c r="F2" s="34"/>
      <c r="G2" s="34"/>
      <c r="H2" s="34"/>
      <c r="I2" s="34"/>
      <c r="J2" s="34"/>
      <c r="K2" s="34"/>
      <c r="L2" s="34"/>
      <c r="M2" s="21"/>
      <c r="N2" s="21"/>
      <c r="O2" s="21"/>
      <c r="P2" s="21"/>
    </row>
    <row r="3" spans="1:16" s="104" customFormat="1" ht="27.75" customHeight="1" x14ac:dyDescent="0.2">
      <c r="A3" s="21"/>
      <c r="B3" s="35" t="s">
        <v>225</v>
      </c>
      <c r="C3" s="34"/>
      <c r="D3" s="34"/>
      <c r="E3" s="133"/>
      <c r="F3" s="34"/>
      <c r="G3" s="34"/>
      <c r="H3" s="34"/>
      <c r="I3" s="34"/>
      <c r="J3" s="34"/>
      <c r="K3" s="34"/>
      <c r="L3" s="34"/>
      <c r="M3" s="21"/>
      <c r="N3" s="21"/>
      <c r="O3" s="21"/>
      <c r="P3" s="21"/>
    </row>
    <row r="4" spans="1:16" ht="21" customHeight="1" thickBot="1" x14ac:dyDescent="0.3">
      <c r="B4" s="104"/>
      <c r="G4" s="23"/>
      <c r="L4"/>
      <c r="N4"/>
      <c r="O4"/>
      <c r="P4"/>
    </row>
    <row r="5" spans="1:16" s="178" customFormat="1" ht="48" customHeight="1" x14ac:dyDescent="0.25">
      <c r="A5" s="177"/>
      <c r="B5" s="161" t="s">
        <v>42</v>
      </c>
      <c r="C5" s="200"/>
      <c r="D5" s="201"/>
      <c r="E5" s="201" t="s">
        <v>203</v>
      </c>
      <c r="F5" s="201"/>
      <c r="G5" s="202"/>
      <c r="H5" s="200"/>
      <c r="I5" s="201"/>
      <c r="J5" s="201" t="s">
        <v>204</v>
      </c>
      <c r="K5" s="201"/>
      <c r="L5" s="203"/>
      <c r="M5" s="177"/>
    </row>
    <row r="6" spans="1:16" s="178" customFormat="1" ht="95.1" customHeight="1" x14ac:dyDescent="0.25">
      <c r="A6" s="177"/>
      <c r="B6" s="162" t="s">
        <v>19</v>
      </c>
      <c r="C6" s="147" t="s">
        <v>177</v>
      </c>
      <c r="D6" s="147" t="s">
        <v>178</v>
      </c>
      <c r="E6" s="147" t="s">
        <v>179</v>
      </c>
      <c r="F6" s="147" t="s">
        <v>180</v>
      </c>
      <c r="G6" s="147" t="s">
        <v>181</v>
      </c>
      <c r="H6" s="147" t="s">
        <v>177</v>
      </c>
      <c r="I6" s="147" t="s">
        <v>178</v>
      </c>
      <c r="J6" s="147" t="s">
        <v>179</v>
      </c>
      <c r="K6" s="147" t="s">
        <v>180</v>
      </c>
      <c r="L6" s="148" t="s">
        <v>181</v>
      </c>
      <c r="M6" s="177"/>
    </row>
    <row r="7" spans="1:16" s="178" customFormat="1" ht="18" customHeight="1" x14ac:dyDescent="0.25">
      <c r="A7" s="177"/>
      <c r="B7" s="163" t="s">
        <v>20</v>
      </c>
      <c r="C7" s="254"/>
      <c r="D7" s="254"/>
      <c r="E7" s="143">
        <f>D7+C7</f>
        <v>0</v>
      </c>
      <c r="F7" s="255"/>
      <c r="G7" s="256"/>
      <c r="H7" s="254"/>
      <c r="I7" s="254"/>
      <c r="J7" s="143">
        <f>I7+H7</f>
        <v>0</v>
      </c>
      <c r="K7" s="255"/>
      <c r="L7" s="257"/>
      <c r="M7" s="177"/>
    </row>
    <row r="8" spans="1:16" s="178" customFormat="1" ht="18" customHeight="1" x14ac:dyDescent="0.25">
      <c r="A8" s="177"/>
      <c r="B8" s="163" t="s">
        <v>83</v>
      </c>
      <c r="C8" s="254"/>
      <c r="D8" s="254"/>
      <c r="E8" s="143">
        <f t="shared" ref="E8:E18" si="0">D8+C8</f>
        <v>0</v>
      </c>
      <c r="F8" s="255"/>
      <c r="G8" s="256"/>
      <c r="H8" s="254"/>
      <c r="I8" s="254"/>
      <c r="J8" s="143">
        <f t="shared" ref="J8:J18" si="1">I8+H8</f>
        <v>0</v>
      </c>
      <c r="K8" s="255"/>
      <c r="L8" s="257"/>
      <c r="M8" s="177"/>
    </row>
    <row r="9" spans="1:16" s="178" customFormat="1" ht="18" customHeight="1" x14ac:dyDescent="0.25">
      <c r="A9" s="177"/>
      <c r="B9" s="163" t="s">
        <v>21</v>
      </c>
      <c r="C9" s="254"/>
      <c r="D9" s="254"/>
      <c r="E9" s="143">
        <f t="shared" si="0"/>
        <v>0</v>
      </c>
      <c r="F9" s="255"/>
      <c r="G9" s="256"/>
      <c r="H9" s="254"/>
      <c r="I9" s="254"/>
      <c r="J9" s="143">
        <f>I9+H9</f>
        <v>0</v>
      </c>
      <c r="K9" s="255"/>
      <c r="L9" s="257"/>
      <c r="M9" s="177"/>
    </row>
    <row r="10" spans="1:16" s="178" customFormat="1" ht="18" customHeight="1" x14ac:dyDescent="0.25">
      <c r="A10" s="177"/>
      <c r="B10" s="163" t="s">
        <v>22</v>
      </c>
      <c r="C10" s="254"/>
      <c r="D10" s="254"/>
      <c r="E10" s="143">
        <f t="shared" si="0"/>
        <v>0</v>
      </c>
      <c r="F10" s="255"/>
      <c r="G10" s="256"/>
      <c r="H10" s="254"/>
      <c r="I10" s="254"/>
      <c r="J10" s="143">
        <f t="shared" si="1"/>
        <v>0</v>
      </c>
      <c r="K10" s="255"/>
      <c r="L10" s="257"/>
      <c r="M10" s="177"/>
    </row>
    <row r="11" spans="1:16" s="178" customFormat="1" ht="18" customHeight="1" x14ac:dyDescent="0.25">
      <c r="A11" s="177"/>
      <c r="B11" s="163" t="s">
        <v>23</v>
      </c>
      <c r="C11" s="254"/>
      <c r="D11" s="254"/>
      <c r="E11" s="143">
        <f t="shared" si="0"/>
        <v>0</v>
      </c>
      <c r="F11" s="255"/>
      <c r="G11" s="256"/>
      <c r="H11" s="254"/>
      <c r="I11" s="254"/>
      <c r="J11" s="143">
        <f>I11+H11</f>
        <v>0</v>
      </c>
      <c r="K11" s="255"/>
      <c r="L11" s="257"/>
      <c r="M11" s="177"/>
    </row>
    <row r="12" spans="1:16" s="178" customFormat="1" ht="18" customHeight="1" x14ac:dyDescent="0.25">
      <c r="A12" s="177"/>
      <c r="B12" s="163" t="s">
        <v>24</v>
      </c>
      <c r="C12" s="254"/>
      <c r="D12" s="254"/>
      <c r="E12" s="143">
        <f t="shared" si="0"/>
        <v>0</v>
      </c>
      <c r="F12" s="255"/>
      <c r="G12" s="256"/>
      <c r="H12" s="254"/>
      <c r="I12" s="254"/>
      <c r="J12" s="143">
        <f t="shared" si="1"/>
        <v>0</v>
      </c>
      <c r="K12" s="255"/>
      <c r="L12" s="257"/>
      <c r="M12" s="177"/>
    </row>
    <row r="13" spans="1:16" s="178" customFormat="1" ht="18" customHeight="1" x14ac:dyDescent="0.25">
      <c r="A13" s="177"/>
      <c r="B13" s="163" t="s">
        <v>25</v>
      </c>
      <c r="C13" s="254"/>
      <c r="D13" s="254"/>
      <c r="E13" s="143">
        <f t="shared" si="0"/>
        <v>0</v>
      </c>
      <c r="F13" s="255"/>
      <c r="G13" s="256"/>
      <c r="H13" s="254"/>
      <c r="I13" s="254"/>
      <c r="J13" s="143">
        <f>I13+H13</f>
        <v>0</v>
      </c>
      <c r="K13" s="255"/>
      <c r="L13" s="257"/>
      <c r="M13" s="177"/>
    </row>
    <row r="14" spans="1:16" s="178" customFormat="1" ht="18" customHeight="1" x14ac:dyDescent="0.25">
      <c r="A14" s="177"/>
      <c r="B14" s="163" t="s">
        <v>26</v>
      </c>
      <c r="C14" s="254"/>
      <c r="D14" s="254"/>
      <c r="E14" s="143">
        <f>D14+C14</f>
        <v>0</v>
      </c>
      <c r="F14" s="255"/>
      <c r="G14" s="256"/>
      <c r="H14" s="254"/>
      <c r="I14" s="254"/>
      <c r="J14" s="143">
        <f>I14+H14</f>
        <v>0</v>
      </c>
      <c r="K14" s="255"/>
      <c r="L14" s="257"/>
      <c r="M14" s="177"/>
    </row>
    <row r="15" spans="1:16" s="178" customFormat="1" ht="18" customHeight="1" x14ac:dyDescent="0.25">
      <c r="A15" s="177"/>
      <c r="B15" s="163" t="s">
        <v>30</v>
      </c>
      <c r="C15" s="254"/>
      <c r="D15" s="254"/>
      <c r="E15" s="143">
        <f t="shared" si="0"/>
        <v>0</v>
      </c>
      <c r="F15" s="255"/>
      <c r="G15" s="256"/>
      <c r="H15" s="254"/>
      <c r="I15" s="254"/>
      <c r="J15" s="143">
        <f t="shared" si="1"/>
        <v>0</v>
      </c>
      <c r="K15" s="255"/>
      <c r="L15" s="257"/>
      <c r="M15" s="177"/>
    </row>
    <row r="16" spans="1:16" s="178" customFormat="1" ht="18" customHeight="1" x14ac:dyDescent="0.25">
      <c r="A16" s="177"/>
      <c r="B16" s="163" t="s">
        <v>27</v>
      </c>
      <c r="C16" s="254"/>
      <c r="D16" s="254"/>
      <c r="E16" s="143">
        <f t="shared" si="0"/>
        <v>0</v>
      </c>
      <c r="F16" s="255"/>
      <c r="G16" s="256"/>
      <c r="H16" s="254"/>
      <c r="I16" s="254"/>
      <c r="J16" s="143">
        <f t="shared" si="1"/>
        <v>0</v>
      </c>
      <c r="K16" s="255"/>
      <c r="L16" s="257"/>
      <c r="M16" s="177"/>
    </row>
    <row r="17" spans="1:13" s="178" customFormat="1" ht="18" customHeight="1" x14ac:dyDescent="0.25">
      <c r="A17" s="177"/>
      <c r="B17" s="163" t="s">
        <v>28</v>
      </c>
      <c r="C17" s="254"/>
      <c r="D17" s="254"/>
      <c r="E17" s="143">
        <f t="shared" si="0"/>
        <v>0</v>
      </c>
      <c r="F17" s="255"/>
      <c r="G17" s="256"/>
      <c r="H17" s="254"/>
      <c r="I17" s="254"/>
      <c r="J17" s="143">
        <f t="shared" si="1"/>
        <v>0</v>
      </c>
      <c r="K17" s="255"/>
      <c r="L17" s="257"/>
      <c r="M17" s="177"/>
    </row>
    <row r="18" spans="1:13" s="178" customFormat="1" ht="18" customHeight="1" x14ac:dyDescent="0.25">
      <c r="A18" s="177"/>
      <c r="B18" s="163" t="s">
        <v>29</v>
      </c>
      <c r="C18" s="254"/>
      <c r="D18" s="254"/>
      <c r="E18" s="143">
        <f t="shared" si="0"/>
        <v>0</v>
      </c>
      <c r="F18" s="255"/>
      <c r="G18" s="256"/>
      <c r="H18" s="254"/>
      <c r="I18" s="254"/>
      <c r="J18" s="143">
        <f t="shared" si="1"/>
        <v>0</v>
      </c>
      <c r="K18" s="255"/>
      <c r="L18" s="257"/>
      <c r="M18" s="177"/>
    </row>
    <row r="19" spans="1:13" s="178" customFormat="1" ht="18" customHeight="1" thickBot="1" x14ac:dyDescent="0.3">
      <c r="A19" s="177"/>
      <c r="B19" s="165" t="s">
        <v>14</v>
      </c>
      <c r="C19" s="179">
        <f>SUM(C7:C18)</f>
        <v>0</v>
      </c>
      <c r="D19" s="179">
        <f>SUM(D7:D18)</f>
        <v>0</v>
      </c>
      <c r="E19" s="179">
        <f>SUM(E7:E18)</f>
        <v>0</v>
      </c>
      <c r="F19" s="180" t="e">
        <f>SUMPRODUCT(E7:E18,F7:F18)/SUM(E7:E18)</f>
        <v>#DIV/0!</v>
      </c>
      <c r="G19" s="181" t="e">
        <f>SUMPRODUCT(E7:E18,G7:G18)/SUM(E7:E18)</f>
        <v>#DIV/0!</v>
      </c>
      <c r="H19" s="179">
        <f>SUM(H7:H18)</f>
        <v>0</v>
      </c>
      <c r="I19" s="179">
        <f>SUM(I7:I18)</f>
        <v>0</v>
      </c>
      <c r="J19" s="179">
        <f>SUM(J7:J18)</f>
        <v>0</v>
      </c>
      <c r="K19" s="180" t="e">
        <f>SUMPRODUCT(J7:J18,K7:K18)/SUM(J7:J18)</f>
        <v>#DIV/0!</v>
      </c>
      <c r="L19" s="182" t="e">
        <f>SUMPRODUCT(J7:J18,L7:L18)/SUM(J7:J18)</f>
        <v>#DIV/0!</v>
      </c>
      <c r="M19" s="177"/>
    </row>
    <row r="20" spans="1:13" s="178" customFormat="1" ht="8.1" customHeight="1" thickBot="1" x14ac:dyDescent="0.3">
      <c r="A20" s="177"/>
      <c r="B20" s="183"/>
      <c r="C20" s="177"/>
      <c r="D20" s="177"/>
      <c r="E20" s="177"/>
      <c r="F20" s="184"/>
      <c r="G20" s="177"/>
      <c r="H20" s="177"/>
      <c r="I20" s="177"/>
      <c r="J20" s="177"/>
      <c r="K20" s="177"/>
      <c r="M20" s="177"/>
    </row>
    <row r="21" spans="1:13" s="178" customFormat="1" ht="48" customHeight="1" x14ac:dyDescent="0.25">
      <c r="A21" s="177"/>
      <c r="B21" s="161" t="s">
        <v>91</v>
      </c>
      <c r="C21" s="200"/>
      <c r="D21" s="201"/>
      <c r="E21" s="201" t="s">
        <v>203</v>
      </c>
      <c r="F21" s="201"/>
      <c r="G21" s="202"/>
      <c r="H21" s="200"/>
      <c r="I21" s="201"/>
      <c r="J21" s="201" t="s">
        <v>204</v>
      </c>
      <c r="K21" s="201"/>
      <c r="L21" s="203"/>
      <c r="M21" s="177"/>
    </row>
    <row r="22" spans="1:13" s="178" customFormat="1" ht="95.1" customHeight="1" x14ac:dyDescent="0.25">
      <c r="A22" s="177"/>
      <c r="B22" s="162" t="s">
        <v>19</v>
      </c>
      <c r="C22" s="147" t="s">
        <v>177</v>
      </c>
      <c r="D22" s="147" t="s">
        <v>178</v>
      </c>
      <c r="E22" s="147" t="s">
        <v>179</v>
      </c>
      <c r="F22" s="147" t="s">
        <v>180</v>
      </c>
      <c r="G22" s="147" t="s">
        <v>181</v>
      </c>
      <c r="H22" s="147" t="s">
        <v>177</v>
      </c>
      <c r="I22" s="147" t="s">
        <v>178</v>
      </c>
      <c r="J22" s="147" t="s">
        <v>179</v>
      </c>
      <c r="K22" s="147" t="s">
        <v>180</v>
      </c>
      <c r="L22" s="148" t="s">
        <v>181</v>
      </c>
      <c r="M22" s="177"/>
    </row>
    <row r="23" spans="1:13" s="178" customFormat="1" ht="18" customHeight="1" x14ac:dyDescent="0.25">
      <c r="A23" s="177"/>
      <c r="B23" s="163" t="s">
        <v>20</v>
      </c>
      <c r="C23" s="107"/>
      <c r="D23" s="108"/>
      <c r="E23" s="108"/>
      <c r="F23" s="108"/>
      <c r="G23" s="109"/>
      <c r="H23" s="258">
        <v>3</v>
      </c>
      <c r="I23" s="258"/>
      <c r="J23" s="143">
        <f>H23+I23</f>
        <v>3</v>
      </c>
      <c r="K23" s="255">
        <v>917.00250000000005</v>
      </c>
      <c r="L23" s="257">
        <v>6.0000000000000053E-2</v>
      </c>
      <c r="M23" s="177"/>
    </row>
    <row r="24" spans="1:13" s="178" customFormat="1" ht="18" customHeight="1" x14ac:dyDescent="0.25">
      <c r="A24" s="177"/>
      <c r="B24" s="163" t="s">
        <v>83</v>
      </c>
      <c r="C24" s="110"/>
      <c r="D24" s="111"/>
      <c r="E24" s="111"/>
      <c r="F24" s="111"/>
      <c r="G24" s="112"/>
      <c r="H24" s="258">
        <v>6</v>
      </c>
      <c r="I24" s="258"/>
      <c r="J24" s="143">
        <f t="shared" ref="J24:J34" si="2">H24+I24</f>
        <v>6</v>
      </c>
      <c r="K24" s="255">
        <v>559.99383333333344</v>
      </c>
      <c r="L24" s="257">
        <v>1.9683948900627746E-2</v>
      </c>
      <c r="M24" s="177"/>
    </row>
    <row r="25" spans="1:13" s="178" customFormat="1" ht="18" customHeight="1" x14ac:dyDescent="0.25">
      <c r="A25" s="177"/>
      <c r="B25" s="163" t="s">
        <v>21</v>
      </c>
      <c r="C25" s="110"/>
      <c r="D25" s="111"/>
      <c r="E25" s="111"/>
      <c r="F25" s="111"/>
      <c r="G25" s="112"/>
      <c r="H25" s="258">
        <v>9</v>
      </c>
      <c r="I25" s="258"/>
      <c r="J25" s="143">
        <f t="shared" si="2"/>
        <v>9</v>
      </c>
      <c r="K25" s="255">
        <v>315.5423148148148</v>
      </c>
      <c r="L25" s="257">
        <v>2.0902215087076792E-2</v>
      </c>
      <c r="M25" s="177"/>
    </row>
    <row r="26" spans="1:13" s="178" customFormat="1" ht="18" customHeight="1" x14ac:dyDescent="0.25">
      <c r="A26" s="177"/>
      <c r="B26" s="163" t="s">
        <v>22</v>
      </c>
      <c r="C26" s="110"/>
      <c r="D26" s="111"/>
      <c r="E26" s="111"/>
      <c r="F26" s="111"/>
      <c r="G26" s="112"/>
      <c r="H26" s="258">
        <v>6</v>
      </c>
      <c r="I26" s="258"/>
      <c r="J26" s="143">
        <f>I26+H26</f>
        <v>6</v>
      </c>
      <c r="K26" s="255">
        <v>226.42666666666665</v>
      </c>
      <c r="L26" s="257">
        <v>6.0000000000000053E-2</v>
      </c>
      <c r="M26" s="177"/>
    </row>
    <row r="27" spans="1:13" s="178" customFormat="1" ht="18" customHeight="1" x14ac:dyDescent="0.25">
      <c r="A27" s="177"/>
      <c r="B27" s="163" t="s">
        <v>23</v>
      </c>
      <c r="C27" s="110"/>
      <c r="D27" s="111"/>
      <c r="E27" s="111"/>
      <c r="F27" s="111"/>
      <c r="G27" s="112"/>
      <c r="H27" s="258">
        <v>5</v>
      </c>
      <c r="I27" s="258"/>
      <c r="J27" s="143">
        <f t="shared" si="2"/>
        <v>5</v>
      </c>
      <c r="K27" s="255">
        <v>270.30900000000003</v>
      </c>
      <c r="L27" s="257">
        <v>4.3939269502680345E-2</v>
      </c>
      <c r="M27" s="177"/>
    </row>
    <row r="28" spans="1:13" s="178" customFormat="1" ht="18" customHeight="1" x14ac:dyDescent="0.25">
      <c r="A28" s="177"/>
      <c r="B28" s="163" t="s">
        <v>24</v>
      </c>
      <c r="C28" s="110"/>
      <c r="D28" s="111"/>
      <c r="E28" s="111"/>
      <c r="F28" s="111"/>
      <c r="G28" s="112"/>
      <c r="H28" s="258">
        <v>7</v>
      </c>
      <c r="I28" s="258"/>
      <c r="J28" s="143">
        <f t="shared" si="2"/>
        <v>7</v>
      </c>
      <c r="K28" s="255">
        <v>1223.1192857142855</v>
      </c>
      <c r="L28" s="257">
        <v>5.5532026720907401E-2</v>
      </c>
      <c r="M28" s="177"/>
    </row>
    <row r="29" spans="1:13" s="178" customFormat="1" ht="18" customHeight="1" x14ac:dyDescent="0.25">
      <c r="A29" s="177"/>
      <c r="B29" s="163" t="s">
        <v>25</v>
      </c>
      <c r="C29" s="110"/>
      <c r="D29" s="111"/>
      <c r="E29" s="111"/>
      <c r="F29" s="111"/>
      <c r="G29" s="112"/>
      <c r="H29" s="258">
        <v>4</v>
      </c>
      <c r="I29" s="258"/>
      <c r="J29" s="143">
        <f t="shared" si="2"/>
        <v>4</v>
      </c>
      <c r="K29" s="255">
        <v>687.1925</v>
      </c>
      <c r="L29" s="257">
        <v>6.0000000000000053E-2</v>
      </c>
      <c r="M29" s="177"/>
    </row>
    <row r="30" spans="1:13" s="178" customFormat="1" ht="18" customHeight="1" x14ac:dyDescent="0.25">
      <c r="A30" s="177"/>
      <c r="B30" s="163" t="s">
        <v>26</v>
      </c>
      <c r="C30" s="110"/>
      <c r="D30" s="111"/>
      <c r="E30" s="111"/>
      <c r="F30" s="111"/>
      <c r="G30" s="112"/>
      <c r="H30" s="258">
        <v>1</v>
      </c>
      <c r="I30" s="258"/>
      <c r="J30" s="143">
        <f t="shared" si="2"/>
        <v>1</v>
      </c>
      <c r="K30" s="255">
        <v>450.56666666666666</v>
      </c>
      <c r="L30" s="257">
        <v>0</v>
      </c>
      <c r="M30" s="177"/>
    </row>
    <row r="31" spans="1:13" s="178" customFormat="1" ht="18" customHeight="1" x14ac:dyDescent="0.25">
      <c r="A31" s="177"/>
      <c r="B31" s="163" t="s">
        <v>30</v>
      </c>
      <c r="C31" s="110"/>
      <c r="D31" s="111"/>
      <c r="E31" s="111"/>
      <c r="F31" s="111"/>
      <c r="G31" s="112"/>
      <c r="H31" s="258">
        <v>13</v>
      </c>
      <c r="I31" s="258"/>
      <c r="J31" s="143">
        <f t="shared" si="2"/>
        <v>13</v>
      </c>
      <c r="K31" s="255">
        <v>387.80652777777777</v>
      </c>
      <c r="L31" s="257">
        <v>3.0232557972958318E-2</v>
      </c>
      <c r="M31" s="177"/>
    </row>
    <row r="32" spans="1:13" s="178" customFormat="1" ht="18" customHeight="1" x14ac:dyDescent="0.25">
      <c r="A32" s="177"/>
      <c r="B32" s="163" t="s">
        <v>27</v>
      </c>
      <c r="C32" s="110"/>
      <c r="D32" s="111"/>
      <c r="E32" s="111"/>
      <c r="F32" s="111"/>
      <c r="G32" s="112"/>
      <c r="H32" s="258">
        <v>4</v>
      </c>
      <c r="I32" s="258"/>
      <c r="J32" s="143">
        <f t="shared" si="2"/>
        <v>4</v>
      </c>
      <c r="K32" s="255">
        <v>215.12916666666669</v>
      </c>
      <c r="L32" s="257">
        <v>6.0000000000000053E-2</v>
      </c>
      <c r="M32" s="177"/>
    </row>
    <row r="33" spans="1:16" s="178" customFormat="1" ht="18" customHeight="1" x14ac:dyDescent="0.25">
      <c r="A33" s="177"/>
      <c r="B33" s="163" t="s">
        <v>28</v>
      </c>
      <c r="C33" s="110"/>
      <c r="D33" s="111"/>
      <c r="E33" s="111"/>
      <c r="F33" s="111"/>
      <c r="G33" s="112"/>
      <c r="H33" s="258">
        <v>6</v>
      </c>
      <c r="I33" s="258"/>
      <c r="J33" s="143">
        <f t="shared" si="2"/>
        <v>6</v>
      </c>
      <c r="K33" s="255">
        <v>308.46533333333332</v>
      </c>
      <c r="L33" s="257">
        <v>2.3696147379068222E-2</v>
      </c>
      <c r="M33" s="177"/>
    </row>
    <row r="34" spans="1:16" s="178" customFormat="1" ht="18" customHeight="1" x14ac:dyDescent="0.25">
      <c r="A34" s="177"/>
      <c r="B34" s="163" t="s">
        <v>29</v>
      </c>
      <c r="C34" s="110"/>
      <c r="D34" s="111"/>
      <c r="E34" s="111"/>
      <c r="F34" s="111"/>
      <c r="G34" s="112"/>
      <c r="H34" s="258">
        <v>6</v>
      </c>
      <c r="I34" s="258"/>
      <c r="J34" s="143">
        <f t="shared" si="2"/>
        <v>6</v>
      </c>
      <c r="K34" s="255">
        <v>271.99979166666668</v>
      </c>
      <c r="L34" s="257">
        <v>4.0611703899895657E-2</v>
      </c>
      <c r="M34" s="177"/>
    </row>
    <row r="35" spans="1:16" s="178" customFormat="1" ht="18" customHeight="1" thickBot="1" x14ac:dyDescent="0.3">
      <c r="A35" s="177"/>
      <c r="B35" s="165" t="s">
        <v>14</v>
      </c>
      <c r="C35" s="113"/>
      <c r="D35" s="114"/>
      <c r="E35" s="114"/>
      <c r="F35" s="114"/>
      <c r="G35" s="115"/>
      <c r="H35" s="179">
        <f>SUM(H23:H34)</f>
        <v>70</v>
      </c>
      <c r="I35" s="179">
        <f>SUM(I23:I34)</f>
        <v>0</v>
      </c>
      <c r="J35" s="179">
        <f>SUM(J23:J34)</f>
        <v>70</v>
      </c>
      <c r="K35" s="180">
        <f>SUMPRODUCT(J23:J34,K23:K34)/SUM(J23:J34)</f>
        <v>468.67028968253976</v>
      </c>
      <c r="L35" s="182">
        <f>SUMPRODUCT(J23:J34,L23:L34)/SUM(J23:J34)</f>
        <v>3.8764493215277904E-2</v>
      </c>
      <c r="M35" s="177"/>
    </row>
    <row r="36" spans="1:16" s="178" customFormat="1" ht="8.1" customHeight="1" thickBot="1" x14ac:dyDescent="0.3">
      <c r="A36" s="177"/>
      <c r="B36" s="183"/>
      <c r="C36" s="177"/>
      <c r="D36" s="177"/>
      <c r="E36" s="177"/>
      <c r="F36" s="177"/>
      <c r="G36" s="177"/>
      <c r="H36" s="185"/>
      <c r="I36" s="185"/>
      <c r="J36" s="185"/>
      <c r="K36" s="185"/>
      <c r="L36" s="186"/>
      <c r="M36" s="177"/>
    </row>
    <row r="37" spans="1:16" s="178" customFormat="1" ht="48" customHeight="1" x14ac:dyDescent="0.25">
      <c r="A37" s="177"/>
      <c r="B37" s="144" t="s">
        <v>99</v>
      </c>
      <c r="C37" s="200"/>
      <c r="D37" s="201"/>
      <c r="E37" s="201" t="s">
        <v>203</v>
      </c>
      <c r="F37" s="201"/>
      <c r="G37" s="202"/>
      <c r="H37" s="200"/>
      <c r="I37" s="201"/>
      <c r="J37" s="201" t="s">
        <v>204</v>
      </c>
      <c r="K37" s="201"/>
      <c r="L37" s="203"/>
      <c r="M37" s="177"/>
    </row>
    <row r="38" spans="1:16" s="178" customFormat="1" ht="95.1" customHeight="1" x14ac:dyDescent="0.25">
      <c r="A38" s="177"/>
      <c r="B38" s="162" t="s">
        <v>90</v>
      </c>
      <c r="C38" s="187" t="s">
        <v>177</v>
      </c>
      <c r="D38" s="187" t="s">
        <v>178</v>
      </c>
      <c r="E38" s="187" t="s">
        <v>179</v>
      </c>
      <c r="F38" s="187" t="s">
        <v>180</v>
      </c>
      <c r="G38" s="187" t="s">
        <v>181</v>
      </c>
      <c r="H38" s="187" t="s">
        <v>177</v>
      </c>
      <c r="I38" s="187" t="s">
        <v>178</v>
      </c>
      <c r="J38" s="187" t="s">
        <v>179</v>
      </c>
      <c r="K38" s="187" t="s">
        <v>180</v>
      </c>
      <c r="L38" s="188" t="s">
        <v>181</v>
      </c>
      <c r="M38" s="177"/>
    </row>
    <row r="39" spans="1:16" s="178" customFormat="1" ht="18" customHeight="1" x14ac:dyDescent="0.25">
      <c r="A39" s="177"/>
      <c r="B39" s="163" t="s">
        <v>20</v>
      </c>
      <c r="C39" s="143">
        <f t="shared" ref="C39:D50" si="3">C7</f>
        <v>0</v>
      </c>
      <c r="D39" s="143">
        <f t="shared" si="3"/>
        <v>0</v>
      </c>
      <c r="E39" s="143">
        <f>D39+C39</f>
        <v>0</v>
      </c>
      <c r="F39" s="189">
        <f t="shared" ref="F39:G50" si="4">F7</f>
        <v>0</v>
      </c>
      <c r="G39" s="168">
        <f t="shared" si="4"/>
        <v>0</v>
      </c>
      <c r="H39" s="143">
        <f t="shared" ref="H39:I50" si="5">H23+H7</f>
        <v>3</v>
      </c>
      <c r="I39" s="143">
        <f t="shared" si="5"/>
        <v>0</v>
      </c>
      <c r="J39" s="143">
        <f>I39+H39</f>
        <v>3</v>
      </c>
      <c r="K39" s="190">
        <f>IF(J39=0,0,K7*(J7/J39)+K23*(J23/J39))</f>
        <v>917.00250000000005</v>
      </c>
      <c r="L39" s="170">
        <f>IF(J39=0,0,L7*(J7/J39)+L23*(J23/J39))</f>
        <v>6.0000000000000053E-2</v>
      </c>
      <c r="M39" s="177"/>
    </row>
    <row r="40" spans="1:16" s="178" customFormat="1" ht="18" customHeight="1" x14ac:dyDescent="0.25">
      <c r="A40" s="177"/>
      <c r="B40" s="163" t="s">
        <v>83</v>
      </c>
      <c r="C40" s="143">
        <f t="shared" si="3"/>
        <v>0</v>
      </c>
      <c r="D40" s="143">
        <f t="shared" si="3"/>
        <v>0</v>
      </c>
      <c r="E40" s="143">
        <f t="shared" ref="E40:E50" si="6">D40+C40</f>
        <v>0</v>
      </c>
      <c r="F40" s="189">
        <f t="shared" si="4"/>
        <v>0</v>
      </c>
      <c r="G40" s="168">
        <f t="shared" si="4"/>
        <v>0</v>
      </c>
      <c r="H40" s="143">
        <f t="shared" si="5"/>
        <v>6</v>
      </c>
      <c r="I40" s="143">
        <f t="shared" si="5"/>
        <v>0</v>
      </c>
      <c r="J40" s="143">
        <f t="shared" ref="J40:J50" si="7">I40+H40</f>
        <v>6</v>
      </c>
      <c r="K40" s="190">
        <f t="shared" ref="K40:K50" si="8">IF(J40=0,0,K8*(J8/J40)+K24*(J24/J40))</f>
        <v>559.99383333333344</v>
      </c>
      <c r="L40" s="170">
        <f t="shared" ref="L40:L50" si="9">IF(J40=0,0,L8*(J8/J40)+L24*(J24/J40))</f>
        <v>1.9683948900627746E-2</v>
      </c>
      <c r="M40" s="177"/>
    </row>
    <row r="41" spans="1:16" s="178" customFormat="1" ht="18" customHeight="1" x14ac:dyDescent="0.25">
      <c r="A41" s="177"/>
      <c r="B41" s="163" t="s">
        <v>21</v>
      </c>
      <c r="C41" s="143">
        <f t="shared" si="3"/>
        <v>0</v>
      </c>
      <c r="D41" s="143">
        <f t="shared" si="3"/>
        <v>0</v>
      </c>
      <c r="E41" s="143">
        <v>0</v>
      </c>
      <c r="F41" s="189">
        <f t="shared" si="4"/>
        <v>0</v>
      </c>
      <c r="G41" s="168">
        <f t="shared" si="4"/>
        <v>0</v>
      </c>
      <c r="H41" s="143">
        <f t="shared" si="5"/>
        <v>9</v>
      </c>
      <c r="I41" s="143">
        <f t="shared" si="5"/>
        <v>0</v>
      </c>
      <c r="J41" s="143">
        <f t="shared" si="7"/>
        <v>9</v>
      </c>
      <c r="K41" s="190">
        <f t="shared" si="8"/>
        <v>315.5423148148148</v>
      </c>
      <c r="L41" s="170">
        <f t="shared" si="9"/>
        <v>2.0902215087076792E-2</v>
      </c>
      <c r="M41" s="177"/>
    </row>
    <row r="42" spans="1:16" s="178" customFormat="1" ht="18" customHeight="1" x14ac:dyDescent="0.25">
      <c r="A42" s="177"/>
      <c r="B42" s="163" t="s">
        <v>22</v>
      </c>
      <c r="C42" s="143">
        <f t="shared" si="3"/>
        <v>0</v>
      </c>
      <c r="D42" s="143">
        <f t="shared" si="3"/>
        <v>0</v>
      </c>
      <c r="E42" s="143">
        <f t="shared" si="6"/>
        <v>0</v>
      </c>
      <c r="F42" s="189">
        <f t="shared" si="4"/>
        <v>0</v>
      </c>
      <c r="G42" s="168">
        <f t="shared" si="4"/>
        <v>0</v>
      </c>
      <c r="H42" s="143">
        <f t="shared" si="5"/>
        <v>6</v>
      </c>
      <c r="I42" s="143">
        <f t="shared" si="5"/>
        <v>0</v>
      </c>
      <c r="J42" s="143">
        <f t="shared" si="7"/>
        <v>6</v>
      </c>
      <c r="K42" s="190">
        <f t="shared" si="8"/>
        <v>226.42666666666665</v>
      </c>
      <c r="L42" s="170">
        <f t="shared" si="9"/>
        <v>6.0000000000000053E-2</v>
      </c>
      <c r="M42" s="177"/>
    </row>
    <row r="43" spans="1:16" s="178" customFormat="1" ht="18" customHeight="1" x14ac:dyDescent="0.25">
      <c r="A43" s="177"/>
      <c r="B43" s="163" t="s">
        <v>23</v>
      </c>
      <c r="C43" s="143">
        <f t="shared" si="3"/>
        <v>0</v>
      </c>
      <c r="D43" s="143">
        <f t="shared" si="3"/>
        <v>0</v>
      </c>
      <c r="E43" s="143">
        <f t="shared" si="6"/>
        <v>0</v>
      </c>
      <c r="F43" s="189">
        <f t="shared" si="4"/>
        <v>0</v>
      </c>
      <c r="G43" s="168">
        <f t="shared" si="4"/>
        <v>0</v>
      </c>
      <c r="H43" s="143">
        <f t="shared" si="5"/>
        <v>5</v>
      </c>
      <c r="I43" s="143">
        <f t="shared" si="5"/>
        <v>0</v>
      </c>
      <c r="J43" s="143">
        <f t="shared" si="7"/>
        <v>5</v>
      </c>
      <c r="K43" s="190">
        <f t="shared" si="8"/>
        <v>270.30900000000003</v>
      </c>
      <c r="L43" s="170">
        <f t="shared" si="9"/>
        <v>4.3939269502680345E-2</v>
      </c>
      <c r="M43" s="177"/>
    </row>
    <row r="44" spans="1:16" s="178" customFormat="1" ht="18" customHeight="1" x14ac:dyDescent="0.25">
      <c r="A44" s="177"/>
      <c r="B44" s="163" t="s">
        <v>24</v>
      </c>
      <c r="C44" s="143">
        <f t="shared" si="3"/>
        <v>0</v>
      </c>
      <c r="D44" s="143">
        <f t="shared" si="3"/>
        <v>0</v>
      </c>
      <c r="E44" s="143">
        <f t="shared" si="6"/>
        <v>0</v>
      </c>
      <c r="F44" s="189">
        <f t="shared" si="4"/>
        <v>0</v>
      </c>
      <c r="G44" s="168">
        <f t="shared" si="4"/>
        <v>0</v>
      </c>
      <c r="H44" s="143">
        <f t="shared" si="5"/>
        <v>7</v>
      </c>
      <c r="I44" s="143">
        <f t="shared" si="5"/>
        <v>0</v>
      </c>
      <c r="J44" s="143">
        <f t="shared" si="7"/>
        <v>7</v>
      </c>
      <c r="K44" s="190">
        <f t="shared" si="8"/>
        <v>1223.1192857142855</v>
      </c>
      <c r="L44" s="170">
        <f t="shared" si="9"/>
        <v>5.5532026720907401E-2</v>
      </c>
      <c r="M44" s="177"/>
    </row>
    <row r="45" spans="1:16" s="178" customFormat="1" ht="18" customHeight="1" x14ac:dyDescent="0.25">
      <c r="A45" s="177"/>
      <c r="B45" s="163" t="s">
        <v>25</v>
      </c>
      <c r="C45" s="143">
        <f t="shared" si="3"/>
        <v>0</v>
      </c>
      <c r="D45" s="143">
        <f t="shared" si="3"/>
        <v>0</v>
      </c>
      <c r="E45" s="143">
        <v>0</v>
      </c>
      <c r="F45" s="189">
        <f t="shared" si="4"/>
        <v>0</v>
      </c>
      <c r="G45" s="168">
        <f t="shared" si="4"/>
        <v>0</v>
      </c>
      <c r="H45" s="143">
        <f t="shared" si="5"/>
        <v>4</v>
      </c>
      <c r="I45" s="143">
        <f t="shared" si="5"/>
        <v>0</v>
      </c>
      <c r="J45" s="143">
        <f t="shared" si="7"/>
        <v>4</v>
      </c>
      <c r="K45" s="190">
        <f t="shared" si="8"/>
        <v>687.1925</v>
      </c>
      <c r="L45" s="170">
        <f t="shared" si="9"/>
        <v>6.0000000000000053E-2</v>
      </c>
      <c r="M45" s="177"/>
    </row>
    <row r="46" spans="1:16" s="178" customFormat="1" ht="18" customHeight="1" x14ac:dyDescent="0.25">
      <c r="A46" s="177"/>
      <c r="B46" s="163" t="s">
        <v>26</v>
      </c>
      <c r="C46" s="143">
        <f t="shared" si="3"/>
        <v>0</v>
      </c>
      <c r="D46" s="143">
        <f t="shared" si="3"/>
        <v>0</v>
      </c>
      <c r="E46" s="143">
        <f>D46+C46</f>
        <v>0</v>
      </c>
      <c r="F46" s="189">
        <f t="shared" si="4"/>
        <v>0</v>
      </c>
      <c r="G46" s="168">
        <f t="shared" si="4"/>
        <v>0</v>
      </c>
      <c r="H46" s="143">
        <f t="shared" si="5"/>
        <v>1</v>
      </c>
      <c r="I46" s="143">
        <f t="shared" si="5"/>
        <v>0</v>
      </c>
      <c r="J46" s="143">
        <f t="shared" si="7"/>
        <v>1</v>
      </c>
      <c r="K46" s="190">
        <f t="shared" si="8"/>
        <v>450.56666666666666</v>
      </c>
      <c r="L46" s="170">
        <f t="shared" si="9"/>
        <v>0</v>
      </c>
      <c r="M46" s="177"/>
      <c r="N46" s="177"/>
      <c r="O46" s="177"/>
      <c r="P46" s="177"/>
    </row>
    <row r="47" spans="1:16" s="178" customFormat="1" ht="18" customHeight="1" x14ac:dyDescent="0.25">
      <c r="A47" s="177"/>
      <c r="B47" s="163" t="s">
        <v>30</v>
      </c>
      <c r="C47" s="143">
        <f t="shared" si="3"/>
        <v>0</v>
      </c>
      <c r="D47" s="143">
        <f t="shared" si="3"/>
        <v>0</v>
      </c>
      <c r="E47" s="143">
        <f>D47+C47</f>
        <v>0</v>
      </c>
      <c r="F47" s="189">
        <f t="shared" si="4"/>
        <v>0</v>
      </c>
      <c r="G47" s="168">
        <f t="shared" si="4"/>
        <v>0</v>
      </c>
      <c r="H47" s="143">
        <f t="shared" si="5"/>
        <v>13</v>
      </c>
      <c r="I47" s="143">
        <f t="shared" si="5"/>
        <v>0</v>
      </c>
      <c r="J47" s="143">
        <f t="shared" si="7"/>
        <v>13</v>
      </c>
      <c r="K47" s="190">
        <f t="shared" si="8"/>
        <v>387.80652777777777</v>
      </c>
      <c r="L47" s="170">
        <f t="shared" si="9"/>
        <v>3.0232557972958318E-2</v>
      </c>
      <c r="M47" s="177"/>
      <c r="N47" s="177"/>
      <c r="O47" s="177"/>
      <c r="P47" s="177"/>
    </row>
    <row r="48" spans="1:16" s="178" customFormat="1" ht="18" customHeight="1" x14ac:dyDescent="0.25">
      <c r="A48" s="177"/>
      <c r="B48" s="163" t="s">
        <v>27</v>
      </c>
      <c r="C48" s="143">
        <f t="shared" si="3"/>
        <v>0</v>
      </c>
      <c r="D48" s="143">
        <f t="shared" si="3"/>
        <v>0</v>
      </c>
      <c r="E48" s="143">
        <f t="shared" si="6"/>
        <v>0</v>
      </c>
      <c r="F48" s="189">
        <f t="shared" si="4"/>
        <v>0</v>
      </c>
      <c r="G48" s="168">
        <f t="shared" si="4"/>
        <v>0</v>
      </c>
      <c r="H48" s="143">
        <f t="shared" si="5"/>
        <v>4</v>
      </c>
      <c r="I48" s="143">
        <f t="shared" si="5"/>
        <v>0</v>
      </c>
      <c r="J48" s="143">
        <f t="shared" si="7"/>
        <v>4</v>
      </c>
      <c r="K48" s="190">
        <f t="shared" si="8"/>
        <v>215.12916666666669</v>
      </c>
      <c r="L48" s="170">
        <f t="shared" si="9"/>
        <v>6.0000000000000053E-2</v>
      </c>
      <c r="M48" s="177"/>
      <c r="N48" s="177"/>
      <c r="O48" s="177"/>
      <c r="P48" s="177"/>
    </row>
    <row r="49" spans="1:16" s="178" customFormat="1" ht="18" customHeight="1" x14ac:dyDescent="0.25">
      <c r="A49" s="177"/>
      <c r="B49" s="163" t="s">
        <v>28</v>
      </c>
      <c r="C49" s="143">
        <f t="shared" si="3"/>
        <v>0</v>
      </c>
      <c r="D49" s="143">
        <f t="shared" si="3"/>
        <v>0</v>
      </c>
      <c r="E49" s="143">
        <f t="shared" si="6"/>
        <v>0</v>
      </c>
      <c r="F49" s="189">
        <f t="shared" si="4"/>
        <v>0</v>
      </c>
      <c r="G49" s="168">
        <f t="shared" si="4"/>
        <v>0</v>
      </c>
      <c r="H49" s="143">
        <f t="shared" si="5"/>
        <v>6</v>
      </c>
      <c r="I49" s="143">
        <f t="shared" si="5"/>
        <v>0</v>
      </c>
      <c r="J49" s="143">
        <f t="shared" si="7"/>
        <v>6</v>
      </c>
      <c r="K49" s="190">
        <f t="shared" si="8"/>
        <v>308.46533333333332</v>
      </c>
      <c r="L49" s="170">
        <f t="shared" si="9"/>
        <v>2.3696147379068222E-2</v>
      </c>
      <c r="M49" s="177"/>
      <c r="N49" s="177"/>
      <c r="O49" s="177"/>
      <c r="P49" s="177"/>
    </row>
    <row r="50" spans="1:16" s="178" customFormat="1" ht="18" customHeight="1" x14ac:dyDescent="0.25">
      <c r="A50" s="177"/>
      <c r="B50" s="163" t="s">
        <v>29</v>
      </c>
      <c r="C50" s="143">
        <f t="shared" si="3"/>
        <v>0</v>
      </c>
      <c r="D50" s="143">
        <f t="shared" si="3"/>
        <v>0</v>
      </c>
      <c r="E50" s="143">
        <f t="shared" si="6"/>
        <v>0</v>
      </c>
      <c r="F50" s="189">
        <f t="shared" si="4"/>
        <v>0</v>
      </c>
      <c r="G50" s="168">
        <f t="shared" si="4"/>
        <v>0</v>
      </c>
      <c r="H50" s="143">
        <f t="shared" si="5"/>
        <v>6</v>
      </c>
      <c r="I50" s="143">
        <f t="shared" si="5"/>
        <v>0</v>
      </c>
      <c r="J50" s="143">
        <f t="shared" si="7"/>
        <v>6</v>
      </c>
      <c r="K50" s="190">
        <f t="shared" si="8"/>
        <v>271.99979166666668</v>
      </c>
      <c r="L50" s="170">
        <f t="shared" si="9"/>
        <v>4.0611703899895657E-2</v>
      </c>
      <c r="M50" s="177"/>
      <c r="N50" s="177"/>
      <c r="O50" s="177"/>
      <c r="P50" s="177"/>
    </row>
    <row r="51" spans="1:16" s="178" customFormat="1" ht="18" customHeight="1" thickBot="1" x14ac:dyDescent="0.3">
      <c r="A51" s="177"/>
      <c r="B51" s="165" t="s">
        <v>14</v>
      </c>
      <c r="C51" s="179">
        <f>SUM(C39:C50)</f>
        <v>0</v>
      </c>
      <c r="D51" s="179">
        <f>SUM(D39:D50)</f>
        <v>0</v>
      </c>
      <c r="E51" s="179">
        <f>SUM(E39:E50)</f>
        <v>0</v>
      </c>
      <c r="F51" s="180" t="e">
        <f>SUMPRODUCT(E39:E50,F39:F50)/SUM(E39:E50)</f>
        <v>#DIV/0!</v>
      </c>
      <c r="G51" s="181" t="e">
        <f>SUMPRODUCT(E39:E50,G39:G50)/SUM(E39:E50)</f>
        <v>#DIV/0!</v>
      </c>
      <c r="H51" s="179">
        <f>SUM(H39:H50)</f>
        <v>70</v>
      </c>
      <c r="I51" s="179">
        <f>SUM(I39:I50)</f>
        <v>0</v>
      </c>
      <c r="J51" s="179">
        <f>SUM(J39:J50)</f>
        <v>70</v>
      </c>
      <c r="K51" s="191">
        <f>SUMPRODUCT(J39:J50,K39:K50)/SUM(J39:J50)</f>
        <v>468.67028968253976</v>
      </c>
      <c r="L51" s="182">
        <f>SUMPRODUCT(J39:J50,L39:L50)/SUM(J39:J50)</f>
        <v>3.8764493215277904E-2</v>
      </c>
      <c r="M51" s="177"/>
    </row>
    <row r="52" spans="1:16" s="178" customFormat="1" ht="8.1" customHeight="1" thickBot="1" x14ac:dyDescent="0.3">
      <c r="A52" s="177"/>
      <c r="B52" s="183"/>
      <c r="C52" s="177"/>
      <c r="D52" s="177"/>
      <c r="E52" s="177"/>
      <c r="F52" s="177"/>
      <c r="G52" s="177"/>
      <c r="H52" s="177"/>
      <c r="I52" s="177"/>
      <c r="J52" s="177"/>
      <c r="K52" s="177"/>
      <c r="M52" s="177"/>
    </row>
    <row r="53" spans="1:16" s="178" customFormat="1" ht="48" customHeight="1" x14ac:dyDescent="0.25">
      <c r="A53" s="177"/>
      <c r="B53" s="161" t="s">
        <v>42</v>
      </c>
      <c r="C53" s="200"/>
      <c r="D53" s="201"/>
      <c r="E53" s="201"/>
      <c r="F53" s="201" t="s">
        <v>203</v>
      </c>
      <c r="G53" s="201"/>
      <c r="H53" s="201"/>
      <c r="I53" s="202"/>
      <c r="J53" s="200"/>
      <c r="K53" s="201"/>
      <c r="L53" s="201"/>
      <c r="M53" s="201" t="s">
        <v>204</v>
      </c>
      <c r="N53" s="201"/>
      <c r="O53" s="201"/>
      <c r="P53" s="203"/>
    </row>
    <row r="54" spans="1:16" s="178" customFormat="1" ht="95.1" customHeight="1" x14ac:dyDescent="0.25">
      <c r="A54" s="177"/>
      <c r="B54" s="162" t="s">
        <v>49</v>
      </c>
      <c r="C54" s="147" t="s">
        <v>194</v>
      </c>
      <c r="D54" s="147" t="s">
        <v>195</v>
      </c>
      <c r="E54" s="147" t="s">
        <v>136</v>
      </c>
      <c r="F54" s="147" t="s">
        <v>196</v>
      </c>
      <c r="G54" s="147" t="s">
        <v>197</v>
      </c>
      <c r="H54" s="147" t="s">
        <v>198</v>
      </c>
      <c r="I54" s="147" t="s">
        <v>199</v>
      </c>
      <c r="J54" s="147" t="s">
        <v>194</v>
      </c>
      <c r="K54" s="147" t="s">
        <v>195</v>
      </c>
      <c r="L54" s="147" t="s">
        <v>136</v>
      </c>
      <c r="M54" s="147" t="s">
        <v>196</v>
      </c>
      <c r="N54" s="147" t="s">
        <v>228</v>
      </c>
      <c r="O54" s="147" t="s">
        <v>198</v>
      </c>
      <c r="P54" s="148" t="s">
        <v>199</v>
      </c>
    </row>
    <row r="55" spans="1:16" s="178" customFormat="1" ht="18" customHeight="1" x14ac:dyDescent="0.25">
      <c r="A55" s="177"/>
      <c r="B55" s="163" t="s">
        <v>0</v>
      </c>
      <c r="C55" s="254"/>
      <c r="D55" s="254"/>
      <c r="E55" s="192">
        <f>C55+D55</f>
        <v>0</v>
      </c>
      <c r="F55" s="255"/>
      <c r="G55" s="255"/>
      <c r="H55" s="193">
        <f>IF(G55&lt;&gt;0,G55/F55,0)</f>
        <v>0</v>
      </c>
      <c r="I55" s="152"/>
      <c r="J55" s="254"/>
      <c r="K55" s="254"/>
      <c r="L55" s="143">
        <f>K55+J55</f>
        <v>0</v>
      </c>
      <c r="M55" s="255"/>
      <c r="N55" s="255"/>
      <c r="O55" s="176">
        <f>IF(N55&lt;&gt;0,N55/M55,0)</f>
        <v>0</v>
      </c>
      <c r="P55" s="153"/>
    </row>
    <row r="56" spans="1:16" s="178" customFormat="1" ht="18" customHeight="1" x14ac:dyDescent="0.25">
      <c r="A56" s="177"/>
      <c r="B56" s="163" t="s">
        <v>1</v>
      </c>
      <c r="C56" s="254"/>
      <c r="D56" s="254"/>
      <c r="E56" s="192">
        <f t="shared" ref="E56:E60" si="10">D56+C56</f>
        <v>0</v>
      </c>
      <c r="F56" s="255"/>
      <c r="G56" s="255"/>
      <c r="H56" s="193">
        <f t="shared" ref="H56:H60" si="11">IF(G56&lt;&gt;0,G56/F56,0)</f>
        <v>0</v>
      </c>
      <c r="I56" s="152"/>
      <c r="J56" s="254"/>
      <c r="K56" s="254"/>
      <c r="L56" s="143">
        <f>J56+K56</f>
        <v>0</v>
      </c>
      <c r="M56" s="255"/>
      <c r="N56" s="255"/>
      <c r="O56" s="176">
        <f t="shared" ref="O56:O60" si="12">IF(N56&lt;&gt;0,N56/M56,0)</f>
        <v>0</v>
      </c>
      <c r="P56" s="153"/>
    </row>
    <row r="57" spans="1:16" s="178" customFormat="1" ht="18" customHeight="1" x14ac:dyDescent="0.25">
      <c r="A57" s="177"/>
      <c r="B57" s="163" t="s">
        <v>4</v>
      </c>
      <c r="C57" s="254"/>
      <c r="D57" s="254"/>
      <c r="E57" s="192">
        <f t="shared" si="10"/>
        <v>0</v>
      </c>
      <c r="F57" s="255"/>
      <c r="G57" s="255"/>
      <c r="H57" s="193">
        <f t="shared" si="11"/>
        <v>0</v>
      </c>
      <c r="I57" s="152"/>
      <c r="J57" s="254"/>
      <c r="K57" s="254"/>
      <c r="L57" s="143">
        <f>J57+K57</f>
        <v>0</v>
      </c>
      <c r="M57" s="255"/>
      <c r="N57" s="255"/>
      <c r="O57" s="176">
        <f t="shared" si="12"/>
        <v>0</v>
      </c>
      <c r="P57" s="153"/>
    </row>
    <row r="58" spans="1:16" s="178" customFormat="1" ht="18" customHeight="1" x14ac:dyDescent="0.25">
      <c r="A58" s="177"/>
      <c r="B58" s="163" t="s">
        <v>2</v>
      </c>
      <c r="C58" s="254"/>
      <c r="D58" s="254"/>
      <c r="E58" s="192">
        <f t="shared" si="10"/>
        <v>0</v>
      </c>
      <c r="F58" s="255"/>
      <c r="G58" s="255"/>
      <c r="H58" s="193">
        <f t="shared" si="11"/>
        <v>0</v>
      </c>
      <c r="I58" s="152"/>
      <c r="J58" s="254"/>
      <c r="K58" s="254"/>
      <c r="L58" s="143">
        <f>J58+K58</f>
        <v>0</v>
      </c>
      <c r="M58" s="255"/>
      <c r="N58" s="255"/>
      <c r="O58" s="176">
        <f t="shared" si="12"/>
        <v>0</v>
      </c>
      <c r="P58" s="153"/>
    </row>
    <row r="59" spans="1:16" s="178" customFormat="1" ht="18" customHeight="1" x14ac:dyDescent="0.25">
      <c r="A59" s="177"/>
      <c r="B59" s="163" t="s">
        <v>3</v>
      </c>
      <c r="C59" s="254"/>
      <c r="D59" s="254"/>
      <c r="E59" s="192">
        <f t="shared" si="10"/>
        <v>0</v>
      </c>
      <c r="F59" s="255"/>
      <c r="G59" s="255"/>
      <c r="H59" s="193">
        <f t="shared" si="11"/>
        <v>0</v>
      </c>
      <c r="I59" s="152"/>
      <c r="J59" s="254"/>
      <c r="K59" s="254"/>
      <c r="L59" s="143">
        <f>J59+K59</f>
        <v>0</v>
      </c>
      <c r="M59" s="255"/>
      <c r="N59" s="255"/>
      <c r="O59" s="176">
        <f t="shared" si="12"/>
        <v>0</v>
      </c>
      <c r="P59" s="153"/>
    </row>
    <row r="60" spans="1:16" s="178" customFormat="1" ht="18" customHeight="1" thickBot="1" x14ac:dyDescent="0.3">
      <c r="A60" s="177"/>
      <c r="B60" s="163" t="s">
        <v>121</v>
      </c>
      <c r="C60" s="254"/>
      <c r="D60" s="254"/>
      <c r="E60" s="192">
        <f t="shared" si="10"/>
        <v>0</v>
      </c>
      <c r="F60" s="255"/>
      <c r="G60" s="255"/>
      <c r="H60" s="193">
        <f t="shared" si="11"/>
        <v>0</v>
      </c>
      <c r="I60" s="152"/>
      <c r="J60" s="218"/>
      <c r="K60" s="254"/>
      <c r="L60" s="143">
        <f>J60+K60</f>
        <v>0</v>
      </c>
      <c r="M60" s="219"/>
      <c r="N60" s="255"/>
      <c r="O60" s="176">
        <f t="shared" si="12"/>
        <v>0</v>
      </c>
      <c r="P60" s="153"/>
    </row>
    <row r="61" spans="1:16" s="178" customFormat="1" ht="18" customHeight="1" thickBot="1" x14ac:dyDescent="0.3">
      <c r="A61" s="177"/>
      <c r="B61" s="165" t="s">
        <v>14</v>
      </c>
      <c r="C61" s="194">
        <f>SUM(C55:C60)</f>
        <v>0</v>
      </c>
      <c r="D61" s="194">
        <f>SUM(D55:D60)</f>
        <v>0</v>
      </c>
      <c r="E61" s="195">
        <f>SUM(E55:E60)</f>
        <v>0</v>
      </c>
      <c r="F61" s="180" t="e">
        <f>SUMPRODUCT(E55:E60,F55:F60)/SUM(E55:E60)</f>
        <v>#DIV/0!</v>
      </c>
      <c r="G61" s="180" t="e">
        <f>SUMPRODUCT(E55:E60,G55:G60)/SUM(E55:E60)</f>
        <v>#DIV/0!</v>
      </c>
      <c r="H61" s="181" t="e">
        <f>SUMPRODUCT(E55:E60,H55:H60)/SUM(E55:E60)</f>
        <v>#DIV/0!</v>
      </c>
      <c r="I61" s="196"/>
      <c r="J61" s="197">
        <f>SUM(J55:J60)</f>
        <v>0</v>
      </c>
      <c r="K61" s="194">
        <f>SUM(K55:K60)</f>
        <v>0</v>
      </c>
      <c r="L61" s="179">
        <f>SUM(L55:L60)</f>
        <v>0</v>
      </c>
      <c r="M61" s="180" t="e">
        <f>SUMPRODUCT(L55:L60,M55:M60)/SUM(L55:L60)</f>
        <v>#DIV/0!</v>
      </c>
      <c r="N61" s="180" t="e">
        <f>SUMPRODUCT(L55:L60,N55:N60)/SUM(L55:L60)</f>
        <v>#DIV/0!</v>
      </c>
      <c r="O61" s="198" t="e">
        <f>SUMPRODUCT(L55:L60,O55:O60)/SUM(L55:L60)</f>
        <v>#DIV/0!</v>
      </c>
      <c r="P61" s="199"/>
    </row>
    <row r="62" spans="1:16" s="178" customFormat="1" ht="8.1" customHeight="1" thickBot="1" x14ac:dyDescent="0.3">
      <c r="A62" s="177"/>
      <c r="B62" s="183"/>
      <c r="C62" s="177"/>
      <c r="D62" s="177"/>
      <c r="E62" s="177"/>
      <c r="F62" s="177"/>
      <c r="G62" s="177"/>
      <c r="H62" s="177"/>
      <c r="I62" s="177"/>
      <c r="J62" s="177"/>
      <c r="K62" s="177"/>
      <c r="M62" s="177"/>
    </row>
    <row r="63" spans="1:16" s="178" customFormat="1" ht="48" customHeight="1" x14ac:dyDescent="0.25">
      <c r="A63" s="177"/>
      <c r="B63" s="161" t="s">
        <v>91</v>
      </c>
      <c r="C63" s="200"/>
      <c r="D63" s="201"/>
      <c r="E63" s="201"/>
      <c r="F63" s="201" t="s">
        <v>218</v>
      </c>
      <c r="G63" s="201"/>
      <c r="H63" s="201"/>
      <c r="I63" s="202"/>
      <c r="J63" s="200"/>
      <c r="K63" s="201"/>
      <c r="L63" s="201"/>
      <c r="M63" s="201" t="s">
        <v>204</v>
      </c>
      <c r="N63" s="201"/>
      <c r="O63" s="201"/>
      <c r="P63" s="203"/>
    </row>
    <row r="64" spans="1:16" s="178" customFormat="1" ht="95.1" customHeight="1" x14ac:dyDescent="0.25">
      <c r="A64" s="177"/>
      <c r="B64" s="162" t="s">
        <v>49</v>
      </c>
      <c r="C64" s="147" t="s">
        <v>194</v>
      </c>
      <c r="D64" s="147" t="s">
        <v>195</v>
      </c>
      <c r="E64" s="147" t="s">
        <v>136</v>
      </c>
      <c r="F64" s="147" t="s">
        <v>196</v>
      </c>
      <c r="G64" s="147" t="s">
        <v>197</v>
      </c>
      <c r="H64" s="147" t="s">
        <v>198</v>
      </c>
      <c r="I64" s="147" t="s">
        <v>199</v>
      </c>
      <c r="J64" s="147" t="s">
        <v>194</v>
      </c>
      <c r="K64" s="147" t="s">
        <v>195</v>
      </c>
      <c r="L64" s="147" t="s">
        <v>136</v>
      </c>
      <c r="M64" s="147" t="s">
        <v>196</v>
      </c>
      <c r="N64" s="147" t="s">
        <v>228</v>
      </c>
      <c r="O64" s="147" t="s">
        <v>198</v>
      </c>
      <c r="P64" s="148" t="s">
        <v>199</v>
      </c>
    </row>
    <row r="65" spans="1:16" s="178" customFormat="1" ht="18" customHeight="1" x14ac:dyDescent="0.25">
      <c r="A65" s="177"/>
      <c r="B65" s="163" t="s">
        <v>0</v>
      </c>
      <c r="C65" s="107"/>
      <c r="D65" s="108"/>
      <c r="E65" s="108"/>
      <c r="F65" s="108"/>
      <c r="G65" s="108"/>
      <c r="H65" s="108"/>
      <c r="I65" s="109"/>
      <c r="J65" s="254"/>
      <c r="K65" s="254"/>
      <c r="L65" s="143">
        <f>K65+J65</f>
        <v>0</v>
      </c>
      <c r="M65" s="255"/>
      <c r="N65" s="255"/>
      <c r="O65" s="176">
        <f>IF(N65&lt;&gt;0,N65/M65,0)</f>
        <v>0</v>
      </c>
      <c r="P65" s="153"/>
    </row>
    <row r="66" spans="1:16" s="178" customFormat="1" ht="18" customHeight="1" x14ac:dyDescent="0.25">
      <c r="A66" s="177"/>
      <c r="B66" s="163" t="s">
        <v>1</v>
      </c>
      <c r="C66" s="110"/>
      <c r="D66" s="111"/>
      <c r="E66" s="111"/>
      <c r="F66" s="111"/>
      <c r="G66" s="111"/>
      <c r="H66" s="111"/>
      <c r="I66" s="112"/>
      <c r="J66" s="254"/>
      <c r="K66" s="254"/>
      <c r="L66" s="143">
        <f>J66+K66</f>
        <v>0</v>
      </c>
      <c r="M66" s="255"/>
      <c r="N66" s="255"/>
      <c r="O66" s="176">
        <f t="shared" ref="O66:O70" si="13">IF(N66&lt;&gt;0,N66/M66,0)</f>
        <v>0</v>
      </c>
      <c r="P66" s="153"/>
    </row>
    <row r="67" spans="1:16" s="178" customFormat="1" ht="18" customHeight="1" x14ac:dyDescent="0.25">
      <c r="A67" s="177"/>
      <c r="B67" s="163" t="s">
        <v>4</v>
      </c>
      <c r="C67" s="110"/>
      <c r="D67" s="111"/>
      <c r="E67" s="111"/>
      <c r="F67" s="111"/>
      <c r="G67" s="111"/>
      <c r="H67" s="111"/>
      <c r="I67" s="112"/>
      <c r="J67" s="254"/>
      <c r="K67" s="254"/>
      <c r="L67" s="143">
        <f>J67+K67</f>
        <v>0</v>
      </c>
      <c r="M67" s="255"/>
      <c r="N67" s="255"/>
      <c r="O67" s="176">
        <f t="shared" si="13"/>
        <v>0</v>
      </c>
      <c r="P67" s="153"/>
    </row>
    <row r="68" spans="1:16" s="178" customFormat="1" ht="18" customHeight="1" x14ac:dyDescent="0.25">
      <c r="A68" s="177"/>
      <c r="B68" s="163" t="s">
        <v>2</v>
      </c>
      <c r="C68" s="110"/>
      <c r="D68" s="111"/>
      <c r="E68" s="111"/>
      <c r="F68" s="111"/>
      <c r="G68" s="111"/>
      <c r="H68" s="111"/>
      <c r="I68" s="112"/>
      <c r="J68" s="254"/>
      <c r="K68" s="254"/>
      <c r="L68" s="143">
        <f>J68+K68</f>
        <v>0</v>
      </c>
      <c r="M68" s="255"/>
      <c r="N68" s="255"/>
      <c r="O68" s="176">
        <f t="shared" si="13"/>
        <v>0</v>
      </c>
      <c r="P68" s="153"/>
    </row>
    <row r="69" spans="1:16" s="178" customFormat="1" ht="18" customHeight="1" x14ac:dyDescent="0.25">
      <c r="A69" s="177"/>
      <c r="B69" s="163" t="s">
        <v>3</v>
      </c>
      <c r="C69" s="110"/>
      <c r="D69" s="111"/>
      <c r="E69" s="111"/>
      <c r="F69" s="111"/>
      <c r="G69" s="111"/>
      <c r="H69" s="111"/>
      <c r="I69" s="112"/>
      <c r="J69" s="254"/>
      <c r="K69" s="254"/>
      <c r="L69" s="143">
        <f>J69+K69</f>
        <v>0</v>
      </c>
      <c r="M69" s="255"/>
      <c r="N69" s="255"/>
      <c r="O69" s="176">
        <f t="shared" si="13"/>
        <v>0</v>
      </c>
      <c r="P69" s="153"/>
    </row>
    <row r="70" spans="1:16" s="178" customFormat="1" ht="18" customHeight="1" thickBot="1" x14ac:dyDescent="0.3">
      <c r="A70" s="177"/>
      <c r="B70" s="163" t="s">
        <v>121</v>
      </c>
      <c r="C70" s="110"/>
      <c r="D70" s="111"/>
      <c r="E70" s="111"/>
      <c r="F70" s="111"/>
      <c r="G70" s="111"/>
      <c r="H70" s="111"/>
      <c r="I70" s="112"/>
      <c r="J70" s="218">
        <f>H35</f>
        <v>70</v>
      </c>
      <c r="K70" s="254"/>
      <c r="L70" s="143">
        <f>J70+K70</f>
        <v>70</v>
      </c>
      <c r="M70" s="219">
        <f>K35</f>
        <v>468.67028968253976</v>
      </c>
      <c r="N70" s="255"/>
      <c r="O70" s="176">
        <f t="shared" si="13"/>
        <v>0</v>
      </c>
      <c r="P70" s="153"/>
    </row>
    <row r="71" spans="1:16" s="178" customFormat="1" ht="18" customHeight="1" thickBot="1" x14ac:dyDescent="0.3">
      <c r="A71" s="177"/>
      <c r="B71" s="165" t="s">
        <v>14</v>
      </c>
      <c r="C71" s="113"/>
      <c r="D71" s="114"/>
      <c r="E71" s="114"/>
      <c r="F71" s="114"/>
      <c r="G71" s="114"/>
      <c r="H71" s="114"/>
      <c r="I71" s="115"/>
      <c r="J71" s="194">
        <f>SUM(J65:J70)</f>
        <v>70</v>
      </c>
      <c r="K71" s="194">
        <f>SUM(K65:K70)</f>
        <v>0</v>
      </c>
      <c r="L71" s="179">
        <f>SUM(L65:L70)</f>
        <v>70</v>
      </c>
      <c r="M71" s="180">
        <f>SUMPRODUCT(L65:L70,M65:M70)/SUM(L65:L70)</f>
        <v>468.67028968253976</v>
      </c>
      <c r="N71" s="180">
        <f>SUMPRODUCT(L65:L70,N65:N70)/SUM(L65:L70)</f>
        <v>0</v>
      </c>
      <c r="O71" s="198">
        <f>SUMPRODUCT(L65:L70,O65:O70)/SUM(L65:L70)</f>
        <v>0</v>
      </c>
      <c r="P71" s="199"/>
    </row>
    <row r="72" spans="1:16" s="178" customFormat="1" ht="8.1" customHeight="1" thickBot="1" x14ac:dyDescent="0.3">
      <c r="A72" s="177"/>
      <c r="B72" s="183"/>
      <c r="C72" s="177"/>
      <c r="D72" s="177"/>
      <c r="E72" s="177"/>
      <c r="F72" s="177"/>
      <c r="G72" s="177"/>
      <c r="H72" s="177"/>
      <c r="I72" s="177"/>
      <c r="J72" s="177"/>
      <c r="K72" s="177"/>
      <c r="M72" s="177"/>
    </row>
    <row r="73" spans="1:16" s="178" customFormat="1" ht="48" customHeight="1" x14ac:dyDescent="0.25">
      <c r="A73" s="177"/>
      <c r="B73" s="161" t="s">
        <v>99</v>
      </c>
      <c r="C73" s="200"/>
      <c r="D73" s="201"/>
      <c r="E73" s="201"/>
      <c r="F73" s="201" t="s">
        <v>203</v>
      </c>
      <c r="G73" s="201"/>
      <c r="H73" s="201"/>
      <c r="I73" s="202"/>
      <c r="J73" s="200"/>
      <c r="K73" s="201"/>
      <c r="L73" s="201"/>
      <c r="M73" s="201" t="s">
        <v>204</v>
      </c>
      <c r="N73" s="201"/>
      <c r="O73" s="201"/>
      <c r="P73" s="203"/>
    </row>
    <row r="74" spans="1:16" s="178" customFormat="1" ht="95.1" customHeight="1" x14ac:dyDescent="0.25">
      <c r="A74" s="177"/>
      <c r="B74" s="162" t="s">
        <v>49</v>
      </c>
      <c r="C74" s="147" t="s">
        <v>194</v>
      </c>
      <c r="D74" s="147" t="s">
        <v>195</v>
      </c>
      <c r="E74" s="147" t="s">
        <v>136</v>
      </c>
      <c r="F74" s="147" t="s">
        <v>196</v>
      </c>
      <c r="G74" s="147" t="s">
        <v>197</v>
      </c>
      <c r="H74" s="147" t="s">
        <v>198</v>
      </c>
      <c r="I74" s="147" t="s">
        <v>199</v>
      </c>
      <c r="J74" s="147" t="s">
        <v>194</v>
      </c>
      <c r="K74" s="147" t="s">
        <v>195</v>
      </c>
      <c r="L74" s="147" t="s">
        <v>136</v>
      </c>
      <c r="M74" s="147" t="s">
        <v>196</v>
      </c>
      <c r="N74" s="147" t="s">
        <v>228</v>
      </c>
      <c r="O74" s="147" t="s">
        <v>198</v>
      </c>
      <c r="P74" s="148" t="s">
        <v>199</v>
      </c>
    </row>
    <row r="75" spans="1:16" s="178" customFormat="1" ht="18" customHeight="1" x14ac:dyDescent="0.25">
      <c r="A75" s="177"/>
      <c r="B75" s="163" t="s">
        <v>0</v>
      </c>
      <c r="C75" s="143">
        <f>C55</f>
        <v>0</v>
      </c>
      <c r="D75" s="143">
        <f>D55</f>
        <v>0</v>
      </c>
      <c r="E75" s="143">
        <f>D75+C75</f>
        <v>0</v>
      </c>
      <c r="F75" s="189">
        <f>F55</f>
        <v>0</v>
      </c>
      <c r="G75" s="167">
        <f>G55</f>
        <v>0</v>
      </c>
      <c r="H75" s="176">
        <f>IF(G75&lt;&gt;0,G75/F75,0)</f>
        <v>0</v>
      </c>
      <c r="I75" s="152"/>
      <c r="J75" s="143">
        <f>J55+J65</f>
        <v>0</v>
      </c>
      <c r="K75" s="143">
        <f>K55+K65</f>
        <v>0</v>
      </c>
      <c r="L75" s="143">
        <f>K75+J75</f>
        <v>0</v>
      </c>
      <c r="M75" s="189">
        <f>IF(L75=0,0,(M55*L55+M65*L65)/(L75))</f>
        <v>0</v>
      </c>
      <c r="N75" s="189">
        <f>IF(L75=0,0,(N55*L55+N65*L65)/L75)</f>
        <v>0</v>
      </c>
      <c r="O75" s="176">
        <f>IF(N75&lt;&gt;0,N75/M75,0)</f>
        <v>0</v>
      </c>
      <c r="P75" s="153"/>
    </row>
    <row r="76" spans="1:16" s="178" customFormat="1" ht="18" customHeight="1" x14ac:dyDescent="0.25">
      <c r="A76" s="177"/>
      <c r="B76" s="163" t="s">
        <v>1</v>
      </c>
      <c r="C76" s="143">
        <f t="shared" ref="C76:D80" si="14">C56</f>
        <v>0</v>
      </c>
      <c r="D76" s="143">
        <f>D56</f>
        <v>0</v>
      </c>
      <c r="E76" s="143">
        <f t="shared" ref="E76:E80" si="15">D76+C76</f>
        <v>0</v>
      </c>
      <c r="F76" s="189">
        <f>F56</f>
        <v>0</v>
      </c>
      <c r="G76" s="167">
        <f>G56</f>
        <v>0</v>
      </c>
      <c r="H76" s="176">
        <f t="shared" ref="H76:H80" si="16">IF(G76&lt;&gt;0,G76/F76,0)</f>
        <v>0</v>
      </c>
      <c r="I76" s="152"/>
      <c r="J76" s="143">
        <f t="shared" ref="J76:L80" si="17">J56+J66</f>
        <v>0</v>
      </c>
      <c r="K76" s="143">
        <f t="shared" si="17"/>
        <v>0</v>
      </c>
      <c r="L76" s="143">
        <f>L56+L66</f>
        <v>0</v>
      </c>
      <c r="M76" s="189">
        <f t="shared" ref="M76:M80" si="18">IF(L76=0,0,(M56*L56+M66*L66)/(L76))</f>
        <v>0</v>
      </c>
      <c r="N76" s="189">
        <f t="shared" ref="N76:N80" si="19">IF(L76=0,0,(N56*L56+N66*L66)/L76)</f>
        <v>0</v>
      </c>
      <c r="O76" s="176">
        <f t="shared" ref="O76:O80" si="20">IF(N76&lt;&gt;0,N76/M76,0)</f>
        <v>0</v>
      </c>
      <c r="P76" s="153"/>
    </row>
    <row r="77" spans="1:16" s="178" customFormat="1" ht="18" customHeight="1" x14ac:dyDescent="0.25">
      <c r="A77" s="177"/>
      <c r="B77" s="163" t="s">
        <v>4</v>
      </c>
      <c r="C77" s="143">
        <f t="shared" si="14"/>
        <v>0</v>
      </c>
      <c r="D77" s="143">
        <f t="shared" si="14"/>
        <v>0</v>
      </c>
      <c r="E77" s="143">
        <f t="shared" si="15"/>
        <v>0</v>
      </c>
      <c r="F77" s="189">
        <f t="shared" ref="F77:G80" si="21">F57</f>
        <v>0</v>
      </c>
      <c r="G77" s="167">
        <f t="shared" si="21"/>
        <v>0</v>
      </c>
      <c r="H77" s="176">
        <f t="shared" si="16"/>
        <v>0</v>
      </c>
      <c r="I77" s="152"/>
      <c r="J77" s="143">
        <f t="shared" si="17"/>
        <v>0</v>
      </c>
      <c r="K77" s="143">
        <f t="shared" si="17"/>
        <v>0</v>
      </c>
      <c r="L77" s="143">
        <f t="shared" si="17"/>
        <v>0</v>
      </c>
      <c r="M77" s="189">
        <f>IF(L77=0,0,(M57*L57+M67*L67)/(L77))</f>
        <v>0</v>
      </c>
      <c r="N77" s="189">
        <f t="shared" si="19"/>
        <v>0</v>
      </c>
      <c r="O77" s="176">
        <f t="shared" si="20"/>
        <v>0</v>
      </c>
      <c r="P77" s="153"/>
    </row>
    <row r="78" spans="1:16" s="178" customFormat="1" ht="18" customHeight="1" x14ac:dyDescent="0.25">
      <c r="A78" s="177"/>
      <c r="B78" s="163" t="s">
        <v>2</v>
      </c>
      <c r="C78" s="143">
        <f t="shared" si="14"/>
        <v>0</v>
      </c>
      <c r="D78" s="143">
        <f t="shared" si="14"/>
        <v>0</v>
      </c>
      <c r="E78" s="143">
        <f t="shared" si="15"/>
        <v>0</v>
      </c>
      <c r="F78" s="189">
        <f t="shared" si="21"/>
        <v>0</v>
      </c>
      <c r="G78" s="167">
        <f t="shared" si="21"/>
        <v>0</v>
      </c>
      <c r="H78" s="176">
        <f t="shared" si="16"/>
        <v>0</v>
      </c>
      <c r="I78" s="152"/>
      <c r="J78" s="143">
        <f t="shared" si="17"/>
        <v>0</v>
      </c>
      <c r="K78" s="143">
        <f t="shared" si="17"/>
        <v>0</v>
      </c>
      <c r="L78" s="143">
        <f t="shared" si="17"/>
        <v>0</v>
      </c>
      <c r="M78" s="189">
        <f t="shared" si="18"/>
        <v>0</v>
      </c>
      <c r="N78" s="189">
        <f t="shared" si="19"/>
        <v>0</v>
      </c>
      <c r="O78" s="176">
        <f t="shared" si="20"/>
        <v>0</v>
      </c>
      <c r="P78" s="153"/>
    </row>
    <row r="79" spans="1:16" s="178" customFormat="1" ht="18" customHeight="1" x14ac:dyDescent="0.25">
      <c r="A79" s="177"/>
      <c r="B79" s="163" t="s">
        <v>3</v>
      </c>
      <c r="C79" s="143">
        <f t="shared" si="14"/>
        <v>0</v>
      </c>
      <c r="D79" s="143">
        <f t="shared" si="14"/>
        <v>0</v>
      </c>
      <c r="E79" s="143">
        <f t="shared" si="15"/>
        <v>0</v>
      </c>
      <c r="F79" s="189">
        <f t="shared" si="21"/>
        <v>0</v>
      </c>
      <c r="G79" s="167">
        <f t="shared" si="21"/>
        <v>0</v>
      </c>
      <c r="H79" s="176">
        <f t="shared" si="16"/>
        <v>0</v>
      </c>
      <c r="I79" s="152"/>
      <c r="J79" s="143">
        <f t="shared" si="17"/>
        <v>0</v>
      </c>
      <c r="K79" s="143">
        <f t="shared" si="17"/>
        <v>0</v>
      </c>
      <c r="L79" s="143">
        <f t="shared" si="17"/>
        <v>0</v>
      </c>
      <c r="M79" s="189">
        <f t="shared" si="18"/>
        <v>0</v>
      </c>
      <c r="N79" s="189">
        <f t="shared" si="19"/>
        <v>0</v>
      </c>
      <c r="O79" s="176">
        <f t="shared" si="20"/>
        <v>0</v>
      </c>
      <c r="P79" s="153"/>
    </row>
    <row r="80" spans="1:16" s="178" customFormat="1" ht="18" customHeight="1" x14ac:dyDescent="0.25">
      <c r="A80" s="177"/>
      <c r="B80" s="163" t="s">
        <v>121</v>
      </c>
      <c r="C80" s="143">
        <f t="shared" si="14"/>
        <v>0</v>
      </c>
      <c r="D80" s="143">
        <f t="shared" si="14"/>
        <v>0</v>
      </c>
      <c r="E80" s="143">
        <f t="shared" si="15"/>
        <v>0</v>
      </c>
      <c r="F80" s="189">
        <f t="shared" si="21"/>
        <v>0</v>
      </c>
      <c r="G80" s="167">
        <f t="shared" si="21"/>
        <v>0</v>
      </c>
      <c r="H80" s="176">
        <f t="shared" si="16"/>
        <v>0</v>
      </c>
      <c r="I80" s="152"/>
      <c r="J80" s="143">
        <f t="shared" si="17"/>
        <v>70</v>
      </c>
      <c r="K80" s="143">
        <f t="shared" si="17"/>
        <v>0</v>
      </c>
      <c r="L80" s="143">
        <f t="shared" si="17"/>
        <v>70</v>
      </c>
      <c r="M80" s="189">
        <f t="shared" si="18"/>
        <v>468.67028968253976</v>
      </c>
      <c r="N80" s="189">
        <f t="shared" si="19"/>
        <v>0</v>
      </c>
      <c r="O80" s="176">
        <f t="shared" si="20"/>
        <v>0</v>
      </c>
      <c r="P80" s="153"/>
    </row>
    <row r="81" spans="1:16" s="178" customFormat="1" ht="18" customHeight="1" thickBot="1" x14ac:dyDescent="0.3">
      <c r="A81" s="177"/>
      <c r="B81" s="165" t="s">
        <v>14</v>
      </c>
      <c r="C81" s="179">
        <f>SUM(C75:C80)</f>
        <v>0</v>
      </c>
      <c r="D81" s="179">
        <f>SUM(D75:D80)</f>
        <v>0</v>
      </c>
      <c r="E81" s="179">
        <f>D81+C81</f>
        <v>0</v>
      </c>
      <c r="F81" s="180" t="e">
        <f>SUMPRODUCT(E75:E80,F75:F80)/SUM(E75:E80)</f>
        <v>#DIV/0!</v>
      </c>
      <c r="G81" s="191" t="e">
        <f>SUMPRODUCT(E75:E80,G75:G80)/SUM(E75:E80)</f>
        <v>#DIV/0!</v>
      </c>
      <c r="H81" s="198" t="e">
        <f>SUMPRODUCT(E75:E80,H75:H80)/SUM(E75:E80)</f>
        <v>#DIV/0!</v>
      </c>
      <c r="I81" s="196"/>
      <c r="J81" s="179">
        <f>SUM(J75:J80)</f>
        <v>70</v>
      </c>
      <c r="K81" s="180">
        <f>SUM(K75:K80)</f>
        <v>0</v>
      </c>
      <c r="L81" s="179">
        <f>SUM(L75:L80)</f>
        <v>70</v>
      </c>
      <c r="M81" s="189">
        <f>SUMPRODUCT(L75:L80,M75:M80)/SUM(L75:L80)</f>
        <v>468.67028968253976</v>
      </c>
      <c r="N81" s="180">
        <f>SUMPRODUCT(L75:L80,N75:N80)/SUM(L75:L80)</f>
        <v>0</v>
      </c>
      <c r="O81" s="198">
        <f>SUMPRODUCT(O75:O80,L75:L80)/SUM(L75:L80)</f>
        <v>0</v>
      </c>
      <c r="P81" s="199"/>
    </row>
  </sheetData>
  <sheetProtection algorithmName="SHA-512" hashValue="1Z+XJ3k5kDcYsA31B3Eqxd95gUoZkPFs4kt+Era2jCBZEoxM7vYqUwd1bGY+pzgE+FX1BQdZ2OFvBsnHhzPdzg==" saltValue="l31zkePhJJkCX8SJN/cgkA=="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Date:June 10, 2022&amp;C&amp;"Arial,Regular"&amp;12Page &amp;P of &amp;N</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A1:T69"/>
  <sheetViews>
    <sheetView showGridLines="0" zoomScale="85" zoomScaleNormal="85" workbookViewId="0"/>
  </sheetViews>
  <sheetFormatPr defaultColWidth="9.140625" defaultRowHeight="15" x14ac:dyDescent="0.25"/>
  <cols>
    <col min="1" max="1" width="2.7109375" style="21" customWidth="1"/>
    <col min="2" max="2" width="27.85546875" style="21" customWidth="1"/>
    <col min="3" max="12" width="15.7109375" style="21" customWidth="1"/>
    <col min="13" max="13" width="1.7109375" style="21" customWidth="1"/>
    <col min="14" max="14" width="29.42578125" style="21" customWidth="1"/>
    <col min="15" max="19" width="15.7109375" style="21" customWidth="1"/>
    <col min="20" max="20" width="3.42578125" style="21" customWidth="1"/>
    <col min="21" max="21" width="15.7109375" style="22" customWidth="1"/>
    <col min="22" max="25" width="9.140625" style="22"/>
    <col min="26" max="26" width="10.5703125" style="22" customWidth="1"/>
    <col min="27" max="27" width="11.140625" style="22" customWidth="1"/>
    <col min="28" max="31" width="9.140625" style="22"/>
    <col min="32" max="32" width="10.42578125" style="22" customWidth="1"/>
    <col min="33" max="33" width="9.140625" style="22"/>
    <col min="34" max="34" width="3.140625" style="22" customWidth="1"/>
    <col min="35" max="35" width="15.5703125" style="22" customWidth="1"/>
    <col min="36" max="36" width="9.140625" style="22"/>
    <col min="37" max="40" width="11.28515625" style="22" customWidth="1"/>
    <col min="41" max="47" width="9.140625" style="22"/>
    <col min="48" max="48" width="3.140625" style="22" customWidth="1"/>
    <col min="49" max="49" width="16.28515625" style="22" customWidth="1"/>
    <col min="50" max="50" width="9.5703125" style="22" customWidth="1"/>
    <col min="51" max="54" width="11.140625" style="22" customWidth="1"/>
    <col min="55" max="16384" width="9.140625" style="22"/>
  </cols>
  <sheetData>
    <row r="1" spans="1:20" ht="50.1" customHeight="1" x14ac:dyDescent="0.25">
      <c r="B1" s="127"/>
      <c r="C1" s="125"/>
      <c r="D1" s="125"/>
      <c r="E1" s="125"/>
      <c r="F1" s="125"/>
      <c r="G1" s="125"/>
      <c r="H1" s="125"/>
      <c r="I1" s="125"/>
      <c r="J1" s="126" t="str">
        <f>CONCATENATE("The Report Summarizes Rate Activity for the 12 month ending Reporting Year ",General_Info!$C$10)</f>
        <v>The Report Summarizes Rate Activity for the 12 month ending Reporting Year 2023</v>
      </c>
      <c r="K1" s="125"/>
      <c r="L1" s="125"/>
      <c r="M1" s="125"/>
      <c r="N1" s="125"/>
      <c r="O1" s="125"/>
      <c r="P1" s="125"/>
      <c r="Q1" s="125"/>
      <c r="R1" s="125"/>
      <c r="S1" s="125"/>
    </row>
    <row r="2" spans="1:20" s="139" customFormat="1" ht="15.75" x14ac:dyDescent="0.25">
      <c r="A2" s="21"/>
      <c r="B2" s="35" t="s">
        <v>222</v>
      </c>
      <c r="C2" s="34"/>
      <c r="D2" s="34"/>
      <c r="E2" s="34"/>
      <c r="F2" s="34"/>
      <c r="G2" s="34"/>
      <c r="H2" s="34"/>
      <c r="I2" s="34"/>
      <c r="J2" s="21"/>
      <c r="K2" s="21"/>
      <c r="L2" s="21"/>
      <c r="M2" s="21"/>
      <c r="N2" s="21"/>
      <c r="O2" s="21"/>
      <c r="P2" s="21"/>
      <c r="Q2" s="21"/>
      <c r="R2" s="21"/>
      <c r="S2" s="21"/>
      <c r="T2" s="21"/>
    </row>
    <row r="3" spans="1:20" s="139" customFormat="1" ht="34.5" customHeight="1" thickBot="1" x14ac:dyDescent="0.3">
      <c r="A3" s="21"/>
      <c r="B3" s="21"/>
      <c r="C3" s="21"/>
      <c r="D3" s="21"/>
      <c r="E3" s="21"/>
      <c r="F3" s="21"/>
      <c r="G3" s="21"/>
      <c r="H3" s="21"/>
      <c r="I3" s="21"/>
      <c r="J3" s="21"/>
      <c r="K3" s="21"/>
      <c r="L3" s="21"/>
    </row>
    <row r="4" spans="1:20" s="139" customFormat="1" ht="48" customHeight="1" x14ac:dyDescent="0.25">
      <c r="A4" s="21"/>
      <c r="B4" s="72" t="s">
        <v>42</v>
      </c>
      <c r="C4" s="204"/>
      <c r="D4" s="205"/>
      <c r="E4" s="205" t="s">
        <v>203</v>
      </c>
      <c r="F4" s="205"/>
      <c r="G4" s="206"/>
      <c r="H4" s="204"/>
      <c r="I4" s="205"/>
      <c r="J4" s="205" t="s">
        <v>204</v>
      </c>
      <c r="K4" s="205"/>
      <c r="L4" s="207"/>
      <c r="M4" s="21"/>
      <c r="N4" s="72" t="s">
        <v>50</v>
      </c>
      <c r="O4" s="204"/>
      <c r="P4" s="205"/>
      <c r="Q4" s="205" t="s">
        <v>204</v>
      </c>
      <c r="R4" s="205"/>
      <c r="S4" s="207"/>
      <c r="T4" s="21"/>
    </row>
    <row r="5" spans="1:20" s="139" customFormat="1" ht="95.1" customHeight="1" x14ac:dyDescent="0.25">
      <c r="A5" s="21"/>
      <c r="B5" s="38" t="s">
        <v>149</v>
      </c>
      <c r="C5" s="39">
        <v>0</v>
      </c>
      <c r="D5" s="39" t="s">
        <v>94</v>
      </c>
      <c r="E5" s="39" t="s">
        <v>88</v>
      </c>
      <c r="F5" s="39" t="s">
        <v>61</v>
      </c>
      <c r="G5" s="26" t="s">
        <v>136</v>
      </c>
      <c r="H5" s="39">
        <v>0</v>
      </c>
      <c r="I5" s="39" t="s">
        <v>94</v>
      </c>
      <c r="J5" s="39" t="s">
        <v>88</v>
      </c>
      <c r="K5" s="39" t="s">
        <v>61</v>
      </c>
      <c r="L5" s="27" t="s">
        <v>136</v>
      </c>
      <c r="M5" s="21"/>
      <c r="N5" s="38" t="s">
        <v>149</v>
      </c>
      <c r="O5" s="39">
        <v>0</v>
      </c>
      <c r="P5" s="39" t="s">
        <v>94</v>
      </c>
      <c r="Q5" s="39" t="s">
        <v>88</v>
      </c>
      <c r="R5" s="39" t="s">
        <v>61</v>
      </c>
      <c r="S5" s="27" t="s">
        <v>136</v>
      </c>
      <c r="T5" s="21"/>
    </row>
    <row r="6" spans="1:20" s="139" customFormat="1" ht="18" customHeight="1" x14ac:dyDescent="0.25">
      <c r="A6" s="21"/>
      <c r="B6" s="38" t="s">
        <v>49</v>
      </c>
      <c r="C6" s="116"/>
      <c r="D6" s="117"/>
      <c r="E6" s="117" t="s">
        <v>172</v>
      </c>
      <c r="F6" s="117"/>
      <c r="G6" s="119"/>
      <c r="H6" s="116"/>
      <c r="I6" s="117"/>
      <c r="J6" s="117" t="s">
        <v>172</v>
      </c>
      <c r="K6" s="117"/>
      <c r="L6" s="118"/>
      <c r="M6" s="21"/>
      <c r="N6" s="38" t="s">
        <v>49</v>
      </c>
      <c r="O6" s="120"/>
      <c r="P6" s="120"/>
      <c r="Q6" s="120" t="s">
        <v>172</v>
      </c>
      <c r="R6" s="120"/>
      <c r="S6" s="121"/>
      <c r="T6" s="21"/>
    </row>
    <row r="7" spans="1:20" s="139" customFormat="1" ht="18" customHeight="1" x14ac:dyDescent="0.25">
      <c r="A7" s="21"/>
      <c r="B7" s="40" t="s">
        <v>0</v>
      </c>
      <c r="C7" s="259"/>
      <c r="D7" s="259"/>
      <c r="E7" s="259"/>
      <c r="F7" s="259"/>
      <c r="G7" s="32">
        <f>SUM(C7:F7)</f>
        <v>0</v>
      </c>
      <c r="H7" s="259"/>
      <c r="I7" s="259"/>
      <c r="J7" s="259"/>
      <c r="K7" s="259"/>
      <c r="L7" s="87">
        <f>SUM(H7:K7)</f>
        <v>0</v>
      </c>
      <c r="M7" s="21"/>
      <c r="N7" s="40" t="s">
        <v>0</v>
      </c>
      <c r="O7" s="259"/>
      <c r="P7" s="259"/>
      <c r="Q7" s="259"/>
      <c r="R7" s="259"/>
      <c r="S7" s="87">
        <f>SUM(O7:R7)</f>
        <v>0</v>
      </c>
      <c r="T7" s="21"/>
    </row>
    <row r="8" spans="1:20" s="139" customFormat="1" ht="18" customHeight="1" x14ac:dyDescent="0.25">
      <c r="A8" s="21"/>
      <c r="B8" s="40" t="s">
        <v>1</v>
      </c>
      <c r="C8" s="259"/>
      <c r="D8" s="259"/>
      <c r="E8" s="259"/>
      <c r="F8" s="259"/>
      <c r="G8" s="32">
        <f t="shared" ref="G8:G12" si="0">SUM(C8:F8)</f>
        <v>0</v>
      </c>
      <c r="H8" s="259"/>
      <c r="I8" s="259"/>
      <c r="J8" s="259"/>
      <c r="K8" s="259"/>
      <c r="L8" s="87">
        <f t="shared" ref="L8:L12" si="1">SUM(H8:K8)</f>
        <v>0</v>
      </c>
      <c r="M8" s="21"/>
      <c r="N8" s="40" t="s">
        <v>1</v>
      </c>
      <c r="O8" s="259"/>
      <c r="P8" s="259"/>
      <c r="Q8" s="259"/>
      <c r="R8" s="259"/>
      <c r="S8" s="87">
        <f t="shared" ref="S8:S12" si="2">SUM(O8:R8)</f>
        <v>0</v>
      </c>
      <c r="T8" s="21"/>
    </row>
    <row r="9" spans="1:20" s="139" customFormat="1" ht="18" customHeight="1" x14ac:dyDescent="0.25">
      <c r="A9" s="21"/>
      <c r="B9" s="40" t="s">
        <v>4</v>
      </c>
      <c r="C9" s="259"/>
      <c r="D9" s="259"/>
      <c r="E9" s="259"/>
      <c r="F9" s="259"/>
      <c r="G9" s="32">
        <f t="shared" si="0"/>
        <v>0</v>
      </c>
      <c r="H9" s="259"/>
      <c r="I9" s="259"/>
      <c r="J9" s="259"/>
      <c r="K9" s="259"/>
      <c r="L9" s="87">
        <f t="shared" si="1"/>
        <v>0</v>
      </c>
      <c r="M9" s="21"/>
      <c r="N9" s="40" t="s">
        <v>4</v>
      </c>
      <c r="O9" s="259"/>
      <c r="P9" s="259"/>
      <c r="Q9" s="259"/>
      <c r="R9" s="259"/>
      <c r="S9" s="87">
        <f t="shared" si="2"/>
        <v>0</v>
      </c>
      <c r="T9" s="21"/>
    </row>
    <row r="10" spans="1:20" s="139" customFormat="1" ht="18" customHeight="1" x14ac:dyDescent="0.25">
      <c r="A10" s="21"/>
      <c r="B10" s="40" t="s">
        <v>2</v>
      </c>
      <c r="C10" s="259"/>
      <c r="D10" s="259"/>
      <c r="E10" s="259"/>
      <c r="F10" s="259"/>
      <c r="G10" s="32">
        <f t="shared" si="0"/>
        <v>0</v>
      </c>
      <c r="H10" s="259"/>
      <c r="I10" s="259"/>
      <c r="J10" s="259"/>
      <c r="K10" s="259"/>
      <c r="L10" s="87">
        <f t="shared" si="1"/>
        <v>0</v>
      </c>
      <c r="M10" s="21"/>
      <c r="N10" s="40" t="s">
        <v>2</v>
      </c>
      <c r="O10" s="259"/>
      <c r="P10" s="259"/>
      <c r="Q10" s="259"/>
      <c r="R10" s="259"/>
      <c r="S10" s="87">
        <f t="shared" si="2"/>
        <v>0</v>
      </c>
      <c r="T10" s="21"/>
    </row>
    <row r="11" spans="1:20" s="139" customFormat="1" ht="18" customHeight="1" x14ac:dyDescent="0.25">
      <c r="A11" s="21"/>
      <c r="B11" s="40" t="s">
        <v>3</v>
      </c>
      <c r="C11" s="259"/>
      <c r="D11" s="259"/>
      <c r="E11" s="259"/>
      <c r="F11" s="259"/>
      <c r="G11" s="32">
        <f t="shared" si="0"/>
        <v>0</v>
      </c>
      <c r="H11" s="259"/>
      <c r="I11" s="259"/>
      <c r="J11" s="259"/>
      <c r="K11" s="259"/>
      <c r="L11" s="87">
        <f t="shared" si="1"/>
        <v>0</v>
      </c>
      <c r="M11" s="21"/>
      <c r="N11" s="40" t="s">
        <v>3</v>
      </c>
      <c r="O11" s="259"/>
      <c r="P11" s="259"/>
      <c r="Q11" s="259"/>
      <c r="R11" s="259"/>
      <c r="S11" s="87">
        <f t="shared" si="2"/>
        <v>0</v>
      </c>
      <c r="T11" s="21"/>
    </row>
    <row r="12" spans="1:20" s="139" customFormat="1" ht="18" customHeight="1" x14ac:dyDescent="0.25">
      <c r="A12" s="21"/>
      <c r="B12" s="62" t="s">
        <v>121</v>
      </c>
      <c r="C12" s="260"/>
      <c r="D12" s="260"/>
      <c r="E12" s="260"/>
      <c r="F12" s="260"/>
      <c r="G12" s="32">
        <f t="shared" si="0"/>
        <v>0</v>
      </c>
      <c r="H12" s="260"/>
      <c r="I12" s="260"/>
      <c r="J12" s="260"/>
      <c r="K12" s="260"/>
      <c r="L12" s="87">
        <f t="shared" si="1"/>
        <v>0</v>
      </c>
      <c r="M12" s="21"/>
      <c r="N12" s="64" t="s">
        <v>121</v>
      </c>
      <c r="O12" s="260">
        <v>0</v>
      </c>
      <c r="P12" s="260">
        <v>4</v>
      </c>
      <c r="Q12" s="260">
        <v>18</v>
      </c>
      <c r="R12" s="260">
        <v>48</v>
      </c>
      <c r="S12" s="87">
        <f t="shared" si="2"/>
        <v>70</v>
      </c>
      <c r="T12" s="21"/>
    </row>
    <row r="13" spans="1:20" s="139" customFormat="1" ht="18" customHeight="1" thickBot="1" x14ac:dyDescent="0.3">
      <c r="A13" s="21"/>
      <c r="B13" s="29" t="s">
        <v>14</v>
      </c>
      <c r="C13" s="30">
        <f t="shared" ref="C13:L13" si="3">SUM(C7:C12)</f>
        <v>0</v>
      </c>
      <c r="D13" s="30">
        <f t="shared" si="3"/>
        <v>0</v>
      </c>
      <c r="E13" s="30">
        <f t="shared" si="3"/>
        <v>0</v>
      </c>
      <c r="F13" s="30">
        <f t="shared" si="3"/>
        <v>0</v>
      </c>
      <c r="G13" s="30">
        <f t="shared" si="3"/>
        <v>0</v>
      </c>
      <c r="H13" s="30">
        <f t="shared" si="3"/>
        <v>0</v>
      </c>
      <c r="I13" s="30">
        <f t="shared" si="3"/>
        <v>0</v>
      </c>
      <c r="J13" s="30">
        <f t="shared" si="3"/>
        <v>0</v>
      </c>
      <c r="K13" s="30">
        <f t="shared" si="3"/>
        <v>0</v>
      </c>
      <c r="L13" s="88">
        <f t="shared" si="3"/>
        <v>0</v>
      </c>
      <c r="M13" s="21"/>
      <c r="N13" s="29" t="s">
        <v>14</v>
      </c>
      <c r="O13" s="30">
        <f>SUM(O7:O12)</f>
        <v>0</v>
      </c>
      <c r="P13" s="30">
        <f>SUM(P7:P12)</f>
        <v>4</v>
      </c>
      <c r="Q13" s="30">
        <f>SUM(Q7:Q12)</f>
        <v>18</v>
      </c>
      <c r="R13" s="30">
        <f>SUM(R7:R12)</f>
        <v>48</v>
      </c>
      <c r="S13" s="88">
        <f>SUM(S7:S12)</f>
        <v>70</v>
      </c>
      <c r="T13" s="21"/>
    </row>
    <row r="14" spans="1:20" s="139" customFormat="1" ht="8.1" customHeight="1" thickBot="1" x14ac:dyDescent="0.3">
      <c r="A14" s="21"/>
      <c r="B14" s="21"/>
      <c r="C14" s="21"/>
      <c r="D14" s="21"/>
      <c r="E14" s="21"/>
      <c r="F14" s="21"/>
      <c r="G14" s="21"/>
      <c r="H14" s="21"/>
      <c r="I14" s="21"/>
      <c r="J14" s="21"/>
      <c r="K14" s="21"/>
      <c r="L14" s="21"/>
      <c r="T14" s="21"/>
    </row>
    <row r="15" spans="1:20" s="139" customFormat="1" ht="48" customHeight="1" x14ac:dyDescent="0.25">
      <c r="A15" s="21"/>
      <c r="B15" s="72" t="s">
        <v>42</v>
      </c>
      <c r="C15" s="204"/>
      <c r="D15" s="205"/>
      <c r="E15" s="205" t="s">
        <v>203</v>
      </c>
      <c r="F15" s="205"/>
      <c r="G15" s="206"/>
      <c r="H15" s="204"/>
      <c r="I15" s="205"/>
      <c r="J15" s="205" t="s">
        <v>204</v>
      </c>
      <c r="K15" s="205"/>
      <c r="L15" s="207"/>
      <c r="M15" s="21"/>
      <c r="N15" s="72" t="s">
        <v>50</v>
      </c>
      <c r="O15" s="204"/>
      <c r="P15" s="205"/>
      <c r="Q15" s="205" t="s">
        <v>204</v>
      </c>
      <c r="R15" s="205"/>
      <c r="S15" s="207"/>
      <c r="T15" s="21"/>
    </row>
    <row r="16" spans="1:20" s="139" customFormat="1" ht="95.1" customHeight="1" x14ac:dyDescent="0.25">
      <c r="A16" s="21"/>
      <c r="B16" s="38" t="s">
        <v>155</v>
      </c>
      <c r="C16" s="41">
        <v>0</v>
      </c>
      <c r="D16" s="39" t="s">
        <v>92</v>
      </c>
      <c r="E16" s="39" t="s">
        <v>93</v>
      </c>
      <c r="F16" s="39" t="s">
        <v>224</v>
      </c>
      <c r="G16" s="26" t="s">
        <v>136</v>
      </c>
      <c r="H16" s="41">
        <v>0</v>
      </c>
      <c r="I16" s="39" t="s">
        <v>92</v>
      </c>
      <c r="J16" s="39" t="s">
        <v>93</v>
      </c>
      <c r="K16" s="39" t="s">
        <v>224</v>
      </c>
      <c r="L16" s="27" t="s">
        <v>136</v>
      </c>
      <c r="M16" s="21"/>
      <c r="N16" s="38" t="s">
        <v>155</v>
      </c>
      <c r="O16" s="41">
        <v>0</v>
      </c>
      <c r="P16" s="39" t="s">
        <v>92</v>
      </c>
      <c r="Q16" s="39" t="s">
        <v>93</v>
      </c>
      <c r="R16" s="39" t="s">
        <v>224</v>
      </c>
      <c r="S16" s="27" t="s">
        <v>136</v>
      </c>
      <c r="T16" s="21"/>
    </row>
    <row r="17" spans="1:20" s="139" customFormat="1" ht="18" customHeight="1" x14ac:dyDescent="0.25">
      <c r="A17" s="21"/>
      <c r="B17" s="38" t="s">
        <v>49</v>
      </c>
      <c r="C17" s="116"/>
      <c r="D17" s="117"/>
      <c r="E17" s="117" t="s">
        <v>172</v>
      </c>
      <c r="F17" s="117"/>
      <c r="G17" s="119"/>
      <c r="H17" s="116"/>
      <c r="I17" s="117"/>
      <c r="J17" s="117" t="s">
        <v>172</v>
      </c>
      <c r="K17" s="117"/>
      <c r="L17" s="118"/>
      <c r="M17" s="21"/>
      <c r="N17" s="38" t="s">
        <v>49</v>
      </c>
      <c r="O17" s="120"/>
      <c r="P17" s="120"/>
      <c r="Q17" s="120" t="s">
        <v>172</v>
      </c>
      <c r="R17" s="120"/>
      <c r="S17" s="121"/>
      <c r="T17" s="21"/>
    </row>
    <row r="18" spans="1:20" s="139" customFormat="1" ht="18" customHeight="1" x14ac:dyDescent="0.25">
      <c r="A18" s="21"/>
      <c r="B18" s="40" t="s">
        <v>0</v>
      </c>
      <c r="C18" s="259"/>
      <c r="D18" s="259"/>
      <c r="E18" s="259"/>
      <c r="F18" s="259"/>
      <c r="G18" s="32">
        <f>SUM(C18:F18)</f>
        <v>0</v>
      </c>
      <c r="H18" s="259"/>
      <c r="I18" s="259"/>
      <c r="J18" s="259"/>
      <c r="K18" s="259"/>
      <c r="L18" s="87">
        <f>SUM(H18:K18)</f>
        <v>0</v>
      </c>
      <c r="M18" s="21"/>
      <c r="N18" s="40" t="s">
        <v>0</v>
      </c>
      <c r="O18" s="259"/>
      <c r="P18" s="259"/>
      <c r="Q18" s="259"/>
      <c r="R18" s="259"/>
      <c r="S18" s="87">
        <f>SUM(O18:R18)</f>
        <v>0</v>
      </c>
      <c r="T18" s="21"/>
    </row>
    <row r="19" spans="1:20" s="139" customFormat="1" ht="18" customHeight="1" x14ac:dyDescent="0.25">
      <c r="A19" s="21"/>
      <c r="B19" s="40" t="s">
        <v>1</v>
      </c>
      <c r="C19" s="259"/>
      <c r="D19" s="259"/>
      <c r="E19" s="259"/>
      <c r="F19" s="259"/>
      <c r="G19" s="32">
        <f t="shared" ref="G19:G23" si="4">SUM(C19:F19)</f>
        <v>0</v>
      </c>
      <c r="H19" s="259"/>
      <c r="I19" s="259"/>
      <c r="J19" s="259"/>
      <c r="K19" s="259"/>
      <c r="L19" s="87">
        <f t="shared" ref="L19:L23" si="5">SUM(H19:K19)</f>
        <v>0</v>
      </c>
      <c r="M19" s="21"/>
      <c r="N19" s="40" t="s">
        <v>1</v>
      </c>
      <c r="O19" s="259"/>
      <c r="P19" s="259"/>
      <c r="Q19" s="259"/>
      <c r="R19" s="259"/>
      <c r="S19" s="87">
        <f t="shared" ref="S19:S23" si="6">SUM(O19:R19)</f>
        <v>0</v>
      </c>
      <c r="T19" s="21"/>
    </row>
    <row r="20" spans="1:20" s="139" customFormat="1" ht="18" customHeight="1" x14ac:dyDescent="0.25">
      <c r="A20" s="21"/>
      <c r="B20" s="40" t="s">
        <v>4</v>
      </c>
      <c r="C20" s="259"/>
      <c r="D20" s="259"/>
      <c r="E20" s="259"/>
      <c r="F20" s="259"/>
      <c r="G20" s="32">
        <f t="shared" si="4"/>
        <v>0</v>
      </c>
      <c r="H20" s="259"/>
      <c r="I20" s="259"/>
      <c r="J20" s="259"/>
      <c r="K20" s="259"/>
      <c r="L20" s="87">
        <f t="shared" si="5"/>
        <v>0</v>
      </c>
      <c r="M20" s="21"/>
      <c r="N20" s="40" t="s">
        <v>4</v>
      </c>
      <c r="O20" s="259"/>
      <c r="P20" s="259"/>
      <c r="Q20" s="259"/>
      <c r="R20" s="259"/>
      <c r="S20" s="87">
        <f t="shared" si="6"/>
        <v>0</v>
      </c>
      <c r="T20" s="21"/>
    </row>
    <row r="21" spans="1:20" s="139" customFormat="1" ht="18" customHeight="1" x14ac:dyDescent="0.25">
      <c r="A21" s="21"/>
      <c r="B21" s="40" t="s">
        <v>2</v>
      </c>
      <c r="C21" s="259"/>
      <c r="D21" s="259"/>
      <c r="E21" s="259"/>
      <c r="F21" s="259"/>
      <c r="G21" s="32">
        <f t="shared" si="4"/>
        <v>0</v>
      </c>
      <c r="H21" s="259"/>
      <c r="I21" s="259"/>
      <c r="J21" s="259"/>
      <c r="K21" s="259"/>
      <c r="L21" s="87">
        <f t="shared" si="5"/>
        <v>0</v>
      </c>
      <c r="M21" s="21"/>
      <c r="N21" s="40" t="s">
        <v>2</v>
      </c>
      <c r="O21" s="259"/>
      <c r="P21" s="259"/>
      <c r="Q21" s="259"/>
      <c r="R21" s="259"/>
      <c r="S21" s="87">
        <f t="shared" si="6"/>
        <v>0</v>
      </c>
      <c r="T21" s="21"/>
    </row>
    <row r="22" spans="1:20" s="139" customFormat="1" ht="18" customHeight="1" x14ac:dyDescent="0.25">
      <c r="A22" s="21"/>
      <c r="B22" s="40" t="s">
        <v>3</v>
      </c>
      <c r="C22" s="259"/>
      <c r="D22" s="259"/>
      <c r="E22" s="259"/>
      <c r="F22" s="259"/>
      <c r="G22" s="32">
        <f t="shared" si="4"/>
        <v>0</v>
      </c>
      <c r="H22" s="259"/>
      <c r="I22" s="259"/>
      <c r="J22" s="259"/>
      <c r="K22" s="259"/>
      <c r="L22" s="87">
        <f t="shared" si="5"/>
        <v>0</v>
      </c>
      <c r="M22" s="21"/>
      <c r="N22" s="40" t="s">
        <v>3</v>
      </c>
      <c r="O22" s="259"/>
      <c r="P22" s="259"/>
      <c r="Q22" s="259"/>
      <c r="R22" s="259"/>
      <c r="S22" s="87">
        <f t="shared" si="6"/>
        <v>0</v>
      </c>
      <c r="T22" s="21"/>
    </row>
    <row r="23" spans="1:20" s="139" customFormat="1" ht="18" customHeight="1" x14ac:dyDescent="0.25">
      <c r="A23" s="21"/>
      <c r="B23" s="64" t="s">
        <v>121</v>
      </c>
      <c r="C23" s="260"/>
      <c r="D23" s="260"/>
      <c r="E23" s="260"/>
      <c r="F23" s="260"/>
      <c r="G23" s="32">
        <f t="shared" si="4"/>
        <v>0</v>
      </c>
      <c r="H23" s="260"/>
      <c r="I23" s="260"/>
      <c r="J23" s="260"/>
      <c r="K23" s="260"/>
      <c r="L23" s="87">
        <f t="shared" si="5"/>
        <v>0</v>
      </c>
      <c r="M23" s="21"/>
      <c r="N23" s="64" t="s">
        <v>121</v>
      </c>
      <c r="O23" s="260"/>
      <c r="P23" s="260"/>
      <c r="Q23" s="260">
        <v>14</v>
      </c>
      <c r="R23" s="260">
        <v>56</v>
      </c>
      <c r="S23" s="87">
        <f t="shared" si="6"/>
        <v>70</v>
      </c>
      <c r="T23" s="21"/>
    </row>
    <row r="24" spans="1:20" s="139" customFormat="1" ht="18" customHeight="1" thickBot="1" x14ac:dyDescent="0.3">
      <c r="A24" s="21"/>
      <c r="B24" s="29" t="s">
        <v>14</v>
      </c>
      <c r="C24" s="30">
        <f t="shared" ref="C24:L24" si="7">SUM(C18:C23)</f>
        <v>0</v>
      </c>
      <c r="D24" s="30">
        <f t="shared" si="7"/>
        <v>0</v>
      </c>
      <c r="E24" s="30">
        <f t="shared" si="7"/>
        <v>0</v>
      </c>
      <c r="F24" s="30">
        <f t="shared" si="7"/>
        <v>0</v>
      </c>
      <c r="G24" s="30">
        <f t="shared" si="7"/>
        <v>0</v>
      </c>
      <c r="H24" s="30">
        <f t="shared" si="7"/>
        <v>0</v>
      </c>
      <c r="I24" s="30">
        <f t="shared" si="7"/>
        <v>0</v>
      </c>
      <c r="J24" s="30">
        <f t="shared" si="7"/>
        <v>0</v>
      </c>
      <c r="K24" s="30">
        <f t="shared" si="7"/>
        <v>0</v>
      </c>
      <c r="L24" s="88">
        <f t="shared" si="7"/>
        <v>0</v>
      </c>
      <c r="M24" s="21"/>
      <c r="N24" s="29" t="s">
        <v>14</v>
      </c>
      <c r="O24" s="30">
        <f>SUM(O18:O23)</f>
        <v>0</v>
      </c>
      <c r="P24" s="30">
        <f>SUM(P18:P23)</f>
        <v>0</v>
      </c>
      <c r="Q24" s="30">
        <f>SUM(Q18:Q23)</f>
        <v>14</v>
      </c>
      <c r="R24" s="30">
        <f>SUM(R18:R23)</f>
        <v>56</v>
      </c>
      <c r="S24" s="88">
        <f>SUM(S18:S23)</f>
        <v>70</v>
      </c>
      <c r="T24" s="21"/>
    </row>
    <row r="25" spans="1:20" s="139" customFormat="1" ht="8.1" customHeight="1" thickBot="1" x14ac:dyDescent="0.3">
      <c r="A25" s="21"/>
      <c r="B25" s="21"/>
      <c r="C25" s="21"/>
      <c r="D25" s="21"/>
      <c r="E25" s="21"/>
      <c r="F25" s="21"/>
      <c r="G25" s="21"/>
      <c r="H25" s="21"/>
      <c r="I25" s="21"/>
      <c r="J25" s="21"/>
      <c r="K25" s="21"/>
      <c r="L25" s="21"/>
      <c r="T25" s="21"/>
    </row>
    <row r="26" spans="1:20" s="139" customFormat="1" ht="48" customHeight="1" x14ac:dyDescent="0.25">
      <c r="A26" s="21"/>
      <c r="B26" s="72" t="s">
        <v>42</v>
      </c>
      <c r="C26" s="204"/>
      <c r="D26" s="205"/>
      <c r="E26" s="205" t="s">
        <v>203</v>
      </c>
      <c r="F26" s="205"/>
      <c r="G26" s="206"/>
      <c r="H26" s="204"/>
      <c r="I26" s="205"/>
      <c r="J26" s="205" t="s">
        <v>204</v>
      </c>
      <c r="K26" s="205"/>
      <c r="L26" s="207"/>
      <c r="M26" s="21"/>
      <c r="N26" s="72" t="s">
        <v>50</v>
      </c>
      <c r="O26" s="204"/>
      <c r="P26" s="205"/>
      <c r="Q26" s="205" t="s">
        <v>204</v>
      </c>
      <c r="R26" s="205"/>
      <c r="S26" s="207"/>
      <c r="T26" s="21"/>
    </row>
    <row r="27" spans="1:20" s="139" customFormat="1" ht="95.1" customHeight="1" x14ac:dyDescent="0.25">
      <c r="A27" s="21"/>
      <c r="B27" s="38" t="s">
        <v>150</v>
      </c>
      <c r="C27" s="41">
        <v>0</v>
      </c>
      <c r="D27" s="39" t="s">
        <v>151</v>
      </c>
      <c r="E27" s="39" t="s">
        <v>152</v>
      </c>
      <c r="F27" s="39" t="s">
        <v>153</v>
      </c>
      <c r="G27" s="26" t="s">
        <v>136</v>
      </c>
      <c r="H27" s="41">
        <v>0</v>
      </c>
      <c r="I27" s="39" t="s">
        <v>151</v>
      </c>
      <c r="J27" s="39" t="s">
        <v>152</v>
      </c>
      <c r="K27" s="39" t="s">
        <v>153</v>
      </c>
      <c r="L27" s="27" t="s">
        <v>136</v>
      </c>
      <c r="M27" s="21"/>
      <c r="N27" s="38" t="s">
        <v>150</v>
      </c>
      <c r="O27" s="41">
        <v>0</v>
      </c>
      <c r="P27" s="39" t="s">
        <v>151</v>
      </c>
      <c r="Q27" s="39" t="s">
        <v>152</v>
      </c>
      <c r="R27" s="39" t="s">
        <v>153</v>
      </c>
      <c r="S27" s="27" t="s">
        <v>136</v>
      </c>
      <c r="T27" s="21"/>
    </row>
    <row r="28" spans="1:20" s="139" customFormat="1" ht="18" customHeight="1" x14ac:dyDescent="0.25">
      <c r="A28" s="21"/>
      <c r="B28" s="38" t="s">
        <v>49</v>
      </c>
      <c r="C28" s="116"/>
      <c r="D28" s="117"/>
      <c r="E28" s="117" t="s">
        <v>172</v>
      </c>
      <c r="F28" s="117"/>
      <c r="G28" s="119"/>
      <c r="H28" s="116"/>
      <c r="I28" s="117"/>
      <c r="J28" s="117" t="s">
        <v>172</v>
      </c>
      <c r="K28" s="117"/>
      <c r="L28" s="118"/>
      <c r="M28" s="21"/>
      <c r="N28" s="38" t="s">
        <v>49</v>
      </c>
      <c r="O28" s="120"/>
      <c r="P28" s="120"/>
      <c r="Q28" s="120" t="s">
        <v>172</v>
      </c>
      <c r="R28" s="120"/>
      <c r="S28" s="121"/>
      <c r="T28" s="21"/>
    </row>
    <row r="29" spans="1:20" s="139" customFormat="1" ht="18" customHeight="1" x14ac:dyDescent="0.25">
      <c r="A29" s="21"/>
      <c r="B29" s="40" t="s">
        <v>0</v>
      </c>
      <c r="C29" s="259"/>
      <c r="D29" s="259"/>
      <c r="E29" s="259"/>
      <c r="F29" s="259"/>
      <c r="G29" s="32">
        <f>SUM(C29:F29)</f>
        <v>0</v>
      </c>
      <c r="H29" s="259"/>
      <c r="I29" s="259"/>
      <c r="J29" s="259"/>
      <c r="K29" s="259"/>
      <c r="L29" s="87">
        <f>SUM(H29:K29)</f>
        <v>0</v>
      </c>
      <c r="M29" s="21"/>
      <c r="N29" s="40" t="s">
        <v>0</v>
      </c>
      <c r="O29" s="259"/>
      <c r="P29" s="259"/>
      <c r="Q29" s="259"/>
      <c r="R29" s="259"/>
      <c r="S29" s="87">
        <f>SUM(O29:R29)</f>
        <v>0</v>
      </c>
      <c r="T29" s="21"/>
    </row>
    <row r="30" spans="1:20" s="139" customFormat="1" ht="18" customHeight="1" x14ac:dyDescent="0.25">
      <c r="A30" s="21"/>
      <c r="B30" s="40" t="s">
        <v>1</v>
      </c>
      <c r="C30" s="259"/>
      <c r="D30" s="259"/>
      <c r="E30" s="259"/>
      <c r="F30" s="259"/>
      <c r="G30" s="32">
        <f t="shared" ref="G30:G34" si="8">SUM(C30:F30)</f>
        <v>0</v>
      </c>
      <c r="H30" s="259"/>
      <c r="I30" s="259"/>
      <c r="J30" s="259"/>
      <c r="K30" s="259"/>
      <c r="L30" s="87">
        <f t="shared" ref="L30:L34" si="9">SUM(H30:K30)</f>
        <v>0</v>
      </c>
      <c r="M30" s="21"/>
      <c r="N30" s="40" t="s">
        <v>1</v>
      </c>
      <c r="O30" s="259"/>
      <c r="P30" s="259"/>
      <c r="Q30" s="259"/>
      <c r="R30" s="259"/>
      <c r="S30" s="87">
        <f t="shared" ref="S30:S34" si="10">SUM(O30:R30)</f>
        <v>0</v>
      </c>
      <c r="T30" s="21"/>
    </row>
    <row r="31" spans="1:20" s="139" customFormat="1" ht="18" customHeight="1" x14ac:dyDescent="0.25">
      <c r="A31" s="21"/>
      <c r="B31" s="40" t="s">
        <v>4</v>
      </c>
      <c r="C31" s="259"/>
      <c r="D31" s="259"/>
      <c r="E31" s="259"/>
      <c r="F31" s="259"/>
      <c r="G31" s="32">
        <f t="shared" si="8"/>
        <v>0</v>
      </c>
      <c r="H31" s="259"/>
      <c r="I31" s="259"/>
      <c r="J31" s="259"/>
      <c r="K31" s="259"/>
      <c r="L31" s="87">
        <f t="shared" si="9"/>
        <v>0</v>
      </c>
      <c r="M31" s="21"/>
      <c r="N31" s="40" t="s">
        <v>4</v>
      </c>
      <c r="O31" s="259"/>
      <c r="P31" s="259"/>
      <c r="Q31" s="259"/>
      <c r="R31" s="259"/>
      <c r="S31" s="87">
        <f t="shared" si="10"/>
        <v>0</v>
      </c>
      <c r="T31" s="21"/>
    </row>
    <row r="32" spans="1:20" s="139" customFormat="1" ht="18" customHeight="1" x14ac:dyDescent="0.25">
      <c r="A32" s="21"/>
      <c r="B32" s="40" t="s">
        <v>2</v>
      </c>
      <c r="C32" s="259"/>
      <c r="D32" s="259"/>
      <c r="E32" s="259"/>
      <c r="F32" s="259"/>
      <c r="G32" s="32">
        <f t="shared" si="8"/>
        <v>0</v>
      </c>
      <c r="H32" s="259"/>
      <c r="I32" s="259"/>
      <c r="J32" s="259"/>
      <c r="K32" s="259"/>
      <c r="L32" s="87">
        <f t="shared" si="9"/>
        <v>0</v>
      </c>
      <c r="M32" s="21"/>
      <c r="N32" s="40" t="s">
        <v>2</v>
      </c>
      <c r="O32" s="259"/>
      <c r="P32" s="259"/>
      <c r="Q32" s="259"/>
      <c r="R32" s="259"/>
      <c r="S32" s="87">
        <f t="shared" si="10"/>
        <v>0</v>
      </c>
      <c r="T32" s="21"/>
    </row>
    <row r="33" spans="1:20" s="139" customFormat="1" ht="18" customHeight="1" x14ac:dyDescent="0.25">
      <c r="A33" s="21"/>
      <c r="B33" s="40" t="s">
        <v>3</v>
      </c>
      <c r="C33" s="259"/>
      <c r="D33" s="259"/>
      <c r="E33" s="259"/>
      <c r="F33" s="259"/>
      <c r="G33" s="32">
        <f t="shared" si="8"/>
        <v>0</v>
      </c>
      <c r="H33" s="259"/>
      <c r="I33" s="259"/>
      <c r="J33" s="259"/>
      <c r="K33" s="259"/>
      <c r="L33" s="87">
        <f t="shared" si="9"/>
        <v>0</v>
      </c>
      <c r="M33" s="21"/>
      <c r="N33" s="40" t="s">
        <v>3</v>
      </c>
      <c r="O33" s="259"/>
      <c r="P33" s="259"/>
      <c r="Q33" s="259"/>
      <c r="R33" s="259"/>
      <c r="S33" s="87">
        <f t="shared" si="10"/>
        <v>0</v>
      </c>
      <c r="T33" s="21"/>
    </row>
    <row r="34" spans="1:20" s="139" customFormat="1" ht="18" customHeight="1" x14ac:dyDescent="0.25">
      <c r="A34" s="21"/>
      <c r="B34" s="64" t="s">
        <v>121</v>
      </c>
      <c r="C34" s="260"/>
      <c r="D34" s="260"/>
      <c r="E34" s="260"/>
      <c r="F34" s="260"/>
      <c r="G34" s="32">
        <f t="shared" si="8"/>
        <v>0</v>
      </c>
      <c r="H34" s="260"/>
      <c r="I34" s="260"/>
      <c r="J34" s="260"/>
      <c r="K34" s="260"/>
      <c r="L34" s="87">
        <f t="shared" si="9"/>
        <v>0</v>
      </c>
      <c r="M34" s="21"/>
      <c r="N34" s="64" t="s">
        <v>121</v>
      </c>
      <c r="O34" s="260"/>
      <c r="P34" s="260">
        <v>14</v>
      </c>
      <c r="Q34" s="260">
        <v>56</v>
      </c>
      <c r="R34" s="260"/>
      <c r="S34" s="87">
        <f t="shared" si="10"/>
        <v>70</v>
      </c>
      <c r="T34" s="21"/>
    </row>
    <row r="35" spans="1:20" s="139" customFormat="1" ht="18" customHeight="1" thickBot="1" x14ac:dyDescent="0.3">
      <c r="A35" s="21"/>
      <c r="B35" s="29" t="s">
        <v>14</v>
      </c>
      <c r="C35" s="30">
        <f t="shared" ref="C35:L35" si="11">SUM(C29:C34)</f>
        <v>0</v>
      </c>
      <c r="D35" s="30">
        <f t="shared" si="11"/>
        <v>0</v>
      </c>
      <c r="E35" s="30">
        <f t="shared" si="11"/>
        <v>0</v>
      </c>
      <c r="F35" s="30">
        <f t="shared" si="11"/>
        <v>0</v>
      </c>
      <c r="G35" s="30">
        <f t="shared" si="11"/>
        <v>0</v>
      </c>
      <c r="H35" s="30">
        <f t="shared" si="11"/>
        <v>0</v>
      </c>
      <c r="I35" s="30">
        <f t="shared" si="11"/>
        <v>0</v>
      </c>
      <c r="J35" s="30">
        <f t="shared" si="11"/>
        <v>0</v>
      </c>
      <c r="K35" s="30">
        <f t="shared" si="11"/>
        <v>0</v>
      </c>
      <c r="L35" s="88">
        <f t="shared" si="11"/>
        <v>0</v>
      </c>
      <c r="M35" s="21"/>
      <c r="N35" s="29" t="s">
        <v>14</v>
      </c>
      <c r="O35" s="30">
        <f>SUM(O29:O34)</f>
        <v>0</v>
      </c>
      <c r="P35" s="30">
        <f>SUM(P29:P34)</f>
        <v>14</v>
      </c>
      <c r="Q35" s="30">
        <f>SUM(Q29:Q34)</f>
        <v>56</v>
      </c>
      <c r="R35" s="30">
        <f>SUM(R29:R34)</f>
        <v>0</v>
      </c>
      <c r="S35" s="88">
        <f>SUM(S29:S34)</f>
        <v>70</v>
      </c>
      <c r="T35" s="21"/>
    </row>
    <row r="36" spans="1:20" s="139" customFormat="1" ht="8.1" customHeight="1" thickBot="1" x14ac:dyDescent="0.3">
      <c r="A36" s="21"/>
      <c r="B36" s="21"/>
      <c r="C36" s="21"/>
      <c r="D36" s="21"/>
      <c r="E36" s="21"/>
      <c r="F36" s="21"/>
      <c r="G36" s="21"/>
      <c r="H36" s="21"/>
      <c r="I36" s="21"/>
      <c r="J36" s="21"/>
      <c r="K36" s="21"/>
      <c r="L36" s="21"/>
      <c r="T36" s="21"/>
    </row>
    <row r="37" spans="1:20" s="139" customFormat="1" ht="48" customHeight="1" x14ac:dyDescent="0.25">
      <c r="A37" s="21"/>
      <c r="B37" s="72" t="s">
        <v>42</v>
      </c>
      <c r="C37" s="204"/>
      <c r="D37" s="208" t="s">
        <v>203</v>
      </c>
      <c r="E37" s="205"/>
      <c r="F37" s="206"/>
      <c r="G37" s="204"/>
      <c r="H37" s="208" t="s">
        <v>204</v>
      </c>
      <c r="I37" s="205"/>
      <c r="J37" s="207"/>
      <c r="K37" s="21"/>
      <c r="M37" s="21"/>
      <c r="N37" s="72" t="s">
        <v>50</v>
      </c>
      <c r="O37" s="204"/>
      <c r="P37" s="208" t="s">
        <v>204</v>
      </c>
      <c r="Q37" s="205"/>
      <c r="R37" s="207"/>
      <c r="T37" s="21"/>
    </row>
    <row r="38" spans="1:20" s="139" customFormat="1" ht="95.1" customHeight="1" x14ac:dyDescent="0.25">
      <c r="A38" s="21"/>
      <c r="B38" s="38" t="s">
        <v>154</v>
      </c>
      <c r="C38" s="41" t="s">
        <v>95</v>
      </c>
      <c r="D38" s="39" t="s">
        <v>96</v>
      </c>
      <c r="E38" s="39" t="s">
        <v>62</v>
      </c>
      <c r="F38" s="26" t="s">
        <v>136</v>
      </c>
      <c r="G38" s="41" t="s">
        <v>95</v>
      </c>
      <c r="H38" s="39" t="s">
        <v>96</v>
      </c>
      <c r="I38" s="39" t="s">
        <v>62</v>
      </c>
      <c r="J38" s="27" t="s">
        <v>136</v>
      </c>
      <c r="K38" s="21"/>
      <c r="M38" s="21"/>
      <c r="N38" s="38" t="s">
        <v>154</v>
      </c>
      <c r="O38" s="41" t="s">
        <v>95</v>
      </c>
      <c r="P38" s="39" t="s">
        <v>96</v>
      </c>
      <c r="Q38" s="39" t="s">
        <v>62</v>
      </c>
      <c r="R38" s="27" t="s">
        <v>136</v>
      </c>
      <c r="T38" s="21"/>
    </row>
    <row r="39" spans="1:20" s="139" customFormat="1" ht="18" customHeight="1" x14ac:dyDescent="0.25">
      <c r="A39" s="21"/>
      <c r="B39" s="38" t="s">
        <v>49</v>
      </c>
      <c r="C39" s="116"/>
      <c r="D39" s="117" t="s">
        <v>172</v>
      </c>
      <c r="E39" s="117"/>
      <c r="F39" s="119"/>
      <c r="G39" s="116"/>
      <c r="H39" s="117" t="s">
        <v>172</v>
      </c>
      <c r="I39" s="117"/>
      <c r="J39" s="118"/>
      <c r="K39" s="21"/>
      <c r="M39" s="21"/>
      <c r="N39" s="38" t="s">
        <v>49</v>
      </c>
      <c r="O39" s="116"/>
      <c r="P39" s="117" t="s">
        <v>172</v>
      </c>
      <c r="Q39" s="117"/>
      <c r="R39" s="118"/>
      <c r="T39" s="21"/>
    </row>
    <row r="40" spans="1:20" s="139" customFormat="1" ht="18" customHeight="1" x14ac:dyDescent="0.25">
      <c r="A40" s="21"/>
      <c r="B40" s="40" t="s">
        <v>0</v>
      </c>
      <c r="C40" s="259"/>
      <c r="D40" s="259"/>
      <c r="E40" s="259"/>
      <c r="F40" s="32">
        <f>SUM(B40:E40)</f>
        <v>0</v>
      </c>
      <c r="G40" s="259"/>
      <c r="H40" s="259"/>
      <c r="I40" s="259"/>
      <c r="J40" s="87">
        <f t="shared" ref="J40:J45" si="12">SUM(G40:I40)</f>
        <v>0</v>
      </c>
      <c r="K40" s="21"/>
      <c r="M40" s="21"/>
      <c r="N40" s="40" t="s">
        <v>0</v>
      </c>
      <c r="O40" s="259"/>
      <c r="P40" s="259"/>
      <c r="Q40" s="259"/>
      <c r="R40" s="87">
        <f t="shared" ref="R40:R45" si="13">SUM(O40:Q40)</f>
        <v>0</v>
      </c>
      <c r="T40" s="21"/>
    </row>
    <row r="41" spans="1:20" s="139" customFormat="1" ht="18" customHeight="1" x14ac:dyDescent="0.25">
      <c r="A41" s="21"/>
      <c r="B41" s="40" t="s">
        <v>1</v>
      </c>
      <c r="C41" s="259"/>
      <c r="D41" s="259"/>
      <c r="E41" s="259"/>
      <c r="F41" s="32">
        <f t="shared" ref="F41:F45" si="14">SUM(B41:E41)</f>
        <v>0</v>
      </c>
      <c r="G41" s="259"/>
      <c r="H41" s="259"/>
      <c r="I41" s="259"/>
      <c r="J41" s="87">
        <f t="shared" si="12"/>
        <v>0</v>
      </c>
      <c r="K41" s="21"/>
      <c r="M41" s="21"/>
      <c r="N41" s="40" t="s">
        <v>1</v>
      </c>
      <c r="O41" s="259"/>
      <c r="P41" s="259"/>
      <c r="Q41" s="259"/>
      <c r="R41" s="87">
        <f t="shared" si="13"/>
        <v>0</v>
      </c>
      <c r="T41" s="21"/>
    </row>
    <row r="42" spans="1:20" s="139" customFormat="1" ht="18" customHeight="1" x14ac:dyDescent="0.25">
      <c r="A42" s="21"/>
      <c r="B42" s="40" t="s">
        <v>4</v>
      </c>
      <c r="C42" s="259"/>
      <c r="D42" s="259"/>
      <c r="E42" s="259"/>
      <c r="F42" s="32">
        <f t="shared" si="14"/>
        <v>0</v>
      </c>
      <c r="G42" s="259"/>
      <c r="H42" s="259"/>
      <c r="I42" s="259"/>
      <c r="J42" s="87">
        <f t="shared" si="12"/>
        <v>0</v>
      </c>
      <c r="K42" s="21"/>
      <c r="M42" s="21"/>
      <c r="N42" s="40" t="s">
        <v>4</v>
      </c>
      <c r="O42" s="259"/>
      <c r="P42" s="259"/>
      <c r="Q42" s="259"/>
      <c r="R42" s="87">
        <f t="shared" si="13"/>
        <v>0</v>
      </c>
      <c r="T42" s="21"/>
    </row>
    <row r="43" spans="1:20" s="139" customFormat="1" ht="18" customHeight="1" x14ac:dyDescent="0.25">
      <c r="A43" s="21"/>
      <c r="B43" s="40" t="s">
        <v>2</v>
      </c>
      <c r="C43" s="259"/>
      <c r="D43" s="259"/>
      <c r="E43" s="259"/>
      <c r="F43" s="32">
        <f t="shared" si="14"/>
        <v>0</v>
      </c>
      <c r="G43" s="259"/>
      <c r="H43" s="259"/>
      <c r="I43" s="259"/>
      <c r="J43" s="87">
        <f t="shared" si="12"/>
        <v>0</v>
      </c>
      <c r="K43" s="21"/>
      <c r="M43" s="21"/>
      <c r="N43" s="40" t="s">
        <v>2</v>
      </c>
      <c r="O43" s="259"/>
      <c r="P43" s="259"/>
      <c r="Q43" s="259"/>
      <c r="R43" s="87">
        <f t="shared" si="13"/>
        <v>0</v>
      </c>
      <c r="T43" s="21"/>
    </row>
    <row r="44" spans="1:20" s="139" customFormat="1" ht="18" customHeight="1" x14ac:dyDescent="0.25">
      <c r="A44" s="21"/>
      <c r="B44" s="40" t="s">
        <v>3</v>
      </c>
      <c r="C44" s="259"/>
      <c r="D44" s="259"/>
      <c r="E44" s="259"/>
      <c r="F44" s="32">
        <f t="shared" si="14"/>
        <v>0</v>
      </c>
      <c r="G44" s="259"/>
      <c r="H44" s="259"/>
      <c r="I44" s="259"/>
      <c r="J44" s="87">
        <f t="shared" si="12"/>
        <v>0</v>
      </c>
      <c r="K44" s="21"/>
      <c r="M44" s="21"/>
      <c r="N44" s="40" t="s">
        <v>3</v>
      </c>
      <c r="O44" s="259"/>
      <c r="P44" s="259"/>
      <c r="Q44" s="259"/>
      <c r="R44" s="87">
        <f t="shared" si="13"/>
        <v>0</v>
      </c>
      <c r="T44" s="21"/>
    </row>
    <row r="45" spans="1:20" s="139" customFormat="1" ht="18" customHeight="1" x14ac:dyDescent="0.25">
      <c r="A45" s="21"/>
      <c r="B45" s="64" t="s">
        <v>121</v>
      </c>
      <c r="C45" s="260"/>
      <c r="D45" s="260"/>
      <c r="E45" s="260"/>
      <c r="F45" s="63">
        <f t="shared" si="14"/>
        <v>0</v>
      </c>
      <c r="G45" s="260"/>
      <c r="H45" s="260"/>
      <c r="I45" s="260"/>
      <c r="J45" s="87">
        <f t="shared" si="12"/>
        <v>0</v>
      </c>
      <c r="K45" s="21"/>
      <c r="M45" s="21"/>
      <c r="N45" s="64" t="s">
        <v>121</v>
      </c>
      <c r="O45" s="260">
        <v>70</v>
      </c>
      <c r="P45" s="260"/>
      <c r="Q45" s="260"/>
      <c r="R45" s="87">
        <f t="shared" si="13"/>
        <v>70</v>
      </c>
      <c r="T45" s="21"/>
    </row>
    <row r="46" spans="1:20" s="139" customFormat="1" ht="18" customHeight="1" thickBot="1" x14ac:dyDescent="0.3">
      <c r="A46" s="21"/>
      <c r="B46" s="29" t="s">
        <v>14</v>
      </c>
      <c r="C46" s="30">
        <f>SUM(C40:C45)</f>
        <v>0</v>
      </c>
      <c r="D46" s="30">
        <f>SUM(D40:D45)</f>
        <v>0</v>
      </c>
      <c r="E46" s="30">
        <f>SUM(E40:E45)</f>
        <v>0</v>
      </c>
      <c r="F46" s="30">
        <f>SUM(F40:F45)</f>
        <v>0</v>
      </c>
      <c r="G46" s="30">
        <f>SUM(G40:G45)</f>
        <v>0</v>
      </c>
      <c r="H46" s="30">
        <f t="shared" ref="H46:J46" si="15">SUM(H40:H45)</f>
        <v>0</v>
      </c>
      <c r="I46" s="30">
        <f t="shared" si="15"/>
        <v>0</v>
      </c>
      <c r="J46" s="88">
        <f t="shared" si="15"/>
        <v>0</v>
      </c>
      <c r="K46" s="21"/>
      <c r="M46" s="21"/>
      <c r="N46" s="29" t="s">
        <v>14</v>
      </c>
      <c r="O46" s="30">
        <f>SUM(O40:O45)</f>
        <v>70</v>
      </c>
      <c r="P46" s="30">
        <f t="shared" ref="P46:R46" si="16">SUM(P40:P45)</f>
        <v>0</v>
      </c>
      <c r="Q46" s="30">
        <f t="shared" si="16"/>
        <v>0</v>
      </c>
      <c r="R46" s="88">
        <f t="shared" si="16"/>
        <v>70</v>
      </c>
      <c r="T46" s="21"/>
    </row>
    <row r="47" spans="1:20" s="139" customFormat="1" ht="8.1" customHeight="1" thickBot="1" x14ac:dyDescent="0.3">
      <c r="A47" s="21"/>
      <c r="B47" s="21"/>
      <c r="C47" s="21"/>
      <c r="D47" s="21"/>
      <c r="E47" s="21"/>
      <c r="F47" s="21"/>
      <c r="G47" s="21"/>
      <c r="H47" s="21"/>
      <c r="I47" s="21"/>
      <c r="J47" s="21"/>
      <c r="K47" s="21"/>
      <c r="T47" s="21"/>
    </row>
    <row r="48" spans="1:20" s="139" customFormat="1" ht="48" customHeight="1" x14ac:dyDescent="0.25">
      <c r="A48" s="21"/>
      <c r="B48" s="72" t="s">
        <v>42</v>
      </c>
      <c r="C48" s="204"/>
      <c r="D48" s="208" t="s">
        <v>203</v>
      </c>
      <c r="E48" s="205"/>
      <c r="F48" s="206"/>
      <c r="G48" s="204"/>
      <c r="H48" s="208" t="s">
        <v>204</v>
      </c>
      <c r="I48" s="205"/>
      <c r="J48" s="207"/>
      <c r="K48" s="21"/>
      <c r="M48" s="21"/>
      <c r="N48" s="72" t="s">
        <v>50</v>
      </c>
      <c r="O48" s="204"/>
      <c r="P48" s="208" t="s">
        <v>204</v>
      </c>
      <c r="Q48" s="205"/>
      <c r="R48" s="207"/>
      <c r="T48" s="21"/>
    </row>
    <row r="49" spans="1:20" s="139" customFormat="1" ht="95.1" customHeight="1" x14ac:dyDescent="0.25">
      <c r="A49" s="21"/>
      <c r="B49" s="38" t="s">
        <v>221</v>
      </c>
      <c r="C49" s="41" t="s">
        <v>95</v>
      </c>
      <c r="D49" s="39" t="s">
        <v>96</v>
      </c>
      <c r="E49" s="39" t="s">
        <v>62</v>
      </c>
      <c r="F49" s="26" t="s">
        <v>136</v>
      </c>
      <c r="G49" s="41" t="s">
        <v>95</v>
      </c>
      <c r="H49" s="39" t="s">
        <v>96</v>
      </c>
      <c r="I49" s="39" t="s">
        <v>62</v>
      </c>
      <c r="J49" s="27" t="s">
        <v>136</v>
      </c>
      <c r="K49" s="21"/>
      <c r="M49" s="21"/>
      <c r="N49" s="38" t="s">
        <v>221</v>
      </c>
      <c r="O49" s="41" t="s">
        <v>95</v>
      </c>
      <c r="P49" s="39" t="s">
        <v>96</v>
      </c>
      <c r="Q49" s="39" t="s">
        <v>62</v>
      </c>
      <c r="R49" s="27" t="s">
        <v>136</v>
      </c>
      <c r="T49" s="21"/>
    </row>
    <row r="50" spans="1:20" s="139" customFormat="1" ht="18" customHeight="1" x14ac:dyDescent="0.25">
      <c r="A50" s="21"/>
      <c r="B50" s="38" t="s">
        <v>49</v>
      </c>
      <c r="C50" s="116"/>
      <c r="D50" s="117" t="s">
        <v>172</v>
      </c>
      <c r="E50" s="117"/>
      <c r="F50" s="119"/>
      <c r="G50" s="116"/>
      <c r="H50" s="117" t="s">
        <v>172</v>
      </c>
      <c r="I50" s="117"/>
      <c r="J50" s="118"/>
      <c r="K50" s="21"/>
      <c r="M50" s="21"/>
      <c r="N50" s="38" t="s">
        <v>49</v>
      </c>
      <c r="O50" s="116"/>
      <c r="P50" s="117" t="s">
        <v>172</v>
      </c>
      <c r="Q50" s="117"/>
      <c r="R50" s="118"/>
      <c r="T50" s="21"/>
    </row>
    <row r="51" spans="1:20" s="139" customFormat="1" ht="18" customHeight="1" x14ac:dyDescent="0.25">
      <c r="A51" s="21"/>
      <c r="B51" s="40" t="s">
        <v>0</v>
      </c>
      <c r="C51" s="259"/>
      <c r="D51" s="259"/>
      <c r="E51" s="259"/>
      <c r="F51" s="32">
        <f>SUM(B51:E51)</f>
        <v>0</v>
      </c>
      <c r="G51" s="259"/>
      <c r="H51" s="259"/>
      <c r="I51" s="259"/>
      <c r="J51" s="87">
        <f t="shared" ref="J51:J56" si="17">SUM(G51:I51)</f>
        <v>0</v>
      </c>
      <c r="K51" s="21"/>
      <c r="M51" s="21"/>
      <c r="N51" s="40" t="s">
        <v>0</v>
      </c>
      <c r="O51" s="259"/>
      <c r="P51" s="259"/>
      <c r="Q51" s="259"/>
      <c r="R51" s="87">
        <f t="shared" ref="R51:R56" si="18">SUM(O51:Q51)</f>
        <v>0</v>
      </c>
      <c r="T51" s="21"/>
    </row>
    <row r="52" spans="1:20" s="139" customFormat="1" ht="18" customHeight="1" x14ac:dyDescent="0.25">
      <c r="A52" s="21"/>
      <c r="B52" s="40" t="s">
        <v>1</v>
      </c>
      <c r="C52" s="259"/>
      <c r="D52" s="259"/>
      <c r="E52" s="259"/>
      <c r="F52" s="32">
        <f t="shared" ref="F52:F56" si="19">SUM(B52:E52)</f>
        <v>0</v>
      </c>
      <c r="G52" s="259"/>
      <c r="H52" s="259"/>
      <c r="I52" s="259"/>
      <c r="J52" s="87">
        <f t="shared" si="17"/>
        <v>0</v>
      </c>
      <c r="K52" s="21"/>
      <c r="M52" s="21"/>
      <c r="N52" s="40" t="s">
        <v>1</v>
      </c>
      <c r="O52" s="259"/>
      <c r="P52" s="259"/>
      <c r="Q52" s="259"/>
      <c r="R52" s="87">
        <f t="shared" si="18"/>
        <v>0</v>
      </c>
      <c r="T52" s="21"/>
    </row>
    <row r="53" spans="1:20" s="139" customFormat="1" ht="18" customHeight="1" x14ac:dyDescent="0.25">
      <c r="A53" s="21"/>
      <c r="B53" s="40" t="s">
        <v>4</v>
      </c>
      <c r="C53" s="259"/>
      <c r="D53" s="259"/>
      <c r="E53" s="259"/>
      <c r="F53" s="32">
        <f t="shared" si="19"/>
        <v>0</v>
      </c>
      <c r="G53" s="259"/>
      <c r="H53" s="259"/>
      <c r="I53" s="259"/>
      <c r="J53" s="87">
        <f t="shared" si="17"/>
        <v>0</v>
      </c>
      <c r="K53" s="21"/>
      <c r="M53" s="21"/>
      <c r="N53" s="40" t="s">
        <v>4</v>
      </c>
      <c r="O53" s="259"/>
      <c r="P53" s="259"/>
      <c r="Q53" s="259"/>
      <c r="R53" s="87">
        <f t="shared" si="18"/>
        <v>0</v>
      </c>
      <c r="T53" s="21"/>
    </row>
    <row r="54" spans="1:20" s="139" customFormat="1" ht="18" customHeight="1" x14ac:dyDescent="0.25">
      <c r="A54" s="21"/>
      <c r="B54" s="40" t="s">
        <v>2</v>
      </c>
      <c r="C54" s="259"/>
      <c r="D54" s="259"/>
      <c r="E54" s="259"/>
      <c r="F54" s="32">
        <f t="shared" si="19"/>
        <v>0</v>
      </c>
      <c r="G54" s="259"/>
      <c r="H54" s="259"/>
      <c r="I54" s="259"/>
      <c r="J54" s="87">
        <f t="shared" si="17"/>
        <v>0</v>
      </c>
      <c r="K54" s="21"/>
      <c r="M54" s="21"/>
      <c r="N54" s="40" t="s">
        <v>2</v>
      </c>
      <c r="O54" s="259"/>
      <c r="P54" s="259"/>
      <c r="Q54" s="259"/>
      <c r="R54" s="87">
        <f t="shared" si="18"/>
        <v>0</v>
      </c>
      <c r="T54" s="21"/>
    </row>
    <row r="55" spans="1:20" s="139" customFormat="1" ht="18" customHeight="1" x14ac:dyDescent="0.25">
      <c r="A55" s="21"/>
      <c r="B55" s="40" t="s">
        <v>3</v>
      </c>
      <c r="C55" s="259"/>
      <c r="D55" s="259"/>
      <c r="E55" s="259"/>
      <c r="F55" s="32">
        <f t="shared" si="19"/>
        <v>0</v>
      </c>
      <c r="G55" s="259"/>
      <c r="H55" s="259"/>
      <c r="I55" s="259"/>
      <c r="J55" s="87">
        <f t="shared" si="17"/>
        <v>0</v>
      </c>
      <c r="K55" s="21"/>
      <c r="M55" s="21"/>
      <c r="N55" s="40" t="s">
        <v>3</v>
      </c>
      <c r="O55" s="259"/>
      <c r="P55" s="259"/>
      <c r="Q55" s="259"/>
      <c r="R55" s="87">
        <f t="shared" si="18"/>
        <v>0</v>
      </c>
      <c r="T55" s="21"/>
    </row>
    <row r="56" spans="1:20" s="139" customFormat="1" ht="18" customHeight="1" x14ac:dyDescent="0.25">
      <c r="A56" s="21"/>
      <c r="B56" s="64" t="s">
        <v>121</v>
      </c>
      <c r="C56" s="260"/>
      <c r="D56" s="260"/>
      <c r="E56" s="260"/>
      <c r="F56" s="63">
        <f t="shared" si="19"/>
        <v>0</v>
      </c>
      <c r="G56" s="260"/>
      <c r="H56" s="260"/>
      <c r="I56" s="260"/>
      <c r="J56" s="87">
        <f t="shared" si="17"/>
        <v>0</v>
      </c>
      <c r="K56" s="21"/>
      <c r="M56" s="21"/>
      <c r="N56" s="64" t="s">
        <v>121</v>
      </c>
      <c r="O56" s="260">
        <v>54</v>
      </c>
      <c r="P56" s="260"/>
      <c r="Q56" s="260">
        <v>16</v>
      </c>
      <c r="R56" s="87">
        <f t="shared" si="18"/>
        <v>70</v>
      </c>
      <c r="T56" s="21"/>
    </row>
    <row r="57" spans="1:20" s="139" customFormat="1" ht="18" customHeight="1" thickBot="1" x14ac:dyDescent="0.3">
      <c r="A57" s="21"/>
      <c r="B57" s="29" t="s">
        <v>14</v>
      </c>
      <c r="C57" s="30">
        <f>SUM(C51:C56)</f>
        <v>0</v>
      </c>
      <c r="D57" s="30">
        <f>SUM(D51:D56)</f>
        <v>0</v>
      </c>
      <c r="E57" s="30">
        <f>SUM(E51:E56)</f>
        <v>0</v>
      </c>
      <c r="F57" s="30">
        <f>SUM(F51:F56)</f>
        <v>0</v>
      </c>
      <c r="G57" s="30">
        <f>SUM(G51:G56)</f>
        <v>0</v>
      </c>
      <c r="H57" s="30">
        <f t="shared" ref="H57:J57" si="20">SUM(H51:H56)</f>
        <v>0</v>
      </c>
      <c r="I57" s="30">
        <f t="shared" si="20"/>
        <v>0</v>
      </c>
      <c r="J57" s="88">
        <f t="shared" si="20"/>
        <v>0</v>
      </c>
      <c r="K57" s="21"/>
      <c r="M57" s="21"/>
      <c r="N57" s="29" t="s">
        <v>14</v>
      </c>
      <c r="O57" s="30">
        <f>SUM(O51:O56)</f>
        <v>54</v>
      </c>
      <c r="P57" s="30">
        <f t="shared" ref="P57:R57" si="21">SUM(P51:P56)</f>
        <v>0</v>
      </c>
      <c r="Q57" s="30">
        <f t="shared" si="21"/>
        <v>16</v>
      </c>
      <c r="R57" s="88">
        <f t="shared" si="21"/>
        <v>70</v>
      </c>
      <c r="T57" s="21"/>
    </row>
    <row r="58" spans="1:20" s="139" customFormat="1" ht="8.1" customHeight="1" thickBot="1" x14ac:dyDescent="0.3">
      <c r="A58" s="21"/>
      <c r="B58" s="21"/>
      <c r="C58" s="21"/>
      <c r="D58" s="21"/>
      <c r="E58" s="21"/>
      <c r="F58" s="21"/>
      <c r="G58" s="21"/>
      <c r="H58" s="21"/>
      <c r="I58" s="21"/>
      <c r="J58" s="21"/>
      <c r="K58" s="21"/>
      <c r="T58" s="21"/>
    </row>
    <row r="59" spans="1:20" s="139" customFormat="1" ht="48" customHeight="1" x14ac:dyDescent="0.25">
      <c r="A59" s="21"/>
      <c r="B59" s="72" t="s">
        <v>42</v>
      </c>
      <c r="C59" s="204"/>
      <c r="D59" s="208" t="s">
        <v>203</v>
      </c>
      <c r="E59" s="205"/>
      <c r="F59" s="206"/>
      <c r="G59" s="204"/>
      <c r="H59" s="208" t="s">
        <v>204</v>
      </c>
      <c r="I59" s="205"/>
      <c r="J59" s="207"/>
      <c r="K59" s="21"/>
      <c r="M59" s="21"/>
      <c r="N59" s="72" t="s">
        <v>50</v>
      </c>
      <c r="O59" s="204"/>
      <c r="P59" s="208" t="s">
        <v>204</v>
      </c>
      <c r="Q59" s="205"/>
      <c r="R59" s="207"/>
      <c r="T59" s="21"/>
    </row>
    <row r="60" spans="1:20" s="139" customFormat="1" ht="95.1" customHeight="1" x14ac:dyDescent="0.25">
      <c r="A60" s="21"/>
      <c r="B60" s="38" t="s">
        <v>156</v>
      </c>
      <c r="C60" s="41" t="s">
        <v>97</v>
      </c>
      <c r="D60" s="39" t="s">
        <v>98</v>
      </c>
      <c r="E60" s="39" t="s">
        <v>63</v>
      </c>
      <c r="F60" s="26" t="s">
        <v>136</v>
      </c>
      <c r="G60" s="41" t="s">
        <v>97</v>
      </c>
      <c r="H60" s="39" t="s">
        <v>98</v>
      </c>
      <c r="I60" s="39" t="s">
        <v>63</v>
      </c>
      <c r="J60" s="27" t="s">
        <v>136</v>
      </c>
      <c r="K60" s="21"/>
      <c r="M60" s="21"/>
      <c r="N60" s="38" t="s">
        <v>156</v>
      </c>
      <c r="O60" s="41" t="s">
        <v>97</v>
      </c>
      <c r="P60" s="39" t="s">
        <v>98</v>
      </c>
      <c r="Q60" s="39" t="s">
        <v>63</v>
      </c>
      <c r="R60" s="27" t="s">
        <v>136</v>
      </c>
      <c r="T60" s="21"/>
    </row>
    <row r="61" spans="1:20" s="139" customFormat="1" ht="18" customHeight="1" x14ac:dyDescent="0.25">
      <c r="A61" s="21"/>
      <c r="B61" s="38" t="s">
        <v>49</v>
      </c>
      <c r="C61" s="116"/>
      <c r="D61" s="117" t="s">
        <v>172</v>
      </c>
      <c r="E61" s="117"/>
      <c r="F61" s="119"/>
      <c r="G61" s="116"/>
      <c r="H61" s="117" t="s">
        <v>172</v>
      </c>
      <c r="I61" s="117"/>
      <c r="J61" s="118"/>
      <c r="K61" s="21"/>
      <c r="M61" s="21"/>
      <c r="N61" s="38" t="s">
        <v>49</v>
      </c>
      <c r="O61" s="116"/>
      <c r="P61" s="117" t="s">
        <v>172</v>
      </c>
      <c r="Q61" s="117"/>
      <c r="R61" s="118"/>
      <c r="T61" s="21"/>
    </row>
    <row r="62" spans="1:20" s="139" customFormat="1" ht="18" customHeight="1" x14ac:dyDescent="0.25">
      <c r="A62" s="21"/>
      <c r="B62" s="40" t="s">
        <v>0</v>
      </c>
      <c r="C62" s="259"/>
      <c r="D62" s="259"/>
      <c r="E62" s="259"/>
      <c r="F62" s="32">
        <f>SUM(B62:E62)</f>
        <v>0</v>
      </c>
      <c r="G62" s="259"/>
      <c r="H62" s="259"/>
      <c r="I62" s="259"/>
      <c r="J62" s="87">
        <f t="shared" ref="J62:J67" si="22">SUM(G62:I62)</f>
        <v>0</v>
      </c>
      <c r="K62" s="21"/>
      <c r="M62" s="21"/>
      <c r="N62" s="40" t="s">
        <v>0</v>
      </c>
      <c r="O62" s="259"/>
      <c r="P62" s="259"/>
      <c r="Q62" s="259"/>
      <c r="R62" s="87">
        <f t="shared" ref="R62:R67" si="23">SUM(O62:Q62)</f>
        <v>0</v>
      </c>
      <c r="T62" s="21"/>
    </row>
    <row r="63" spans="1:20" s="139" customFormat="1" ht="18" customHeight="1" x14ac:dyDescent="0.25">
      <c r="A63" s="21"/>
      <c r="B63" s="40" t="s">
        <v>1</v>
      </c>
      <c r="C63" s="259"/>
      <c r="D63" s="259"/>
      <c r="E63" s="259"/>
      <c r="F63" s="32">
        <f t="shared" ref="F63:F67" si="24">SUM(B63:E63)</f>
        <v>0</v>
      </c>
      <c r="G63" s="259"/>
      <c r="H63" s="259"/>
      <c r="I63" s="259"/>
      <c r="J63" s="87">
        <f t="shared" si="22"/>
        <v>0</v>
      </c>
      <c r="K63" s="21"/>
      <c r="M63" s="21"/>
      <c r="N63" s="40" t="s">
        <v>1</v>
      </c>
      <c r="O63" s="259"/>
      <c r="P63" s="259"/>
      <c r="Q63" s="259"/>
      <c r="R63" s="87">
        <f t="shared" si="23"/>
        <v>0</v>
      </c>
      <c r="T63" s="21"/>
    </row>
    <row r="64" spans="1:20" s="139" customFormat="1" ht="18" customHeight="1" x14ac:dyDescent="0.25">
      <c r="A64" s="21"/>
      <c r="B64" s="40" t="s">
        <v>4</v>
      </c>
      <c r="C64" s="259"/>
      <c r="D64" s="259"/>
      <c r="E64" s="259"/>
      <c r="F64" s="32">
        <f t="shared" si="24"/>
        <v>0</v>
      </c>
      <c r="G64" s="259"/>
      <c r="H64" s="259"/>
      <c r="I64" s="259"/>
      <c r="J64" s="87">
        <f t="shared" si="22"/>
        <v>0</v>
      </c>
      <c r="K64" s="21"/>
      <c r="M64" s="21"/>
      <c r="N64" s="40" t="s">
        <v>4</v>
      </c>
      <c r="O64" s="259"/>
      <c r="P64" s="259"/>
      <c r="Q64" s="259"/>
      <c r="R64" s="87">
        <f t="shared" si="23"/>
        <v>0</v>
      </c>
      <c r="T64" s="21"/>
    </row>
    <row r="65" spans="1:20" s="139" customFormat="1" ht="18" customHeight="1" x14ac:dyDescent="0.25">
      <c r="A65" s="21"/>
      <c r="B65" s="40" t="s">
        <v>2</v>
      </c>
      <c r="C65" s="259"/>
      <c r="D65" s="259"/>
      <c r="E65" s="259"/>
      <c r="F65" s="32">
        <f t="shared" si="24"/>
        <v>0</v>
      </c>
      <c r="G65" s="259"/>
      <c r="H65" s="259"/>
      <c r="I65" s="259"/>
      <c r="J65" s="87">
        <f t="shared" si="22"/>
        <v>0</v>
      </c>
      <c r="K65" s="21"/>
      <c r="M65" s="21"/>
      <c r="N65" s="40" t="s">
        <v>2</v>
      </c>
      <c r="O65" s="259"/>
      <c r="P65" s="259"/>
      <c r="Q65" s="259"/>
      <c r="R65" s="87">
        <f t="shared" si="23"/>
        <v>0</v>
      </c>
      <c r="T65" s="21"/>
    </row>
    <row r="66" spans="1:20" s="139" customFormat="1" ht="18" customHeight="1" x14ac:dyDescent="0.25">
      <c r="A66" s="21"/>
      <c r="B66" s="40" t="s">
        <v>3</v>
      </c>
      <c r="C66" s="259"/>
      <c r="D66" s="259"/>
      <c r="E66" s="259"/>
      <c r="F66" s="32">
        <f t="shared" si="24"/>
        <v>0</v>
      </c>
      <c r="G66" s="259"/>
      <c r="H66" s="259"/>
      <c r="I66" s="259"/>
      <c r="J66" s="87">
        <f t="shared" si="22"/>
        <v>0</v>
      </c>
      <c r="K66" s="21"/>
      <c r="M66" s="21"/>
      <c r="N66" s="40" t="s">
        <v>3</v>
      </c>
      <c r="O66" s="259"/>
      <c r="P66" s="259"/>
      <c r="Q66" s="259"/>
      <c r="R66" s="87">
        <f t="shared" si="23"/>
        <v>0</v>
      </c>
      <c r="T66" s="21"/>
    </row>
    <row r="67" spans="1:20" s="139" customFormat="1" ht="18" customHeight="1" x14ac:dyDescent="0.25">
      <c r="A67" s="21"/>
      <c r="B67" s="64" t="s">
        <v>121</v>
      </c>
      <c r="C67" s="260"/>
      <c r="D67" s="260"/>
      <c r="E67" s="260"/>
      <c r="F67" s="63">
        <f t="shared" si="24"/>
        <v>0</v>
      </c>
      <c r="G67" s="260"/>
      <c r="H67" s="260"/>
      <c r="I67" s="260"/>
      <c r="J67" s="87">
        <f t="shared" si="22"/>
        <v>0</v>
      </c>
      <c r="K67" s="21"/>
      <c r="M67" s="21"/>
      <c r="N67" s="64" t="s">
        <v>121</v>
      </c>
      <c r="O67" s="260">
        <v>70</v>
      </c>
      <c r="P67" s="260"/>
      <c r="Q67" s="260"/>
      <c r="R67" s="87">
        <f t="shared" si="23"/>
        <v>70</v>
      </c>
      <c r="T67" s="21"/>
    </row>
    <row r="68" spans="1:20" s="139" customFormat="1" ht="18" customHeight="1" thickBot="1" x14ac:dyDescent="0.3">
      <c r="A68" s="21"/>
      <c r="B68" s="29" t="s">
        <v>14</v>
      </c>
      <c r="C68" s="30">
        <f>SUM(C62:C67)</f>
        <v>0</v>
      </c>
      <c r="D68" s="30">
        <f>SUM(D62:D67)</f>
        <v>0</v>
      </c>
      <c r="E68" s="30">
        <f>SUM(E62:E67)</f>
        <v>0</v>
      </c>
      <c r="F68" s="30">
        <f>SUM(F62:F67)</f>
        <v>0</v>
      </c>
      <c r="G68" s="30">
        <f>SUM(G62:G67)</f>
        <v>0</v>
      </c>
      <c r="H68" s="30">
        <f t="shared" ref="H68" si="25">SUM(H62:H67)</f>
        <v>0</v>
      </c>
      <c r="I68" s="30">
        <f t="shared" ref="I68" si="26">SUM(I62:I67)</f>
        <v>0</v>
      </c>
      <c r="J68" s="88">
        <f>SUM(J62:J67)</f>
        <v>0</v>
      </c>
      <c r="K68" s="21"/>
      <c r="M68" s="21"/>
      <c r="N68" s="29" t="s">
        <v>14</v>
      </c>
      <c r="O68" s="30">
        <f>SUM(O62:O67)</f>
        <v>70</v>
      </c>
      <c r="P68" s="30">
        <f t="shared" ref="P68" si="27">SUM(P62:P67)</f>
        <v>0</v>
      </c>
      <c r="Q68" s="30">
        <f t="shared" ref="Q68" si="28">SUM(Q62:Q67)</f>
        <v>0</v>
      </c>
      <c r="R68" s="88">
        <f t="shared" ref="R68" si="29">SUM(R62:R67)</f>
        <v>70</v>
      </c>
      <c r="T68" s="21"/>
    </row>
    <row r="69" spans="1:20" s="139" customFormat="1" ht="38.25" customHeight="1" x14ac:dyDescent="0.25">
      <c r="A69" s="21"/>
      <c r="B69" s="21"/>
      <c r="C69" s="21"/>
      <c r="D69" s="21"/>
      <c r="E69" s="21"/>
      <c r="F69" s="21"/>
      <c r="G69" s="21"/>
      <c r="H69" s="21"/>
      <c r="I69" s="21"/>
      <c r="J69" s="21"/>
      <c r="K69" s="21"/>
      <c r="T69" s="21"/>
    </row>
  </sheetData>
  <sheetProtection algorithmName="SHA-512" hashValue="EdWh5P+hYFfWYMFRyqr9y9FXX88ELX0L36RE1M0t8Ae5wRoe2MZKwVnCSql14WBVr0jCscdiTq6vfNEv9XEmDw==" saltValue="xRZji2ufp/5jNk8ZjGWGSQ==" spinCount="100000" sheet="1" objects="1" scenarios="1"/>
  <hyperlinks>
    <hyperlink ref="B2" location="Explanation!A1" display="Please document any explanation in the explanation tab" xr:uid="{749E5172-BF12-4BD6-919D-1B89F6C5511C}"/>
  </hyperlinks>
  <pageMargins left="0.25" right="0.25" top="0.75" bottom="0.75" header="0.3" footer="0.3"/>
  <pageSetup scale="27" orientation="landscape" r:id="rId1"/>
  <headerFooter>
    <oddFooter>&amp;L&amp;"Arial,Regular"&amp;12&amp;A
Version Date: June 10, 2022&amp;C&amp;"Arial,Regular"&amp;12Page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0158-53E6-4CB8-9876-337C48C4B977}">
  <sheetPr codeName="Sheet6">
    <tabColor theme="9" tint="0.39997558519241921"/>
    <pageSetUpPr fitToPage="1"/>
  </sheetPr>
  <dimension ref="B1:J70"/>
  <sheetViews>
    <sheetView showGridLines="0" zoomScale="85" zoomScaleNormal="85" zoomScaleSheetLayoutView="75" workbookViewId="0"/>
  </sheetViews>
  <sheetFormatPr defaultColWidth="9.140625" defaultRowHeight="15" x14ac:dyDescent="0.25"/>
  <cols>
    <col min="1" max="1" width="1.7109375" style="22" customWidth="1"/>
    <col min="2" max="5" width="24.7109375" style="21" customWidth="1"/>
    <col min="6" max="6" width="55.7109375" style="21" customWidth="1"/>
    <col min="7" max="9" width="24.7109375" style="21" customWidth="1"/>
    <col min="10" max="10" width="55.7109375" style="21" customWidth="1"/>
    <col min="11" max="16384" width="9.140625" style="22"/>
  </cols>
  <sheetData>
    <row r="1" spans="2:10" ht="50.1" customHeight="1" x14ac:dyDescent="0.25">
      <c r="B1" s="127"/>
      <c r="C1" s="125"/>
      <c r="D1" s="125"/>
      <c r="E1" s="125"/>
      <c r="F1" s="126" t="str">
        <f>CONCATENATE("The Report Summarizes Rate Activity for the 12 month ending Reporting Year ",General_Info!$C$10)</f>
        <v>The Report Summarizes Rate Activity for the 12 month ending Reporting Year 2023</v>
      </c>
      <c r="G1" s="125"/>
      <c r="H1" s="125"/>
      <c r="I1" s="125"/>
      <c r="J1" s="125"/>
    </row>
    <row r="2" spans="2:10" s="139" customFormat="1" ht="15.75" x14ac:dyDescent="0.25">
      <c r="B2" s="35" t="s">
        <v>222</v>
      </c>
      <c r="C2" s="34"/>
      <c r="D2" s="34"/>
      <c r="E2" s="34"/>
      <c r="F2" s="34"/>
      <c r="G2" s="34"/>
    </row>
    <row r="3" spans="2:10" s="139" customFormat="1" ht="30" customHeight="1" thickBot="1" x14ac:dyDescent="0.3"/>
    <row r="4" spans="2:10" s="139" customFormat="1" ht="48" customHeight="1" x14ac:dyDescent="0.25">
      <c r="B4" s="73" t="s">
        <v>42</v>
      </c>
      <c r="C4" s="205"/>
      <c r="D4" s="205"/>
      <c r="E4" s="205" t="s">
        <v>203</v>
      </c>
      <c r="F4" s="206"/>
      <c r="G4" s="204"/>
      <c r="H4" s="205"/>
      <c r="I4" s="205" t="s">
        <v>204</v>
      </c>
      <c r="J4" s="207"/>
    </row>
    <row r="5" spans="2:10" s="139" customFormat="1" ht="95.1" customHeight="1" x14ac:dyDescent="0.25">
      <c r="B5" s="45" t="s">
        <v>186</v>
      </c>
      <c r="C5" s="26" t="s">
        <v>182</v>
      </c>
      <c r="D5" s="26" t="s">
        <v>136</v>
      </c>
      <c r="E5" s="26" t="s">
        <v>184</v>
      </c>
      <c r="F5" s="26" t="s">
        <v>205</v>
      </c>
      <c r="G5" s="26" t="s">
        <v>182</v>
      </c>
      <c r="H5" s="26" t="s">
        <v>136</v>
      </c>
      <c r="I5" s="26" t="s">
        <v>184</v>
      </c>
      <c r="J5" s="27" t="s">
        <v>205</v>
      </c>
    </row>
    <row r="6" spans="2:10" s="139" customFormat="1" ht="18" customHeight="1" x14ac:dyDescent="0.25">
      <c r="B6" s="45" t="s">
        <v>0</v>
      </c>
      <c r="C6" s="16"/>
      <c r="D6" s="16"/>
      <c r="E6" s="14"/>
      <c r="F6" s="16"/>
      <c r="G6" s="16"/>
      <c r="H6" s="16"/>
      <c r="I6" s="16"/>
      <c r="J6" s="15"/>
    </row>
    <row r="7" spans="2:10" s="139" customFormat="1" ht="18" customHeight="1" x14ac:dyDescent="0.25">
      <c r="B7" s="46" t="s">
        <v>78</v>
      </c>
      <c r="C7" s="261"/>
      <c r="D7" s="261"/>
      <c r="E7" s="36" t="e">
        <f>D7/$D$13</f>
        <v>#DIV/0!</v>
      </c>
      <c r="F7" s="262"/>
      <c r="G7" s="261"/>
      <c r="H7" s="261"/>
      <c r="I7" s="36" t="e">
        <f>H7/$H$13</f>
        <v>#DIV/0!</v>
      </c>
      <c r="J7" s="264"/>
    </row>
    <row r="8" spans="2:10" s="139" customFormat="1" ht="18" customHeight="1" x14ac:dyDescent="0.25">
      <c r="B8" s="46" t="s">
        <v>79</v>
      </c>
      <c r="C8" s="261"/>
      <c r="D8" s="261"/>
      <c r="E8" s="36" t="e">
        <f t="shared" ref="E8:E11" si="0">D8/$D$13</f>
        <v>#DIV/0!</v>
      </c>
      <c r="F8" s="262"/>
      <c r="G8" s="261"/>
      <c r="H8" s="261"/>
      <c r="I8" s="36" t="e">
        <f t="shared" ref="I8:I12" si="1">H8/$H$13</f>
        <v>#DIV/0!</v>
      </c>
      <c r="J8" s="264"/>
    </row>
    <row r="9" spans="2:10" s="139" customFormat="1" ht="18" customHeight="1" x14ac:dyDescent="0.25">
      <c r="B9" s="46" t="s">
        <v>80</v>
      </c>
      <c r="C9" s="261"/>
      <c r="D9" s="261"/>
      <c r="E9" s="36" t="e">
        <f t="shared" si="0"/>
        <v>#DIV/0!</v>
      </c>
      <c r="F9" s="262"/>
      <c r="G9" s="261"/>
      <c r="H9" s="261"/>
      <c r="I9" s="36" t="e">
        <f t="shared" si="1"/>
        <v>#DIV/0!</v>
      </c>
      <c r="J9" s="264"/>
    </row>
    <row r="10" spans="2:10" s="139" customFormat="1" ht="18" customHeight="1" x14ac:dyDescent="0.25">
      <c r="B10" s="46" t="s">
        <v>185</v>
      </c>
      <c r="C10" s="261"/>
      <c r="D10" s="261"/>
      <c r="E10" s="36" t="e">
        <f t="shared" si="0"/>
        <v>#DIV/0!</v>
      </c>
      <c r="F10" s="262"/>
      <c r="G10" s="261"/>
      <c r="H10" s="261"/>
      <c r="I10" s="36" t="e">
        <f t="shared" si="1"/>
        <v>#DIV/0!</v>
      </c>
      <c r="J10" s="264"/>
    </row>
    <row r="11" spans="2:10" s="139" customFormat="1" ht="18" customHeight="1" x14ac:dyDescent="0.25">
      <c r="B11" s="46" t="s">
        <v>81</v>
      </c>
      <c r="C11" s="261"/>
      <c r="D11" s="261"/>
      <c r="E11" s="36" t="e">
        <f t="shared" si="0"/>
        <v>#DIV/0!</v>
      </c>
      <c r="F11" s="262"/>
      <c r="G11" s="261"/>
      <c r="H11" s="261"/>
      <c r="I11" s="36" t="e">
        <f t="shared" si="1"/>
        <v>#DIV/0!</v>
      </c>
      <c r="J11" s="264"/>
    </row>
    <row r="12" spans="2:10" s="139" customFormat="1" ht="18" customHeight="1" x14ac:dyDescent="0.25">
      <c r="B12" s="65" t="s">
        <v>201</v>
      </c>
      <c r="C12" s="261"/>
      <c r="D12" s="261"/>
      <c r="E12" s="36" t="e">
        <f t="shared" ref="E12" si="2">D12/$D$13</f>
        <v>#DIV/0!</v>
      </c>
      <c r="F12" s="263"/>
      <c r="G12" s="261"/>
      <c r="H12" s="261"/>
      <c r="I12" s="36" t="e">
        <f t="shared" si="1"/>
        <v>#DIV/0!</v>
      </c>
      <c r="J12" s="265"/>
    </row>
    <row r="13" spans="2:10" s="139" customFormat="1" ht="18" customHeight="1" thickBot="1" x14ac:dyDescent="0.3">
      <c r="B13" s="47" t="s">
        <v>183</v>
      </c>
      <c r="C13" s="30">
        <f>SUM(C7:C12)</f>
        <v>0</v>
      </c>
      <c r="D13" s="30">
        <f>SUM(D7:D12)</f>
        <v>0</v>
      </c>
      <c r="E13" s="30" t="e">
        <f>SUM(E7:E12)</f>
        <v>#DIV/0!</v>
      </c>
      <c r="F13" s="85"/>
      <c r="G13" s="30">
        <f>SUM(G7:G12)</f>
        <v>0</v>
      </c>
      <c r="H13" s="30">
        <f>SUM(H7:H12)</f>
        <v>0</v>
      </c>
      <c r="I13" s="30" t="e">
        <f>SUM(I7:I12)</f>
        <v>#DIV/0!</v>
      </c>
      <c r="J13" s="86"/>
    </row>
    <row r="14" spans="2:10" s="139" customFormat="1" ht="8.1" customHeight="1" thickBot="1" x14ac:dyDescent="0.3"/>
    <row r="15" spans="2:10" s="139" customFormat="1" ht="48" customHeight="1" x14ac:dyDescent="0.25">
      <c r="B15" s="73" t="s">
        <v>42</v>
      </c>
      <c r="C15" s="205"/>
      <c r="D15" s="205"/>
      <c r="E15" s="205" t="s">
        <v>203</v>
      </c>
      <c r="F15" s="206"/>
      <c r="G15" s="204"/>
      <c r="H15" s="205"/>
      <c r="I15" s="205" t="s">
        <v>204</v>
      </c>
      <c r="J15" s="207"/>
    </row>
    <row r="16" spans="2:10" s="139" customFormat="1" ht="95.1" customHeight="1" x14ac:dyDescent="0.25">
      <c r="B16" s="45" t="s">
        <v>186</v>
      </c>
      <c r="C16" s="26" t="s">
        <v>182</v>
      </c>
      <c r="D16" s="26" t="s">
        <v>136</v>
      </c>
      <c r="E16" s="26" t="s">
        <v>184</v>
      </c>
      <c r="F16" s="26" t="s">
        <v>205</v>
      </c>
      <c r="G16" s="26" t="s">
        <v>182</v>
      </c>
      <c r="H16" s="26" t="s">
        <v>136</v>
      </c>
      <c r="I16" s="26" t="s">
        <v>184</v>
      </c>
      <c r="J16" s="27" t="s">
        <v>205</v>
      </c>
    </row>
    <row r="17" spans="2:10" s="139" customFormat="1" ht="18" customHeight="1" x14ac:dyDescent="0.25">
      <c r="B17" s="45" t="s">
        <v>1</v>
      </c>
      <c r="C17" s="16"/>
      <c r="D17" s="16"/>
      <c r="E17" s="14"/>
      <c r="F17" s="16"/>
      <c r="G17" s="16"/>
      <c r="H17" s="16"/>
      <c r="I17" s="16"/>
      <c r="J17" s="15"/>
    </row>
    <row r="18" spans="2:10" s="139" customFormat="1" ht="18" customHeight="1" x14ac:dyDescent="0.25">
      <c r="B18" s="46" t="s">
        <v>78</v>
      </c>
      <c r="C18" s="261"/>
      <c r="D18" s="261"/>
      <c r="E18" s="36" t="e">
        <f>D18/$D$24</f>
        <v>#DIV/0!</v>
      </c>
      <c r="F18" s="262"/>
      <c r="G18" s="261"/>
      <c r="H18" s="261"/>
      <c r="I18" s="36" t="e">
        <f>H18/$H$24</f>
        <v>#DIV/0!</v>
      </c>
      <c r="J18" s="264"/>
    </row>
    <row r="19" spans="2:10" s="139" customFormat="1" ht="18" customHeight="1" x14ac:dyDescent="0.25">
      <c r="B19" s="46" t="s">
        <v>79</v>
      </c>
      <c r="C19" s="261"/>
      <c r="D19" s="261"/>
      <c r="E19" s="36" t="e">
        <f t="shared" ref="E19:E23" si="3">D19/$D$24</f>
        <v>#DIV/0!</v>
      </c>
      <c r="F19" s="262"/>
      <c r="G19" s="261"/>
      <c r="H19" s="261"/>
      <c r="I19" s="36" t="e">
        <f t="shared" ref="I19:I23" si="4">H19/$H$24</f>
        <v>#DIV/0!</v>
      </c>
      <c r="J19" s="264"/>
    </row>
    <row r="20" spans="2:10" s="139" customFormat="1" ht="18" customHeight="1" x14ac:dyDescent="0.25">
      <c r="B20" s="46" t="s">
        <v>80</v>
      </c>
      <c r="C20" s="261"/>
      <c r="D20" s="261"/>
      <c r="E20" s="36" t="e">
        <f t="shared" si="3"/>
        <v>#DIV/0!</v>
      </c>
      <c r="F20" s="262"/>
      <c r="G20" s="261"/>
      <c r="H20" s="261"/>
      <c r="I20" s="36" t="e">
        <f t="shared" si="4"/>
        <v>#DIV/0!</v>
      </c>
      <c r="J20" s="264"/>
    </row>
    <row r="21" spans="2:10" s="139" customFormat="1" ht="18" customHeight="1" x14ac:dyDescent="0.25">
      <c r="B21" s="46" t="s">
        <v>185</v>
      </c>
      <c r="C21" s="261"/>
      <c r="D21" s="261"/>
      <c r="E21" s="36" t="e">
        <f t="shared" si="3"/>
        <v>#DIV/0!</v>
      </c>
      <c r="F21" s="262"/>
      <c r="G21" s="261"/>
      <c r="H21" s="261"/>
      <c r="I21" s="36" t="e">
        <f t="shared" si="4"/>
        <v>#DIV/0!</v>
      </c>
      <c r="J21" s="264"/>
    </row>
    <row r="22" spans="2:10" s="139" customFormat="1" ht="18" customHeight="1" x14ac:dyDescent="0.25">
      <c r="B22" s="46" t="s">
        <v>81</v>
      </c>
      <c r="C22" s="261"/>
      <c r="D22" s="261"/>
      <c r="E22" s="36" t="e">
        <f t="shared" si="3"/>
        <v>#DIV/0!</v>
      </c>
      <c r="F22" s="262"/>
      <c r="G22" s="261"/>
      <c r="H22" s="261"/>
      <c r="I22" s="36" t="e">
        <f t="shared" si="4"/>
        <v>#DIV/0!</v>
      </c>
      <c r="J22" s="264"/>
    </row>
    <row r="23" spans="2:10" s="139" customFormat="1" ht="18" customHeight="1" x14ac:dyDescent="0.25">
      <c r="B23" s="65" t="s">
        <v>201</v>
      </c>
      <c r="C23" s="261"/>
      <c r="D23" s="261"/>
      <c r="E23" s="92" t="e">
        <f t="shared" si="3"/>
        <v>#DIV/0!</v>
      </c>
      <c r="F23" s="263"/>
      <c r="G23" s="261"/>
      <c r="H23" s="261"/>
      <c r="I23" s="92" t="e">
        <f t="shared" si="4"/>
        <v>#DIV/0!</v>
      </c>
      <c r="J23" s="265"/>
    </row>
    <row r="24" spans="2:10" s="139" customFormat="1" ht="18" customHeight="1" thickBot="1" x14ac:dyDescent="0.3">
      <c r="B24" s="47" t="s">
        <v>14</v>
      </c>
      <c r="C24" s="30">
        <f>SUM(C18:C23)</f>
        <v>0</v>
      </c>
      <c r="D24" s="30">
        <f>SUM(D18:D23)</f>
        <v>0</v>
      </c>
      <c r="E24" s="84" t="e">
        <f>SUM(E18:E23)</f>
        <v>#DIV/0!</v>
      </c>
      <c r="F24" s="85"/>
      <c r="G24" s="30">
        <f>SUM(G18:G23)</f>
        <v>0</v>
      </c>
      <c r="H24" s="30">
        <f>SUM(H18:H23)</f>
        <v>0</v>
      </c>
      <c r="I24" s="84" t="e">
        <f>SUM(I18:I23)</f>
        <v>#DIV/0!</v>
      </c>
      <c r="J24" s="86"/>
    </row>
    <row r="25" spans="2:10" s="139" customFormat="1" ht="8.1" customHeight="1" thickBot="1" x14ac:dyDescent="0.3">
      <c r="B25" s="21"/>
      <c r="C25" s="21"/>
      <c r="D25" s="21"/>
      <c r="E25" s="21"/>
      <c r="F25" s="21"/>
      <c r="G25" s="21"/>
      <c r="H25" s="21"/>
      <c r="I25" s="21"/>
      <c r="J25" s="21"/>
    </row>
    <row r="26" spans="2:10" s="139" customFormat="1" ht="48" customHeight="1" x14ac:dyDescent="0.25">
      <c r="B26" s="73" t="s">
        <v>42</v>
      </c>
      <c r="C26" s="205"/>
      <c r="D26" s="205"/>
      <c r="E26" s="205" t="s">
        <v>203</v>
      </c>
      <c r="F26" s="206"/>
      <c r="G26" s="204"/>
      <c r="H26" s="205"/>
      <c r="I26" s="205" t="s">
        <v>204</v>
      </c>
      <c r="J26" s="207"/>
    </row>
    <row r="27" spans="2:10" s="139" customFormat="1" ht="95.1" customHeight="1" x14ac:dyDescent="0.25">
      <c r="B27" s="45" t="s">
        <v>186</v>
      </c>
      <c r="C27" s="26" t="s">
        <v>182</v>
      </c>
      <c r="D27" s="26" t="s">
        <v>136</v>
      </c>
      <c r="E27" s="26" t="s">
        <v>184</v>
      </c>
      <c r="F27" s="26" t="s">
        <v>205</v>
      </c>
      <c r="G27" s="26" t="s">
        <v>182</v>
      </c>
      <c r="H27" s="26" t="s">
        <v>136</v>
      </c>
      <c r="I27" s="26" t="s">
        <v>184</v>
      </c>
      <c r="J27" s="27" t="s">
        <v>205</v>
      </c>
    </row>
    <row r="28" spans="2:10" s="139" customFormat="1" ht="18" customHeight="1" x14ac:dyDescent="0.25">
      <c r="B28" s="45" t="s">
        <v>4</v>
      </c>
      <c r="C28" s="16"/>
      <c r="D28" s="16"/>
      <c r="E28" s="14"/>
      <c r="F28" s="16"/>
      <c r="G28" s="16"/>
      <c r="H28" s="16"/>
      <c r="I28" s="16"/>
      <c r="J28" s="15"/>
    </row>
    <row r="29" spans="2:10" s="139" customFormat="1" ht="18" customHeight="1" x14ac:dyDescent="0.25">
      <c r="B29" s="46" t="s">
        <v>78</v>
      </c>
      <c r="C29" s="261"/>
      <c r="D29" s="261"/>
      <c r="E29" s="36" t="e">
        <f>D29/$D$35</f>
        <v>#DIV/0!</v>
      </c>
      <c r="F29" s="262"/>
      <c r="G29" s="261"/>
      <c r="H29" s="261"/>
      <c r="I29" s="36" t="e">
        <f>H29/$H$35</f>
        <v>#DIV/0!</v>
      </c>
      <c r="J29" s="264"/>
    </row>
    <row r="30" spans="2:10" s="139" customFormat="1" ht="18" customHeight="1" x14ac:dyDescent="0.25">
      <c r="B30" s="46" t="s">
        <v>79</v>
      </c>
      <c r="C30" s="261"/>
      <c r="D30" s="261"/>
      <c r="E30" s="36" t="e">
        <f t="shared" ref="E30:E34" si="5">D30/$D$35</f>
        <v>#DIV/0!</v>
      </c>
      <c r="F30" s="262"/>
      <c r="G30" s="261"/>
      <c r="H30" s="261"/>
      <c r="I30" s="36" t="e">
        <f t="shared" ref="I30:I34" si="6">H30/$H$35</f>
        <v>#DIV/0!</v>
      </c>
      <c r="J30" s="264"/>
    </row>
    <row r="31" spans="2:10" s="139" customFormat="1" ht="18" customHeight="1" x14ac:dyDescent="0.25">
      <c r="B31" s="46" t="s">
        <v>80</v>
      </c>
      <c r="C31" s="261"/>
      <c r="D31" s="261"/>
      <c r="E31" s="36" t="e">
        <f t="shared" si="5"/>
        <v>#DIV/0!</v>
      </c>
      <c r="F31" s="262"/>
      <c r="G31" s="261"/>
      <c r="H31" s="261"/>
      <c r="I31" s="36" t="e">
        <f t="shared" si="6"/>
        <v>#DIV/0!</v>
      </c>
      <c r="J31" s="264"/>
    </row>
    <row r="32" spans="2:10" s="139" customFormat="1" ht="18" customHeight="1" x14ac:dyDescent="0.25">
      <c r="B32" s="46" t="s">
        <v>185</v>
      </c>
      <c r="C32" s="261"/>
      <c r="D32" s="261"/>
      <c r="E32" s="36" t="e">
        <f t="shared" si="5"/>
        <v>#DIV/0!</v>
      </c>
      <c r="F32" s="262"/>
      <c r="G32" s="261"/>
      <c r="H32" s="261"/>
      <c r="I32" s="36" t="e">
        <f t="shared" si="6"/>
        <v>#DIV/0!</v>
      </c>
      <c r="J32" s="264"/>
    </row>
    <row r="33" spans="2:10" s="139" customFormat="1" ht="18" customHeight="1" x14ac:dyDescent="0.25">
      <c r="B33" s="46" t="s">
        <v>81</v>
      </c>
      <c r="C33" s="261"/>
      <c r="D33" s="261"/>
      <c r="E33" s="36" t="e">
        <f t="shared" si="5"/>
        <v>#DIV/0!</v>
      </c>
      <c r="F33" s="262"/>
      <c r="G33" s="261"/>
      <c r="H33" s="261"/>
      <c r="I33" s="36" t="e">
        <f t="shared" si="6"/>
        <v>#DIV/0!</v>
      </c>
      <c r="J33" s="264"/>
    </row>
    <row r="34" spans="2:10" s="139" customFormat="1" ht="18" customHeight="1" x14ac:dyDescent="0.25">
      <c r="B34" s="65" t="s">
        <v>201</v>
      </c>
      <c r="C34" s="261"/>
      <c r="D34" s="261"/>
      <c r="E34" s="92" t="e">
        <f t="shared" si="5"/>
        <v>#DIV/0!</v>
      </c>
      <c r="F34" s="263"/>
      <c r="G34" s="261"/>
      <c r="H34" s="261"/>
      <c r="I34" s="92" t="e">
        <f t="shared" si="6"/>
        <v>#DIV/0!</v>
      </c>
      <c r="J34" s="265"/>
    </row>
    <row r="35" spans="2:10" s="139" customFormat="1" ht="18" customHeight="1" thickBot="1" x14ac:dyDescent="0.3">
      <c r="B35" s="47" t="s">
        <v>14</v>
      </c>
      <c r="C35" s="30">
        <f>SUM(C29:C34)</f>
        <v>0</v>
      </c>
      <c r="D35" s="30">
        <f>SUM(D29:D34)</f>
        <v>0</v>
      </c>
      <c r="E35" s="84" t="e">
        <f>SUM(E29:E34)</f>
        <v>#DIV/0!</v>
      </c>
      <c r="F35" s="85"/>
      <c r="G35" s="30">
        <f>SUM(G29:G34)</f>
        <v>0</v>
      </c>
      <c r="H35" s="30">
        <f>SUM(H29:H34)</f>
        <v>0</v>
      </c>
      <c r="I35" s="84" t="e">
        <f>SUM(I29:I34)</f>
        <v>#DIV/0!</v>
      </c>
      <c r="J35" s="86"/>
    </row>
    <row r="36" spans="2:10" s="139" customFormat="1" ht="8.1" customHeight="1" thickBot="1" x14ac:dyDescent="0.3"/>
    <row r="37" spans="2:10" s="139" customFormat="1" ht="48" customHeight="1" x14ac:dyDescent="0.25">
      <c r="B37" s="73" t="s">
        <v>42</v>
      </c>
      <c r="C37" s="205"/>
      <c r="D37" s="205"/>
      <c r="E37" s="205" t="s">
        <v>203</v>
      </c>
      <c r="F37" s="206"/>
      <c r="G37" s="204"/>
      <c r="H37" s="205"/>
      <c r="I37" s="205" t="s">
        <v>204</v>
      </c>
      <c r="J37" s="207"/>
    </row>
    <row r="38" spans="2:10" s="139" customFormat="1" ht="95.1" customHeight="1" x14ac:dyDescent="0.25">
      <c r="B38" s="45" t="s">
        <v>186</v>
      </c>
      <c r="C38" s="26" t="s">
        <v>182</v>
      </c>
      <c r="D38" s="26" t="s">
        <v>136</v>
      </c>
      <c r="E38" s="26" t="s">
        <v>184</v>
      </c>
      <c r="F38" s="26" t="s">
        <v>205</v>
      </c>
      <c r="G38" s="26" t="s">
        <v>182</v>
      </c>
      <c r="H38" s="26" t="s">
        <v>136</v>
      </c>
      <c r="I38" s="26" t="s">
        <v>184</v>
      </c>
      <c r="J38" s="27" t="s">
        <v>205</v>
      </c>
    </row>
    <row r="39" spans="2:10" s="139" customFormat="1" ht="18" customHeight="1" x14ac:dyDescent="0.25">
      <c r="B39" s="45" t="s">
        <v>2</v>
      </c>
      <c r="C39" s="16"/>
      <c r="D39" s="16"/>
      <c r="E39" s="14"/>
      <c r="F39" s="16"/>
      <c r="G39" s="16"/>
      <c r="H39" s="16"/>
      <c r="I39" s="16"/>
      <c r="J39" s="15"/>
    </row>
    <row r="40" spans="2:10" s="139" customFormat="1" ht="18" customHeight="1" x14ac:dyDescent="0.25">
      <c r="B40" s="46" t="s">
        <v>78</v>
      </c>
      <c r="C40" s="261"/>
      <c r="D40" s="261"/>
      <c r="E40" s="36" t="e">
        <f>D40/$D$46</f>
        <v>#DIV/0!</v>
      </c>
      <c r="F40" s="262"/>
      <c r="G40" s="261"/>
      <c r="H40" s="261"/>
      <c r="I40" s="36" t="e">
        <f>H40/$H$46</f>
        <v>#DIV/0!</v>
      </c>
      <c r="J40" s="264"/>
    </row>
    <row r="41" spans="2:10" s="139" customFormat="1" ht="18" customHeight="1" x14ac:dyDescent="0.25">
      <c r="B41" s="46" t="s">
        <v>79</v>
      </c>
      <c r="C41" s="261"/>
      <c r="D41" s="261"/>
      <c r="E41" s="36" t="e">
        <f t="shared" ref="E41:E45" si="7">D41/$D$46</f>
        <v>#DIV/0!</v>
      </c>
      <c r="F41" s="262"/>
      <c r="G41" s="261"/>
      <c r="H41" s="261"/>
      <c r="I41" s="36" t="e">
        <f t="shared" ref="I41:I45" si="8">H41/$H$46</f>
        <v>#DIV/0!</v>
      </c>
      <c r="J41" s="264"/>
    </row>
    <row r="42" spans="2:10" s="139" customFormat="1" ht="18" customHeight="1" x14ac:dyDescent="0.25">
      <c r="B42" s="46" t="s">
        <v>80</v>
      </c>
      <c r="C42" s="261"/>
      <c r="D42" s="261"/>
      <c r="E42" s="36" t="e">
        <f t="shared" si="7"/>
        <v>#DIV/0!</v>
      </c>
      <c r="F42" s="262"/>
      <c r="G42" s="261"/>
      <c r="H42" s="261"/>
      <c r="I42" s="36" t="e">
        <f t="shared" si="8"/>
        <v>#DIV/0!</v>
      </c>
      <c r="J42" s="264"/>
    </row>
    <row r="43" spans="2:10" s="139" customFormat="1" ht="18" customHeight="1" x14ac:dyDescent="0.25">
      <c r="B43" s="46" t="s">
        <v>185</v>
      </c>
      <c r="C43" s="261"/>
      <c r="D43" s="261"/>
      <c r="E43" s="36" t="e">
        <f t="shared" si="7"/>
        <v>#DIV/0!</v>
      </c>
      <c r="F43" s="262"/>
      <c r="G43" s="261"/>
      <c r="H43" s="261"/>
      <c r="I43" s="36" t="e">
        <f t="shared" si="8"/>
        <v>#DIV/0!</v>
      </c>
      <c r="J43" s="264"/>
    </row>
    <row r="44" spans="2:10" s="139" customFormat="1" ht="18" customHeight="1" x14ac:dyDescent="0.25">
      <c r="B44" s="46" t="s">
        <v>81</v>
      </c>
      <c r="C44" s="261"/>
      <c r="D44" s="261"/>
      <c r="E44" s="36" t="e">
        <f t="shared" si="7"/>
        <v>#DIV/0!</v>
      </c>
      <c r="F44" s="262"/>
      <c r="G44" s="261"/>
      <c r="H44" s="261"/>
      <c r="I44" s="36" t="e">
        <f t="shared" si="8"/>
        <v>#DIV/0!</v>
      </c>
      <c r="J44" s="264"/>
    </row>
    <row r="45" spans="2:10" s="139" customFormat="1" ht="18" customHeight="1" x14ac:dyDescent="0.25">
      <c r="B45" s="65" t="s">
        <v>201</v>
      </c>
      <c r="C45" s="261"/>
      <c r="D45" s="261"/>
      <c r="E45" s="92" t="e">
        <f t="shared" si="7"/>
        <v>#DIV/0!</v>
      </c>
      <c r="F45" s="263"/>
      <c r="G45" s="261"/>
      <c r="H45" s="261"/>
      <c r="I45" s="92" t="e">
        <f t="shared" si="8"/>
        <v>#DIV/0!</v>
      </c>
      <c r="J45" s="265"/>
    </row>
    <row r="46" spans="2:10" s="139" customFormat="1" ht="18" customHeight="1" thickBot="1" x14ac:dyDescent="0.3">
      <c r="B46" s="47" t="s">
        <v>14</v>
      </c>
      <c r="C46" s="30">
        <f>SUM(C40:C45)</f>
        <v>0</v>
      </c>
      <c r="D46" s="30">
        <f>SUM(D40:D45)</f>
        <v>0</v>
      </c>
      <c r="E46" s="84" t="e">
        <f>SUM(E40:E45)</f>
        <v>#DIV/0!</v>
      </c>
      <c r="F46" s="85"/>
      <c r="G46" s="30">
        <f>SUM(G40:G45)</f>
        <v>0</v>
      </c>
      <c r="H46" s="30">
        <f>SUM(H40:H45)</f>
        <v>0</v>
      </c>
      <c r="I46" s="84" t="e">
        <f>SUM(I40:I45)</f>
        <v>#DIV/0!</v>
      </c>
      <c r="J46" s="86"/>
    </row>
    <row r="47" spans="2:10" s="139" customFormat="1" ht="8.1" customHeight="1" thickBot="1" x14ac:dyDescent="0.3"/>
    <row r="48" spans="2:10" s="139" customFormat="1" ht="48" customHeight="1" x14ac:dyDescent="0.25">
      <c r="B48" s="73" t="s">
        <v>42</v>
      </c>
      <c r="C48" s="205"/>
      <c r="D48" s="205"/>
      <c r="E48" s="205" t="s">
        <v>203</v>
      </c>
      <c r="F48" s="206"/>
      <c r="G48" s="204"/>
      <c r="H48" s="205"/>
      <c r="I48" s="205" t="s">
        <v>204</v>
      </c>
      <c r="J48" s="207"/>
    </row>
    <row r="49" spans="2:10" s="139" customFormat="1" ht="95.1" customHeight="1" x14ac:dyDescent="0.25">
      <c r="B49" s="45" t="s">
        <v>186</v>
      </c>
      <c r="C49" s="26" t="s">
        <v>182</v>
      </c>
      <c r="D49" s="26" t="s">
        <v>136</v>
      </c>
      <c r="E49" s="26" t="s">
        <v>184</v>
      </c>
      <c r="F49" s="26" t="s">
        <v>205</v>
      </c>
      <c r="G49" s="26" t="s">
        <v>182</v>
      </c>
      <c r="H49" s="26" t="s">
        <v>136</v>
      </c>
      <c r="I49" s="26" t="s">
        <v>184</v>
      </c>
      <c r="J49" s="27" t="s">
        <v>205</v>
      </c>
    </row>
    <row r="50" spans="2:10" s="139" customFormat="1" ht="18" customHeight="1" x14ac:dyDescent="0.25">
      <c r="B50" s="45" t="s">
        <v>3</v>
      </c>
      <c r="C50" s="16"/>
      <c r="D50" s="16"/>
      <c r="E50" s="14"/>
      <c r="F50" s="16"/>
      <c r="G50" s="16"/>
      <c r="H50" s="16"/>
      <c r="I50" s="16"/>
      <c r="J50" s="15"/>
    </row>
    <row r="51" spans="2:10" s="139" customFormat="1" ht="18" customHeight="1" x14ac:dyDescent="0.25">
      <c r="B51" s="46" t="s">
        <v>78</v>
      </c>
      <c r="C51" s="261"/>
      <c r="D51" s="261"/>
      <c r="E51" s="36" t="e">
        <f>D51/$D$57</f>
        <v>#DIV/0!</v>
      </c>
      <c r="F51" s="262"/>
      <c r="G51" s="261"/>
      <c r="H51" s="261"/>
      <c r="I51" s="36" t="e">
        <f>H51/$H$57</f>
        <v>#DIV/0!</v>
      </c>
      <c r="J51" s="264"/>
    </row>
    <row r="52" spans="2:10" s="139" customFormat="1" ht="18" customHeight="1" x14ac:dyDescent="0.25">
      <c r="B52" s="46" t="s">
        <v>79</v>
      </c>
      <c r="C52" s="261"/>
      <c r="D52" s="261"/>
      <c r="E52" s="36" t="e">
        <f t="shared" ref="E52:E56" si="9">D52/$D$57</f>
        <v>#DIV/0!</v>
      </c>
      <c r="F52" s="262"/>
      <c r="G52" s="261"/>
      <c r="H52" s="261"/>
      <c r="I52" s="36" t="e">
        <f t="shared" ref="I52:I56" si="10">H52/$H$57</f>
        <v>#DIV/0!</v>
      </c>
      <c r="J52" s="264"/>
    </row>
    <row r="53" spans="2:10" s="139" customFormat="1" ht="18" customHeight="1" x14ac:dyDescent="0.25">
      <c r="B53" s="46" t="s">
        <v>80</v>
      </c>
      <c r="C53" s="261"/>
      <c r="D53" s="261"/>
      <c r="E53" s="36" t="e">
        <f t="shared" si="9"/>
        <v>#DIV/0!</v>
      </c>
      <c r="F53" s="262"/>
      <c r="G53" s="261"/>
      <c r="H53" s="261"/>
      <c r="I53" s="36" t="e">
        <f t="shared" si="10"/>
        <v>#DIV/0!</v>
      </c>
      <c r="J53" s="264"/>
    </row>
    <row r="54" spans="2:10" s="139" customFormat="1" ht="18" customHeight="1" x14ac:dyDescent="0.25">
      <c r="B54" s="46" t="s">
        <v>185</v>
      </c>
      <c r="C54" s="261"/>
      <c r="D54" s="261"/>
      <c r="E54" s="36" t="e">
        <f t="shared" si="9"/>
        <v>#DIV/0!</v>
      </c>
      <c r="F54" s="262"/>
      <c r="G54" s="261"/>
      <c r="H54" s="261"/>
      <c r="I54" s="36" t="e">
        <f t="shared" si="10"/>
        <v>#DIV/0!</v>
      </c>
      <c r="J54" s="264"/>
    </row>
    <row r="55" spans="2:10" s="139" customFormat="1" ht="18" customHeight="1" x14ac:dyDescent="0.25">
      <c r="B55" s="46" t="s">
        <v>81</v>
      </c>
      <c r="C55" s="261"/>
      <c r="D55" s="261"/>
      <c r="E55" s="36" t="e">
        <f t="shared" si="9"/>
        <v>#DIV/0!</v>
      </c>
      <c r="F55" s="262"/>
      <c r="G55" s="261"/>
      <c r="H55" s="261"/>
      <c r="I55" s="36" t="e">
        <f t="shared" si="10"/>
        <v>#DIV/0!</v>
      </c>
      <c r="J55" s="264"/>
    </row>
    <row r="56" spans="2:10" s="139" customFormat="1" ht="18" customHeight="1" x14ac:dyDescent="0.25">
      <c r="B56" s="65" t="s">
        <v>201</v>
      </c>
      <c r="C56" s="261"/>
      <c r="D56" s="261"/>
      <c r="E56" s="92" t="e">
        <f t="shared" si="9"/>
        <v>#DIV/0!</v>
      </c>
      <c r="F56" s="263"/>
      <c r="G56" s="261"/>
      <c r="H56" s="261"/>
      <c r="I56" s="92" t="e">
        <f t="shared" si="10"/>
        <v>#DIV/0!</v>
      </c>
      <c r="J56" s="265"/>
    </row>
    <row r="57" spans="2:10" s="139" customFormat="1" ht="18" customHeight="1" thickBot="1" x14ac:dyDescent="0.3">
      <c r="B57" s="47" t="s">
        <v>14</v>
      </c>
      <c r="C57" s="30">
        <f>SUM(C51:C56)</f>
        <v>0</v>
      </c>
      <c r="D57" s="30">
        <f>SUM(D51:D56)</f>
        <v>0</v>
      </c>
      <c r="E57" s="84" t="e">
        <f>SUM(E51:E56)</f>
        <v>#DIV/0!</v>
      </c>
      <c r="F57" s="85"/>
      <c r="G57" s="30">
        <f>SUM(G51:G56)</f>
        <v>0</v>
      </c>
      <c r="H57" s="30">
        <f>SUM(H51:H56)</f>
        <v>0</v>
      </c>
      <c r="I57" s="84" t="e">
        <f>SUM(I51:I56)</f>
        <v>#DIV/0!</v>
      </c>
      <c r="J57" s="86"/>
    </row>
    <row r="58" spans="2:10" s="139" customFormat="1" ht="8.1" customHeight="1" thickBot="1" x14ac:dyDescent="0.3"/>
    <row r="59" spans="2:10" s="139" customFormat="1" ht="48" customHeight="1" x14ac:dyDescent="0.25">
      <c r="B59" s="73" t="s">
        <v>42</v>
      </c>
      <c r="C59" s="205"/>
      <c r="D59" s="205"/>
      <c r="E59" s="205" t="s">
        <v>203</v>
      </c>
      <c r="F59" s="206"/>
      <c r="G59" s="204"/>
      <c r="H59" s="205"/>
      <c r="I59" s="205" t="s">
        <v>204</v>
      </c>
      <c r="J59" s="207"/>
    </row>
    <row r="60" spans="2:10" s="139" customFormat="1" ht="95.1" customHeight="1" x14ac:dyDescent="0.25">
      <c r="B60" s="45" t="s">
        <v>186</v>
      </c>
      <c r="C60" s="26" t="s">
        <v>182</v>
      </c>
      <c r="D60" s="26" t="s">
        <v>136</v>
      </c>
      <c r="E60" s="26" t="s">
        <v>184</v>
      </c>
      <c r="F60" s="26" t="s">
        <v>205</v>
      </c>
      <c r="G60" s="26" t="s">
        <v>182</v>
      </c>
      <c r="H60" s="26" t="s">
        <v>136</v>
      </c>
      <c r="I60" s="26" t="s">
        <v>184</v>
      </c>
      <c r="J60" s="27" t="s">
        <v>205</v>
      </c>
    </row>
    <row r="61" spans="2:10" s="139" customFormat="1" ht="18" customHeight="1" x14ac:dyDescent="0.25">
      <c r="B61" s="45" t="s">
        <v>121</v>
      </c>
      <c r="C61" s="16"/>
      <c r="D61" s="16"/>
      <c r="E61" s="14"/>
      <c r="F61" s="16"/>
      <c r="G61" s="16"/>
      <c r="H61" s="16"/>
      <c r="I61" s="16"/>
      <c r="J61" s="15"/>
    </row>
    <row r="62" spans="2:10" s="139" customFormat="1" ht="18" customHeight="1" x14ac:dyDescent="0.25">
      <c r="B62" s="46" t="s">
        <v>78</v>
      </c>
      <c r="C62" s="261"/>
      <c r="D62" s="261"/>
      <c r="E62" s="36" t="e">
        <f>D62/$D$68</f>
        <v>#DIV/0!</v>
      </c>
      <c r="F62" s="262"/>
      <c r="G62" s="261"/>
      <c r="H62" s="261"/>
      <c r="I62" s="36" t="e">
        <f>H62/$H$68</f>
        <v>#DIV/0!</v>
      </c>
      <c r="J62" s="264"/>
    </row>
    <row r="63" spans="2:10" s="139" customFormat="1" ht="18" customHeight="1" x14ac:dyDescent="0.25">
      <c r="B63" s="46" t="s">
        <v>79</v>
      </c>
      <c r="C63" s="261"/>
      <c r="D63" s="261"/>
      <c r="E63" s="36" t="e">
        <f t="shared" ref="E63:E67" si="11">D63/$D$68</f>
        <v>#DIV/0!</v>
      </c>
      <c r="F63" s="262"/>
      <c r="G63" s="261"/>
      <c r="H63" s="261"/>
      <c r="I63" s="36" t="e">
        <f t="shared" ref="I63:I67" si="12">H63/$H$68</f>
        <v>#DIV/0!</v>
      </c>
      <c r="J63" s="264"/>
    </row>
    <row r="64" spans="2:10" s="139" customFormat="1" ht="18" customHeight="1" x14ac:dyDescent="0.25">
      <c r="B64" s="46" t="s">
        <v>80</v>
      </c>
      <c r="C64" s="261"/>
      <c r="D64" s="261"/>
      <c r="E64" s="36" t="e">
        <f t="shared" si="11"/>
        <v>#DIV/0!</v>
      </c>
      <c r="F64" s="262"/>
      <c r="G64" s="261"/>
      <c r="H64" s="261"/>
      <c r="I64" s="36" t="e">
        <f t="shared" si="12"/>
        <v>#DIV/0!</v>
      </c>
      <c r="J64" s="264"/>
    </row>
    <row r="65" spans="2:10" s="139" customFormat="1" ht="18" customHeight="1" x14ac:dyDescent="0.25">
      <c r="B65" s="46" t="s">
        <v>185</v>
      </c>
      <c r="C65" s="261"/>
      <c r="D65" s="261"/>
      <c r="E65" s="36" t="e">
        <f t="shared" si="11"/>
        <v>#DIV/0!</v>
      </c>
      <c r="F65" s="262"/>
      <c r="G65" s="261"/>
      <c r="H65" s="261"/>
      <c r="I65" s="36" t="e">
        <f t="shared" si="12"/>
        <v>#DIV/0!</v>
      </c>
      <c r="J65" s="264"/>
    </row>
    <row r="66" spans="2:10" s="139" customFormat="1" ht="18" customHeight="1" x14ac:dyDescent="0.25">
      <c r="B66" s="46" t="s">
        <v>81</v>
      </c>
      <c r="C66" s="261"/>
      <c r="D66" s="261"/>
      <c r="E66" s="36" t="e">
        <f t="shared" si="11"/>
        <v>#DIV/0!</v>
      </c>
      <c r="F66" s="262"/>
      <c r="G66" s="261"/>
      <c r="H66" s="261"/>
      <c r="I66" s="36" t="e">
        <f t="shared" si="12"/>
        <v>#DIV/0!</v>
      </c>
      <c r="J66" s="264"/>
    </row>
    <row r="67" spans="2:10" s="139" customFormat="1" ht="18" customHeight="1" x14ac:dyDescent="0.25">
      <c r="B67" s="65" t="s">
        <v>201</v>
      </c>
      <c r="C67" s="261"/>
      <c r="D67" s="261"/>
      <c r="E67" s="92" t="e">
        <f t="shared" si="11"/>
        <v>#DIV/0!</v>
      </c>
      <c r="F67" s="263"/>
      <c r="G67" s="261"/>
      <c r="H67" s="261"/>
      <c r="I67" s="92" t="e">
        <f t="shared" si="12"/>
        <v>#DIV/0!</v>
      </c>
      <c r="J67" s="265"/>
    </row>
    <row r="68" spans="2:10" s="139" customFormat="1" ht="18" customHeight="1" thickBot="1" x14ac:dyDescent="0.3">
      <c r="B68" s="47" t="s">
        <v>14</v>
      </c>
      <c r="C68" s="30">
        <f>SUM(C62:C67)</f>
        <v>0</v>
      </c>
      <c r="D68" s="30">
        <f>SUM(D62:D67)</f>
        <v>0</v>
      </c>
      <c r="E68" s="84" t="e">
        <f>SUM(E62:E67)</f>
        <v>#DIV/0!</v>
      </c>
      <c r="F68" s="85"/>
      <c r="G68" s="30">
        <f>SUM(G62:G67)</f>
        <v>0</v>
      </c>
      <c r="H68" s="30">
        <f>SUM(H62:H67)</f>
        <v>0</v>
      </c>
      <c r="I68" s="84" t="e">
        <f>SUM(I62:I67)</f>
        <v>#DIV/0!</v>
      </c>
      <c r="J68" s="86"/>
    </row>
    <row r="69" spans="2:10" s="139" customFormat="1" x14ac:dyDescent="0.25"/>
    <row r="70" spans="2:10" s="139" customFormat="1" x14ac:dyDescent="0.25">
      <c r="B70" s="21"/>
      <c r="C70" s="21"/>
      <c r="D70" s="21"/>
      <c r="E70" s="21"/>
      <c r="F70" s="21"/>
      <c r="G70" s="21"/>
      <c r="H70" s="21"/>
      <c r="I70" s="21"/>
      <c r="J70" s="21"/>
    </row>
  </sheetData>
  <sheetProtection algorithmName="SHA-512" hashValue="zmsIyN1F6gWkCMA67F+m3sRWqMXDYW4KbibdK88ycMHcz2dA90LCEFsEMXOml8exUinF33wdcSf9p2b2rYsBqg==" saltValue="5eYUCUhyS8v5ANF3/72MWw==" spinCount="100000" sheet="1" objects="1" scenarios="1"/>
  <phoneticPr fontId="14" type="noConversion"/>
  <hyperlinks>
    <hyperlink ref="B2" location="Explanation!A1" display="Please document any explanation in the explanation tab" xr:uid="{AB803A06-11AA-4EF2-8A00-1E47B25D14C0}"/>
  </hyperlinks>
  <pageMargins left="0.25" right="0.25" top="0.75" bottom="0.75" header="0.3" footer="0.3"/>
  <pageSetup scale="27" orientation="landscape" r:id="rId1"/>
  <headerFooter>
    <oddFooter>&amp;L&amp;"Arial,Regular"&amp;12&amp;A
Version Date:June 10,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9" tint="0.39997558519241921"/>
    <pageSetUpPr fitToPage="1"/>
  </sheetPr>
  <dimension ref="B1:J21"/>
  <sheetViews>
    <sheetView showGridLines="0" zoomScale="85" zoomScaleNormal="85" workbookViewId="0"/>
  </sheetViews>
  <sheetFormatPr defaultColWidth="9.140625" defaultRowHeight="15" x14ac:dyDescent="0.25"/>
  <cols>
    <col min="1" max="1" width="1.7109375" style="22" customWidth="1"/>
    <col min="2" max="2" width="15.7109375" style="21" customWidth="1"/>
    <col min="3" max="3" width="35.7109375" style="21" customWidth="1"/>
    <col min="4" max="5" width="24.7109375" style="21" customWidth="1"/>
    <col min="6" max="6" width="1.7109375" style="21" customWidth="1"/>
    <col min="7" max="7" width="24.7109375" style="31" customWidth="1"/>
    <col min="8" max="10" width="24.7109375" style="21" customWidth="1"/>
    <col min="11" max="16384" width="9.140625" style="22"/>
  </cols>
  <sheetData>
    <row r="1" spans="2:10" s="141" customFormat="1" ht="50.1" customHeight="1" x14ac:dyDescent="0.25">
      <c r="B1" s="140"/>
      <c r="C1" s="125"/>
      <c r="D1" s="125"/>
      <c r="E1" s="140"/>
      <c r="F1" s="126" t="str">
        <f>CONCATENATE("The Report Summarizes Rate Activity for the 12 month ending Reporting Year ",General_Info!$C$10)</f>
        <v>The Report Summarizes Rate Activity for the 12 month ending Reporting Year 2023</v>
      </c>
      <c r="G1" s="125"/>
      <c r="H1" s="125"/>
      <c r="I1" s="125"/>
      <c r="J1" s="125"/>
    </row>
    <row r="2" spans="2:10" s="139" customFormat="1" ht="15.75" x14ac:dyDescent="0.25">
      <c r="B2" s="35" t="s">
        <v>222</v>
      </c>
      <c r="C2" s="21"/>
      <c r="D2" s="34"/>
      <c r="E2" s="34"/>
      <c r="F2" s="34"/>
      <c r="G2" s="34"/>
      <c r="H2" s="34"/>
      <c r="I2" s="34"/>
      <c r="J2" s="34"/>
    </row>
    <row r="3" spans="2:10" s="139" customFormat="1" ht="29.25" customHeight="1" thickBot="1" x14ac:dyDescent="0.3"/>
    <row r="4" spans="2:10" s="139" customFormat="1" ht="95.1" customHeight="1" thickBot="1" x14ac:dyDescent="0.3">
      <c r="B4" s="21"/>
      <c r="C4" s="72" t="s">
        <v>60</v>
      </c>
      <c r="D4" s="209" t="s">
        <v>146</v>
      </c>
      <c r="E4" s="210" t="s">
        <v>148</v>
      </c>
      <c r="F4" s="21"/>
      <c r="G4" s="274" t="s">
        <v>147</v>
      </c>
      <c r="H4" s="280" t="s">
        <v>37</v>
      </c>
      <c r="I4" s="280" t="s">
        <v>116</v>
      </c>
      <c r="J4" s="281" t="s">
        <v>120</v>
      </c>
    </row>
    <row r="5" spans="2:10" s="139" customFormat="1" ht="48" customHeight="1" x14ac:dyDescent="0.25">
      <c r="B5" s="174"/>
      <c r="C5" s="25" t="s">
        <v>17</v>
      </c>
      <c r="D5" s="26" t="s">
        <v>126</v>
      </c>
      <c r="E5" s="27" t="s">
        <v>126</v>
      </c>
      <c r="F5" s="21"/>
      <c r="G5" s="40" t="s">
        <v>126</v>
      </c>
      <c r="H5" s="215"/>
      <c r="I5" s="216"/>
      <c r="J5" s="217"/>
    </row>
    <row r="6" spans="2:10" s="139" customFormat="1" ht="95.1" customHeight="1" x14ac:dyDescent="0.25">
      <c r="B6" s="175"/>
      <c r="C6" s="42" t="s">
        <v>51</v>
      </c>
      <c r="D6" s="214"/>
      <c r="E6" s="82" t="s">
        <v>59</v>
      </c>
      <c r="F6" s="21"/>
      <c r="G6" s="275" t="s">
        <v>148</v>
      </c>
      <c r="H6" s="282" t="s">
        <v>37</v>
      </c>
      <c r="I6" s="282" t="s">
        <v>116</v>
      </c>
      <c r="J6" s="283" t="s">
        <v>120</v>
      </c>
    </row>
    <row r="7" spans="2:10" s="139" customFormat="1" ht="48" customHeight="1" thickBot="1" x14ac:dyDescent="0.3">
      <c r="B7" s="175"/>
      <c r="C7" s="42" t="s">
        <v>52</v>
      </c>
      <c r="D7" s="214"/>
      <c r="E7" s="82" t="s">
        <v>59</v>
      </c>
      <c r="F7" s="21"/>
      <c r="G7" s="43" t="s">
        <v>126</v>
      </c>
      <c r="H7" s="218">
        <v>70</v>
      </c>
      <c r="I7" s="219">
        <f>'(1) Premium'!K35</f>
        <v>468.67028968253976</v>
      </c>
      <c r="J7" s="220">
        <f>'(1) Premium'!L35</f>
        <v>3.8764493215277904E-2</v>
      </c>
    </row>
    <row r="8" spans="2:10" s="139" customFormat="1" ht="48" customHeight="1" x14ac:dyDescent="0.25">
      <c r="B8" s="175"/>
      <c r="C8" s="42" t="s">
        <v>53</v>
      </c>
      <c r="D8" s="214"/>
      <c r="E8" s="82" t="s">
        <v>59</v>
      </c>
      <c r="F8" s="21"/>
      <c r="G8" s="31"/>
      <c r="H8" s="76"/>
      <c r="I8" s="77"/>
      <c r="J8" s="78"/>
    </row>
    <row r="9" spans="2:10" s="139" customFormat="1" ht="48" customHeight="1" x14ac:dyDescent="0.25">
      <c r="B9" s="175"/>
      <c r="C9" s="42" t="s">
        <v>54</v>
      </c>
      <c r="D9" s="214"/>
      <c r="E9" s="82" t="s">
        <v>59</v>
      </c>
      <c r="F9" s="21"/>
      <c r="G9" s="31"/>
      <c r="H9" s="76"/>
      <c r="I9" s="77"/>
      <c r="J9" s="78"/>
    </row>
    <row r="10" spans="2:10" s="139" customFormat="1" ht="48" customHeight="1" x14ac:dyDescent="0.25">
      <c r="B10" s="175" t="s">
        <v>82</v>
      </c>
      <c r="C10" s="42" t="s">
        <v>55</v>
      </c>
      <c r="D10" s="214"/>
      <c r="E10" s="82" t="s">
        <v>59</v>
      </c>
      <c r="F10" s="21"/>
      <c r="G10" s="31"/>
      <c r="H10" s="21"/>
      <c r="I10" s="21"/>
      <c r="J10" s="21"/>
    </row>
    <row r="11" spans="2:10" s="139" customFormat="1" ht="48" customHeight="1" x14ac:dyDescent="0.25">
      <c r="B11" s="175"/>
      <c r="C11" s="42" t="s">
        <v>7</v>
      </c>
      <c r="D11" s="214"/>
      <c r="E11" s="82" t="s">
        <v>59</v>
      </c>
      <c r="F11" s="21"/>
      <c r="G11" s="31"/>
      <c r="H11" s="21"/>
      <c r="I11" s="21"/>
      <c r="J11" s="21"/>
    </row>
    <row r="12" spans="2:10" s="139" customFormat="1" ht="48" customHeight="1" x14ac:dyDescent="0.25">
      <c r="B12" s="175"/>
      <c r="C12" s="42" t="s">
        <v>84</v>
      </c>
      <c r="D12" s="214"/>
      <c r="E12" s="82" t="s">
        <v>59</v>
      </c>
      <c r="F12" s="21"/>
      <c r="G12" s="31"/>
      <c r="H12" s="21"/>
      <c r="I12" s="21"/>
      <c r="J12" s="21"/>
    </row>
    <row r="13" spans="2:10" s="139" customFormat="1" ht="48" customHeight="1" x14ac:dyDescent="0.25">
      <c r="B13" s="175"/>
      <c r="C13" s="42" t="s">
        <v>57</v>
      </c>
      <c r="D13" s="214"/>
      <c r="E13" s="82" t="s">
        <v>59</v>
      </c>
      <c r="F13" s="19"/>
      <c r="G13" s="31"/>
      <c r="H13" s="21"/>
      <c r="I13" s="21"/>
      <c r="J13" s="21"/>
    </row>
    <row r="14" spans="2:10" s="139" customFormat="1" ht="48" customHeight="1" x14ac:dyDescent="0.25">
      <c r="B14" s="175"/>
      <c r="C14" s="42" t="s">
        <v>85</v>
      </c>
      <c r="D14" s="214"/>
      <c r="E14" s="82" t="s">
        <v>89</v>
      </c>
      <c r="F14" s="19"/>
      <c r="G14" s="31"/>
      <c r="H14" s="21"/>
      <c r="I14" s="21"/>
      <c r="J14" s="21"/>
    </row>
    <row r="15" spans="2:10" s="139" customFormat="1" ht="48" customHeight="1" thickBot="1" x14ac:dyDescent="0.3">
      <c r="B15" s="175"/>
      <c r="C15" s="236" t="s">
        <v>58</v>
      </c>
      <c r="D15" s="237"/>
      <c r="E15" s="82" t="s">
        <v>59</v>
      </c>
      <c r="F15" s="19"/>
      <c r="G15" s="31"/>
      <c r="H15" s="21"/>
      <c r="I15" s="21"/>
      <c r="J15" s="21"/>
    </row>
    <row r="16" spans="2:10" s="139" customFormat="1" ht="48" customHeight="1" x14ac:dyDescent="0.25">
      <c r="B16" s="298" t="s">
        <v>257</v>
      </c>
      <c r="C16" s="247" t="s">
        <v>251</v>
      </c>
      <c r="D16" s="238"/>
      <c r="E16" s="239" t="s">
        <v>59</v>
      </c>
      <c r="F16" s="19"/>
      <c r="G16" s="31"/>
      <c r="H16" s="21"/>
      <c r="I16" s="21"/>
      <c r="J16" s="21"/>
    </row>
    <row r="17" spans="2:10" s="139" customFormat="1" ht="48" customHeight="1" x14ac:dyDescent="0.25">
      <c r="B17" s="299"/>
      <c r="C17" s="248" t="s">
        <v>252</v>
      </c>
      <c r="D17" s="80"/>
      <c r="E17" s="82" t="s">
        <v>59</v>
      </c>
      <c r="F17" s="19"/>
      <c r="G17" s="31"/>
      <c r="H17" s="21"/>
      <c r="I17" s="21"/>
      <c r="J17" s="21"/>
    </row>
    <row r="18" spans="2:10" s="139" customFormat="1" ht="48" customHeight="1" x14ac:dyDescent="0.25">
      <c r="B18" s="299"/>
      <c r="C18" s="248" t="s">
        <v>253</v>
      </c>
      <c r="D18" s="80"/>
      <c r="E18" s="82" t="s">
        <v>89</v>
      </c>
      <c r="F18" s="19"/>
      <c r="G18" s="31"/>
      <c r="H18" s="21"/>
      <c r="I18" s="21"/>
      <c r="J18" s="21"/>
    </row>
    <row r="19" spans="2:10" s="139" customFormat="1" ht="48" customHeight="1" x14ac:dyDescent="0.25">
      <c r="B19" s="299"/>
      <c r="C19" s="248" t="s">
        <v>254</v>
      </c>
      <c r="D19" s="80"/>
      <c r="E19" s="82" t="s">
        <v>89</v>
      </c>
      <c r="F19" s="19"/>
      <c r="G19" s="31"/>
      <c r="H19" s="21"/>
      <c r="I19" s="21"/>
      <c r="J19" s="21"/>
    </row>
    <row r="20" spans="2:10" s="139" customFormat="1" ht="48" customHeight="1" x14ac:dyDescent="0.25">
      <c r="B20" s="299"/>
      <c r="C20" s="248" t="s">
        <v>255</v>
      </c>
      <c r="D20" s="80"/>
      <c r="E20" s="82" t="s">
        <v>89</v>
      </c>
      <c r="F20" s="19"/>
      <c r="G20" s="31"/>
      <c r="H20" s="21"/>
      <c r="I20" s="21"/>
      <c r="J20" s="21"/>
    </row>
    <row r="21" spans="2:10" s="139" customFormat="1" ht="48" customHeight="1" thickBot="1" x14ac:dyDescent="0.3">
      <c r="B21" s="300"/>
      <c r="C21" s="249" t="s">
        <v>256</v>
      </c>
      <c r="D21" s="81"/>
      <c r="E21" s="83" t="s">
        <v>89</v>
      </c>
      <c r="F21" s="19"/>
      <c r="G21" s="31"/>
      <c r="H21" s="21"/>
      <c r="I21" s="21"/>
      <c r="J21" s="21"/>
    </row>
  </sheetData>
  <sheetProtection algorithmName="SHA-512" hashValue="D2bSTYCSpVkTbBUNTRnEG55Sme3Jwa0SYagsczeJVHlgfDtJF+CQG/ZDXUWyegi5XB+N3FVkgujXVypYLB7xug==" saltValue="am/6M4sx8y0OxkzIjTmgRA=="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49" orientation="landscape" r:id="rId1"/>
  <headerFooter>
    <oddFooter>&amp;L&amp;"Arial,Regular"&amp;12&amp;A
Version Date: June 10,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39997558519241921"/>
    <pageSetUpPr fitToPage="1"/>
  </sheetPr>
  <dimension ref="B1:K21"/>
  <sheetViews>
    <sheetView showGridLines="0" zoomScale="85" zoomScaleNormal="85" workbookViewId="0"/>
  </sheetViews>
  <sheetFormatPr defaultColWidth="9.140625" defaultRowHeight="15" x14ac:dyDescent="0.25"/>
  <cols>
    <col min="1" max="1" width="1.7109375" style="22" customWidth="1"/>
    <col min="2" max="2" width="15.7109375" style="21" customWidth="1"/>
    <col min="3" max="3" width="35.7109375" style="21" customWidth="1"/>
    <col min="4" max="6" width="24.7109375" style="21" customWidth="1"/>
    <col min="7" max="7" width="1.7109375" style="21" customWidth="1"/>
    <col min="8" max="8" width="24.7109375" style="31" customWidth="1"/>
    <col min="9" max="11" width="24.7109375" style="21" customWidth="1"/>
    <col min="12" max="14" width="9.140625" style="22"/>
    <col min="15" max="15" width="12.5703125" style="22" customWidth="1"/>
    <col min="16" max="16384" width="9.140625" style="22"/>
  </cols>
  <sheetData>
    <row r="1" spans="2:11" s="141" customFormat="1" ht="50.1" customHeight="1" x14ac:dyDescent="0.25">
      <c r="B1" s="173"/>
      <c r="C1" s="140"/>
      <c r="D1" s="125"/>
      <c r="E1" s="125"/>
      <c r="F1" s="125"/>
      <c r="G1" s="126" t="str">
        <f>CONCATENATE("The Report Summarizes Rate Activity for the 12 month ending Reporting Year ",General_Info!$C$10)</f>
        <v>The Report Summarizes Rate Activity for the 12 month ending Reporting Year 2023</v>
      </c>
      <c r="H1" s="125"/>
      <c r="I1" s="125"/>
      <c r="J1" s="125"/>
      <c r="K1" s="125"/>
    </row>
    <row r="2" spans="2:11" s="139" customFormat="1" ht="15.75" x14ac:dyDescent="0.25">
      <c r="B2" s="21"/>
      <c r="C2" s="35" t="s">
        <v>222</v>
      </c>
      <c r="D2" s="21"/>
      <c r="E2" s="21"/>
      <c r="F2" s="34"/>
      <c r="G2" s="34"/>
      <c r="H2" s="34"/>
      <c r="I2" s="34"/>
      <c r="J2" s="34"/>
      <c r="K2" s="34"/>
    </row>
    <row r="3" spans="2:11" s="139" customFormat="1" ht="18.75" customHeight="1" thickBot="1" x14ac:dyDescent="0.3"/>
    <row r="4" spans="2:11" s="139" customFormat="1" ht="95.1" customHeight="1" thickBot="1" x14ac:dyDescent="0.3">
      <c r="B4" s="21"/>
      <c r="C4" s="72" t="s">
        <v>60</v>
      </c>
      <c r="D4" s="209" t="s">
        <v>209</v>
      </c>
      <c r="E4" s="209" t="s">
        <v>210</v>
      </c>
      <c r="F4" s="210" t="s">
        <v>211</v>
      </c>
      <c r="G4" s="21"/>
      <c r="H4" s="274" t="s">
        <v>209</v>
      </c>
      <c r="I4" s="280" t="s">
        <v>136</v>
      </c>
      <c r="J4" s="280" t="s">
        <v>116</v>
      </c>
      <c r="K4" s="281" t="s">
        <v>120</v>
      </c>
    </row>
    <row r="5" spans="2:11" s="139" customFormat="1" ht="42.75" customHeight="1" x14ac:dyDescent="0.25">
      <c r="B5" s="174"/>
      <c r="C5" s="25" t="s">
        <v>17</v>
      </c>
      <c r="D5" s="26" t="s">
        <v>126</v>
      </c>
      <c r="E5" s="26" t="s">
        <v>126</v>
      </c>
      <c r="F5" s="27" t="s">
        <v>126</v>
      </c>
      <c r="G5" s="21"/>
      <c r="H5" s="40" t="s">
        <v>126</v>
      </c>
      <c r="I5" s="221"/>
      <c r="J5" s="216"/>
      <c r="K5" s="217"/>
    </row>
    <row r="6" spans="2:11" s="139" customFormat="1" ht="95.1" customHeight="1" x14ac:dyDescent="0.25">
      <c r="B6" s="175"/>
      <c r="C6" s="42" t="s">
        <v>51</v>
      </c>
      <c r="D6" s="214" t="s">
        <v>89</v>
      </c>
      <c r="E6" s="214" t="s">
        <v>89</v>
      </c>
      <c r="F6" s="82" t="s">
        <v>59</v>
      </c>
      <c r="G6" s="21"/>
      <c r="H6" s="275" t="s">
        <v>210</v>
      </c>
      <c r="I6" s="282" t="s">
        <v>37</v>
      </c>
      <c r="J6" s="282" t="s">
        <v>116</v>
      </c>
      <c r="K6" s="283" t="s">
        <v>120</v>
      </c>
    </row>
    <row r="7" spans="2:11" s="139" customFormat="1" ht="48" customHeight="1" x14ac:dyDescent="0.25">
      <c r="B7" s="175"/>
      <c r="C7" s="42" t="s">
        <v>52</v>
      </c>
      <c r="D7" s="214" t="s">
        <v>89</v>
      </c>
      <c r="E7" s="214" t="s">
        <v>89</v>
      </c>
      <c r="F7" s="82" t="s">
        <v>59</v>
      </c>
      <c r="G7" s="21"/>
      <c r="H7" s="40" t="s">
        <v>126</v>
      </c>
      <c r="I7" s="215"/>
      <c r="J7" s="222"/>
      <c r="K7" s="223"/>
    </row>
    <row r="8" spans="2:11" s="139" customFormat="1" ht="95.1" customHeight="1" x14ac:dyDescent="0.25">
      <c r="B8" s="175"/>
      <c r="C8" s="42" t="s">
        <v>53</v>
      </c>
      <c r="D8" s="214" t="s">
        <v>89</v>
      </c>
      <c r="E8" s="214" t="s">
        <v>89</v>
      </c>
      <c r="F8" s="82" t="s">
        <v>59</v>
      </c>
      <c r="G8" s="21"/>
      <c r="H8" s="276" t="s">
        <v>226</v>
      </c>
      <c r="I8" s="284" t="s">
        <v>37</v>
      </c>
      <c r="J8" s="284" t="s">
        <v>116</v>
      </c>
      <c r="K8" s="285" t="s">
        <v>120</v>
      </c>
    </row>
    <row r="9" spans="2:11" s="139" customFormat="1" ht="48" customHeight="1" thickBot="1" x14ac:dyDescent="0.3">
      <c r="B9" s="175" t="s">
        <v>82</v>
      </c>
      <c r="C9" s="42" t="s">
        <v>54</v>
      </c>
      <c r="D9" s="214" t="s">
        <v>89</v>
      </c>
      <c r="E9" s="214" t="s">
        <v>89</v>
      </c>
      <c r="F9" s="82" t="s">
        <v>59</v>
      </c>
      <c r="G9" s="21"/>
      <c r="H9" s="43" t="s">
        <v>126</v>
      </c>
      <c r="I9" s="218">
        <v>70</v>
      </c>
      <c r="J9" s="219">
        <f>'(1) Premium'!K35</f>
        <v>468.67028968253976</v>
      </c>
      <c r="K9" s="220">
        <f>'(1) Premium'!L35</f>
        <v>3.8764493215277904E-2</v>
      </c>
    </row>
    <row r="10" spans="2:11" s="139" customFormat="1" ht="48" customHeight="1" x14ac:dyDescent="0.25">
      <c r="B10" s="175"/>
      <c r="C10" s="42" t="s">
        <v>55</v>
      </c>
      <c r="D10" s="214" t="s">
        <v>89</v>
      </c>
      <c r="E10" s="214" t="s">
        <v>89</v>
      </c>
      <c r="F10" s="82" t="s">
        <v>59</v>
      </c>
      <c r="G10" s="21"/>
      <c r="H10" s="31"/>
      <c r="I10" s="21"/>
      <c r="J10" s="21"/>
      <c r="K10" s="21"/>
    </row>
    <row r="11" spans="2:11" s="139" customFormat="1" ht="48" customHeight="1" x14ac:dyDescent="0.25">
      <c r="B11" s="175"/>
      <c r="C11" s="42" t="s">
        <v>7</v>
      </c>
      <c r="D11" s="214" t="s">
        <v>89</v>
      </c>
      <c r="E11" s="214" t="s">
        <v>89</v>
      </c>
      <c r="F11" s="82" t="s">
        <v>59</v>
      </c>
      <c r="G11" s="21"/>
      <c r="H11" s="31"/>
      <c r="I11" s="21"/>
      <c r="J11" s="21"/>
      <c r="K11" s="21"/>
    </row>
    <row r="12" spans="2:11" s="139" customFormat="1" ht="48" customHeight="1" x14ac:dyDescent="0.25">
      <c r="B12" s="175"/>
      <c r="C12" s="42" t="s">
        <v>56</v>
      </c>
      <c r="D12" s="214" t="s">
        <v>89</v>
      </c>
      <c r="E12" s="214" t="s">
        <v>89</v>
      </c>
      <c r="F12" s="82" t="s">
        <v>59</v>
      </c>
      <c r="G12" s="21"/>
      <c r="H12" s="31"/>
      <c r="I12" s="21"/>
      <c r="J12" s="21"/>
      <c r="K12" s="21"/>
    </row>
    <row r="13" spans="2:11" s="139" customFormat="1" ht="48" customHeight="1" x14ac:dyDescent="0.25">
      <c r="B13" s="175"/>
      <c r="C13" s="42" t="s">
        <v>57</v>
      </c>
      <c r="D13" s="214" t="s">
        <v>89</v>
      </c>
      <c r="E13" s="214" t="s">
        <v>89</v>
      </c>
      <c r="F13" s="82" t="s">
        <v>59</v>
      </c>
      <c r="G13" s="21"/>
      <c r="H13" s="31"/>
      <c r="I13" s="21"/>
      <c r="J13" s="21"/>
      <c r="K13" s="21"/>
    </row>
    <row r="14" spans="2:11" s="139" customFormat="1" ht="48" customHeight="1" x14ac:dyDescent="0.25">
      <c r="B14" s="175"/>
      <c r="C14" s="42" t="s">
        <v>85</v>
      </c>
      <c r="D14" s="214" t="s">
        <v>89</v>
      </c>
      <c r="E14" s="214" t="s">
        <v>89</v>
      </c>
      <c r="F14" s="82" t="s">
        <v>59</v>
      </c>
      <c r="G14" s="21"/>
      <c r="H14" s="31"/>
      <c r="I14" s="21"/>
      <c r="J14" s="21"/>
      <c r="K14" s="21"/>
    </row>
    <row r="15" spans="2:11" s="139" customFormat="1" ht="48" customHeight="1" thickBot="1" x14ac:dyDescent="0.3">
      <c r="B15" s="175"/>
      <c r="C15" s="236" t="s">
        <v>58</v>
      </c>
      <c r="D15" s="237" t="s">
        <v>89</v>
      </c>
      <c r="E15" s="237" t="s">
        <v>89</v>
      </c>
      <c r="F15" s="82" t="s">
        <v>59</v>
      </c>
      <c r="G15" s="21"/>
      <c r="H15" s="31"/>
      <c r="I15" s="21"/>
      <c r="J15" s="21"/>
      <c r="K15" s="21"/>
    </row>
    <row r="16" spans="2:11" s="139" customFormat="1" ht="48" customHeight="1" x14ac:dyDescent="0.25">
      <c r="B16" s="298" t="s">
        <v>257</v>
      </c>
      <c r="C16" s="247" t="s">
        <v>251</v>
      </c>
      <c r="D16" s="238" t="s">
        <v>89</v>
      </c>
      <c r="E16" s="238" t="s">
        <v>89</v>
      </c>
      <c r="F16" s="239" t="s">
        <v>59</v>
      </c>
      <c r="G16" s="21"/>
      <c r="H16" s="31"/>
      <c r="I16" s="21"/>
      <c r="J16" s="21"/>
      <c r="K16" s="21"/>
    </row>
    <row r="17" spans="2:11" s="139" customFormat="1" ht="48" customHeight="1" x14ac:dyDescent="0.25">
      <c r="B17" s="299"/>
      <c r="C17" s="248" t="s">
        <v>252</v>
      </c>
      <c r="D17" s="80" t="s">
        <v>89</v>
      </c>
      <c r="E17" s="80" t="s">
        <v>89</v>
      </c>
      <c r="F17" s="82" t="s">
        <v>59</v>
      </c>
      <c r="G17" s="21"/>
      <c r="H17" s="31"/>
      <c r="I17" s="21"/>
      <c r="J17" s="21"/>
      <c r="K17" s="21"/>
    </row>
    <row r="18" spans="2:11" s="139" customFormat="1" ht="48" customHeight="1" x14ac:dyDescent="0.25">
      <c r="B18" s="299"/>
      <c r="C18" s="248" t="s">
        <v>253</v>
      </c>
      <c r="D18" s="80" t="s">
        <v>89</v>
      </c>
      <c r="E18" s="80" t="s">
        <v>89</v>
      </c>
      <c r="F18" s="82" t="s">
        <v>89</v>
      </c>
      <c r="G18" s="21"/>
      <c r="H18" s="31"/>
      <c r="I18" s="21"/>
      <c r="J18" s="21"/>
      <c r="K18" s="21"/>
    </row>
    <row r="19" spans="2:11" s="139" customFormat="1" ht="48" customHeight="1" x14ac:dyDescent="0.25">
      <c r="B19" s="299"/>
      <c r="C19" s="248" t="s">
        <v>254</v>
      </c>
      <c r="D19" s="80" t="s">
        <v>89</v>
      </c>
      <c r="E19" s="80" t="s">
        <v>89</v>
      </c>
      <c r="F19" s="82" t="s">
        <v>89</v>
      </c>
      <c r="G19" s="21"/>
      <c r="H19" s="31"/>
      <c r="I19" s="21"/>
      <c r="J19" s="21"/>
      <c r="K19" s="21"/>
    </row>
    <row r="20" spans="2:11" s="139" customFormat="1" ht="48" customHeight="1" x14ac:dyDescent="0.25">
      <c r="B20" s="299"/>
      <c r="C20" s="248" t="s">
        <v>255</v>
      </c>
      <c r="D20" s="80" t="s">
        <v>89</v>
      </c>
      <c r="E20" s="80" t="s">
        <v>89</v>
      </c>
      <c r="F20" s="82" t="s">
        <v>89</v>
      </c>
      <c r="G20" s="21"/>
      <c r="H20" s="31"/>
      <c r="I20" s="21"/>
      <c r="J20" s="21"/>
      <c r="K20" s="21"/>
    </row>
    <row r="21" spans="2:11" s="139" customFormat="1" ht="48" customHeight="1" thickBot="1" x14ac:dyDescent="0.3">
      <c r="B21" s="300"/>
      <c r="C21" s="249" t="s">
        <v>256</v>
      </c>
      <c r="D21" s="81" t="s">
        <v>89</v>
      </c>
      <c r="E21" s="81" t="s">
        <v>89</v>
      </c>
      <c r="F21" s="83" t="s">
        <v>89</v>
      </c>
      <c r="G21" s="21"/>
      <c r="H21" s="31"/>
      <c r="I21" s="21"/>
      <c r="J21" s="21"/>
      <c r="K21" s="21"/>
    </row>
  </sheetData>
  <sheetProtection algorithmName="SHA-512" hashValue="9STm0Q9jFc3pj6gfAxVFvNbICHZ+QmXbCraUFS30/Et8QFeEkFajpM6u+HKIcim77wFo1t/jyZ765vsjNMCAgA==" saltValue="0yR2Oby/zasC978FrSR0gQ=="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48" orientation="landscape" r:id="rId1"/>
  <headerFooter>
    <oddFooter>&amp;L&amp;"Arial,Regular"&amp;12&amp;A
Version Date: June 10,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tint="0.39997558519241921"/>
    <pageSetUpPr fitToPage="1"/>
  </sheetPr>
  <dimension ref="B1:T37"/>
  <sheetViews>
    <sheetView showGridLines="0" zoomScale="85" zoomScaleNormal="85" workbookViewId="0"/>
  </sheetViews>
  <sheetFormatPr defaultColWidth="9.140625" defaultRowHeight="15" x14ac:dyDescent="0.25"/>
  <cols>
    <col min="1" max="1" width="1.7109375" style="22" customWidth="1"/>
    <col min="2" max="2" width="24.7109375" style="21" customWidth="1"/>
    <col min="3" max="20" width="15.7109375" style="21" customWidth="1"/>
    <col min="21" max="16384" width="9.140625" style="22"/>
  </cols>
  <sheetData>
    <row r="1" spans="2:20" s="141" customFormat="1" ht="50.1" customHeight="1" x14ac:dyDescent="0.25">
      <c r="B1" s="140"/>
      <c r="C1" s="125"/>
      <c r="D1" s="125"/>
      <c r="E1" s="125"/>
      <c r="F1" s="125"/>
      <c r="G1" s="125"/>
      <c r="H1" s="125"/>
      <c r="I1" s="125"/>
      <c r="J1" s="142"/>
      <c r="K1" s="126" t="str">
        <f>CONCATENATE("The Report Summarizes Rate Activity for the 12 month ending Reporting Year ",General_Info!$C$10)</f>
        <v>The Report Summarizes Rate Activity for the 12 month ending Reporting Year 2023</v>
      </c>
      <c r="L1" s="125"/>
      <c r="M1" s="125"/>
      <c r="N1" s="125"/>
      <c r="O1" s="125"/>
      <c r="P1" s="125"/>
      <c r="Q1" s="125"/>
      <c r="R1" s="125"/>
      <c r="S1" s="125"/>
      <c r="T1" s="125"/>
    </row>
    <row r="2" spans="2:20" s="139" customFormat="1" ht="15.75" x14ac:dyDescent="0.25">
      <c r="B2" s="35" t="s">
        <v>222</v>
      </c>
      <c r="C2" s="21"/>
      <c r="D2" s="21"/>
      <c r="E2" s="34"/>
      <c r="F2" s="34"/>
      <c r="G2" s="34"/>
      <c r="H2" s="34"/>
      <c r="I2" s="34"/>
      <c r="J2" s="34"/>
      <c r="K2" s="34"/>
      <c r="L2" s="34"/>
    </row>
    <row r="3" spans="2:20" s="139" customFormat="1" ht="15.75" x14ac:dyDescent="0.25">
      <c r="B3" s="35"/>
      <c r="C3" s="21"/>
      <c r="D3" s="21"/>
      <c r="E3" s="34"/>
      <c r="F3" s="34"/>
      <c r="G3" s="34"/>
      <c r="H3" s="34"/>
      <c r="I3" s="34"/>
      <c r="J3" s="34"/>
      <c r="K3" s="34"/>
      <c r="L3" s="34"/>
    </row>
    <row r="4" spans="2:20" s="139" customFormat="1" ht="18.75" customHeight="1" thickBot="1" x14ac:dyDescent="0.3"/>
    <row r="5" spans="2:20" s="145" customFormat="1" ht="48" customHeight="1" x14ac:dyDescent="0.25">
      <c r="B5" s="144" t="s">
        <v>42</v>
      </c>
      <c r="C5" s="200"/>
      <c r="D5" s="201"/>
      <c r="E5" s="201"/>
      <c r="F5" s="201"/>
      <c r="G5" s="201" t="s">
        <v>203</v>
      </c>
      <c r="H5" s="201"/>
      <c r="I5" s="201"/>
      <c r="J5" s="201"/>
      <c r="K5" s="202"/>
      <c r="L5" s="200"/>
      <c r="M5" s="201"/>
      <c r="N5" s="201"/>
      <c r="O5" s="201"/>
      <c r="P5" s="201" t="s">
        <v>204</v>
      </c>
      <c r="Q5" s="201"/>
      <c r="R5" s="201"/>
      <c r="S5" s="201"/>
      <c r="T5" s="203"/>
    </row>
    <row r="6" spans="2:20" s="145" customFormat="1" ht="95.1" customHeight="1" x14ac:dyDescent="0.25">
      <c r="B6" s="146" t="s">
        <v>186</v>
      </c>
      <c r="C6" s="147" t="s">
        <v>78</v>
      </c>
      <c r="D6" s="147" t="s">
        <v>79</v>
      </c>
      <c r="E6" s="147" t="s">
        <v>80</v>
      </c>
      <c r="F6" s="147" t="s">
        <v>185</v>
      </c>
      <c r="G6" s="147" t="s">
        <v>81</v>
      </c>
      <c r="H6" s="147" t="s">
        <v>201</v>
      </c>
      <c r="I6" s="147" t="s">
        <v>37</v>
      </c>
      <c r="J6" s="147" t="s">
        <v>116</v>
      </c>
      <c r="K6" s="147" t="s">
        <v>120</v>
      </c>
      <c r="L6" s="147" t="s">
        <v>78</v>
      </c>
      <c r="M6" s="147" t="s">
        <v>79</v>
      </c>
      <c r="N6" s="147" t="s">
        <v>80</v>
      </c>
      <c r="O6" s="147" t="s">
        <v>185</v>
      </c>
      <c r="P6" s="147" t="s">
        <v>81</v>
      </c>
      <c r="Q6" s="147" t="s">
        <v>201</v>
      </c>
      <c r="R6" s="147" t="s">
        <v>37</v>
      </c>
      <c r="S6" s="147" t="s">
        <v>116</v>
      </c>
      <c r="T6" s="148" t="s">
        <v>120</v>
      </c>
    </row>
    <row r="7" spans="2:20" s="145" customFormat="1" ht="18" customHeight="1" x14ac:dyDescent="0.25">
      <c r="B7" s="146" t="s">
        <v>49</v>
      </c>
      <c r="C7" s="149"/>
      <c r="D7" s="150"/>
      <c r="E7" s="150"/>
      <c r="F7" s="150" t="s">
        <v>172</v>
      </c>
      <c r="G7" s="150"/>
      <c r="H7" s="150"/>
      <c r="I7" s="150"/>
      <c r="J7" s="151"/>
      <c r="K7" s="152"/>
      <c r="L7" s="149"/>
      <c r="M7" s="150"/>
      <c r="N7" s="150"/>
      <c r="O7" s="150" t="s">
        <v>172</v>
      </c>
      <c r="P7" s="150"/>
      <c r="Q7" s="150"/>
      <c r="R7" s="150"/>
      <c r="S7" s="151"/>
      <c r="T7" s="153"/>
    </row>
    <row r="8" spans="2:20" s="145" customFormat="1" ht="18" customHeight="1" x14ac:dyDescent="0.25">
      <c r="B8" s="154" t="s">
        <v>0</v>
      </c>
      <c r="C8" s="143">
        <f>'(2b) Cost Sharing'!D7</f>
        <v>0</v>
      </c>
      <c r="D8" s="143">
        <f>'(2b) Cost Sharing'!D8</f>
        <v>0</v>
      </c>
      <c r="E8" s="143">
        <f>'(2b) Cost Sharing'!D9</f>
        <v>0</v>
      </c>
      <c r="F8" s="143">
        <f>'(2b) Cost Sharing'!D10</f>
        <v>0</v>
      </c>
      <c r="G8" s="143">
        <f>'(2b) Cost Sharing'!D11</f>
        <v>0</v>
      </c>
      <c r="H8" s="143">
        <f>'(2b) Cost Sharing'!D12</f>
        <v>0</v>
      </c>
      <c r="I8" s="143">
        <f t="shared" ref="I8:I13" si="0">SUM(C8:H8)</f>
        <v>0</v>
      </c>
      <c r="J8" s="255"/>
      <c r="K8" s="256"/>
      <c r="L8" s="143">
        <f>'(2b) Cost Sharing'!H7</f>
        <v>0</v>
      </c>
      <c r="M8" s="143">
        <f>'(2b) Cost Sharing'!H8</f>
        <v>0</v>
      </c>
      <c r="N8" s="143">
        <f>'(2b) Cost Sharing'!H9</f>
        <v>0</v>
      </c>
      <c r="O8" s="143">
        <f>'(2b) Cost Sharing'!H10</f>
        <v>0</v>
      </c>
      <c r="P8" s="143">
        <f>'(2b) Cost Sharing'!H11</f>
        <v>0</v>
      </c>
      <c r="Q8" s="143">
        <f>'(2b) Cost Sharing'!H12</f>
        <v>0</v>
      </c>
      <c r="R8" s="143">
        <f>SUM(L8:Q8)</f>
        <v>0</v>
      </c>
      <c r="S8" s="255"/>
      <c r="T8" s="257"/>
    </row>
    <row r="9" spans="2:20" s="145" customFormat="1" ht="18" customHeight="1" x14ac:dyDescent="0.25">
      <c r="B9" s="154" t="s">
        <v>1</v>
      </c>
      <c r="C9" s="143">
        <f>'(2b) Cost Sharing'!D18</f>
        <v>0</v>
      </c>
      <c r="D9" s="143">
        <f>'(2b) Cost Sharing'!D19</f>
        <v>0</v>
      </c>
      <c r="E9" s="143">
        <f>'(2b) Cost Sharing'!D20</f>
        <v>0</v>
      </c>
      <c r="F9" s="143">
        <f>'(2b) Cost Sharing'!D21</f>
        <v>0</v>
      </c>
      <c r="G9" s="143">
        <f>'(2b) Cost Sharing'!D22</f>
        <v>0</v>
      </c>
      <c r="H9" s="143">
        <f>'(2b) Cost Sharing'!D23</f>
        <v>0</v>
      </c>
      <c r="I9" s="143">
        <f t="shared" si="0"/>
        <v>0</v>
      </c>
      <c r="J9" s="255"/>
      <c r="K9" s="256"/>
      <c r="L9" s="143">
        <f>'(2b) Cost Sharing'!H18</f>
        <v>0</v>
      </c>
      <c r="M9" s="143">
        <f>'(2b) Cost Sharing'!H19</f>
        <v>0</v>
      </c>
      <c r="N9" s="143">
        <f>'(2b) Cost Sharing'!H20</f>
        <v>0</v>
      </c>
      <c r="O9" s="143">
        <f>'(2b) Cost Sharing'!H21</f>
        <v>0</v>
      </c>
      <c r="P9" s="143">
        <f>'(2b) Cost Sharing'!H22</f>
        <v>0</v>
      </c>
      <c r="Q9" s="143">
        <f>'(2b) Cost Sharing'!H23</f>
        <v>0</v>
      </c>
      <c r="R9" s="143">
        <f>SUM(L9:Q9)</f>
        <v>0</v>
      </c>
      <c r="S9" s="255"/>
      <c r="T9" s="257"/>
    </row>
    <row r="10" spans="2:20" s="145" customFormat="1" ht="18" customHeight="1" x14ac:dyDescent="0.25">
      <c r="B10" s="154" t="s">
        <v>4</v>
      </c>
      <c r="C10" s="143">
        <f>'(2b) Cost Sharing'!D29</f>
        <v>0</v>
      </c>
      <c r="D10" s="143">
        <f>'(2b) Cost Sharing'!D30</f>
        <v>0</v>
      </c>
      <c r="E10" s="143">
        <f>'(2b) Cost Sharing'!D31</f>
        <v>0</v>
      </c>
      <c r="F10" s="143">
        <f>'(2b) Cost Sharing'!D32</f>
        <v>0</v>
      </c>
      <c r="G10" s="143">
        <f>'(2b) Cost Sharing'!D33</f>
        <v>0</v>
      </c>
      <c r="H10" s="143">
        <f>'(2b) Cost Sharing'!D34</f>
        <v>0</v>
      </c>
      <c r="I10" s="143">
        <f t="shared" si="0"/>
        <v>0</v>
      </c>
      <c r="J10" s="255"/>
      <c r="K10" s="256"/>
      <c r="L10" s="143">
        <f>'(2b) Cost Sharing'!H29</f>
        <v>0</v>
      </c>
      <c r="M10" s="143">
        <f>'(2b) Cost Sharing'!H30</f>
        <v>0</v>
      </c>
      <c r="N10" s="143">
        <f>'(2b) Cost Sharing'!H31</f>
        <v>0</v>
      </c>
      <c r="O10" s="143">
        <f>'(2b) Cost Sharing'!H32</f>
        <v>0</v>
      </c>
      <c r="P10" s="143">
        <f>'(2b) Cost Sharing'!H33</f>
        <v>0</v>
      </c>
      <c r="Q10" s="143">
        <f>'(2b) Cost Sharing'!H34</f>
        <v>0</v>
      </c>
      <c r="R10" s="143">
        <f t="shared" ref="R10:R13" si="1">SUM(L10:Q10)</f>
        <v>0</v>
      </c>
      <c r="S10" s="255"/>
      <c r="T10" s="257"/>
    </row>
    <row r="11" spans="2:20" s="145" customFormat="1" ht="18" customHeight="1" x14ac:dyDescent="0.25">
      <c r="B11" s="154" t="s">
        <v>2</v>
      </c>
      <c r="C11" s="143">
        <f>'(2b) Cost Sharing'!D40</f>
        <v>0</v>
      </c>
      <c r="D11" s="143">
        <f>'(2b) Cost Sharing'!D41</f>
        <v>0</v>
      </c>
      <c r="E11" s="143">
        <f>'(2b) Cost Sharing'!D42</f>
        <v>0</v>
      </c>
      <c r="F11" s="143">
        <f>'(2b) Cost Sharing'!D43</f>
        <v>0</v>
      </c>
      <c r="G11" s="143">
        <f>'(2b) Cost Sharing'!D44</f>
        <v>0</v>
      </c>
      <c r="H11" s="143">
        <f>'(2b) Cost Sharing'!D45</f>
        <v>0</v>
      </c>
      <c r="I11" s="143">
        <f t="shared" si="0"/>
        <v>0</v>
      </c>
      <c r="J11" s="255"/>
      <c r="K11" s="256"/>
      <c r="L11" s="143">
        <f>'(2b) Cost Sharing'!H40</f>
        <v>0</v>
      </c>
      <c r="M11" s="143">
        <f>'(2b) Cost Sharing'!H41</f>
        <v>0</v>
      </c>
      <c r="N11" s="143">
        <f>'(2b) Cost Sharing'!H42</f>
        <v>0</v>
      </c>
      <c r="O11" s="143">
        <f>'(2b) Cost Sharing'!H43</f>
        <v>0</v>
      </c>
      <c r="P11" s="143">
        <f>'(2b) Cost Sharing'!H44</f>
        <v>0</v>
      </c>
      <c r="Q11" s="143">
        <f>'(2b) Cost Sharing'!H45</f>
        <v>0</v>
      </c>
      <c r="R11" s="143">
        <f t="shared" si="1"/>
        <v>0</v>
      </c>
      <c r="S11" s="255"/>
      <c r="T11" s="257"/>
    </row>
    <row r="12" spans="2:20" s="145" customFormat="1" ht="18" customHeight="1" x14ac:dyDescent="0.25">
      <c r="B12" s="154" t="s">
        <v>3</v>
      </c>
      <c r="C12" s="143">
        <f>'(2b) Cost Sharing'!D51</f>
        <v>0</v>
      </c>
      <c r="D12" s="143">
        <f>'(2b) Cost Sharing'!D52</f>
        <v>0</v>
      </c>
      <c r="E12" s="143">
        <f>'(2b) Cost Sharing'!D53</f>
        <v>0</v>
      </c>
      <c r="F12" s="143">
        <f>'(2b) Cost Sharing'!D54</f>
        <v>0</v>
      </c>
      <c r="G12" s="143">
        <f>'(2b) Cost Sharing'!D55</f>
        <v>0</v>
      </c>
      <c r="H12" s="143">
        <f>'(2b) Cost Sharing'!D56</f>
        <v>0</v>
      </c>
      <c r="I12" s="143">
        <f t="shared" si="0"/>
        <v>0</v>
      </c>
      <c r="J12" s="255"/>
      <c r="K12" s="256"/>
      <c r="L12" s="143">
        <f>'(2b) Cost Sharing'!H51</f>
        <v>0</v>
      </c>
      <c r="M12" s="143">
        <f>'(2b) Cost Sharing'!H52</f>
        <v>0</v>
      </c>
      <c r="N12" s="143">
        <f>'(2b) Cost Sharing'!H53</f>
        <v>0</v>
      </c>
      <c r="O12" s="143">
        <f>'(2b) Cost Sharing'!H54</f>
        <v>0</v>
      </c>
      <c r="P12" s="143">
        <f>'(2b) Cost Sharing'!H55</f>
        <v>0</v>
      </c>
      <c r="Q12" s="143">
        <f>'(2b) Cost Sharing'!H56</f>
        <v>0</v>
      </c>
      <c r="R12" s="143">
        <f t="shared" si="1"/>
        <v>0</v>
      </c>
      <c r="S12" s="255"/>
      <c r="T12" s="257"/>
    </row>
    <row r="13" spans="2:20" s="145" customFormat="1" ht="18" customHeight="1" x14ac:dyDescent="0.25">
      <c r="B13" s="155" t="s">
        <v>121</v>
      </c>
      <c r="C13" s="143">
        <f>'(2b) Cost Sharing'!D62</f>
        <v>0</v>
      </c>
      <c r="D13" s="143">
        <f>'(2b) Cost Sharing'!D63</f>
        <v>0</v>
      </c>
      <c r="E13" s="143">
        <f>'(2b) Cost Sharing'!D64</f>
        <v>0</v>
      </c>
      <c r="F13" s="143">
        <f>'(2b) Cost Sharing'!D65</f>
        <v>0</v>
      </c>
      <c r="G13" s="143">
        <f>'(2b) Cost Sharing'!D66</f>
        <v>0</v>
      </c>
      <c r="H13" s="143">
        <f>'(2b) Cost Sharing'!D67</f>
        <v>0</v>
      </c>
      <c r="I13" s="143">
        <f t="shared" si="0"/>
        <v>0</v>
      </c>
      <c r="J13" s="255"/>
      <c r="K13" s="266"/>
      <c r="L13" s="143">
        <f>'(2b) Cost Sharing'!H62</f>
        <v>0</v>
      </c>
      <c r="M13" s="143">
        <f>'(2b) Cost Sharing'!H63</f>
        <v>0</v>
      </c>
      <c r="N13" s="143">
        <f>'(2b) Cost Sharing'!H64</f>
        <v>0</v>
      </c>
      <c r="O13" s="143">
        <f>'(2b) Cost Sharing'!H65</f>
        <v>0</v>
      </c>
      <c r="P13" s="143">
        <f>'(2b) Cost Sharing'!H66</f>
        <v>0</v>
      </c>
      <c r="Q13" s="143">
        <f>'(2b) Cost Sharing'!H67</f>
        <v>0</v>
      </c>
      <c r="R13" s="143">
        <f t="shared" si="1"/>
        <v>0</v>
      </c>
      <c r="S13" s="267"/>
      <c r="T13" s="268"/>
    </row>
    <row r="14" spans="2:20" s="145" customFormat="1" ht="18" customHeight="1" thickBot="1" x14ac:dyDescent="0.3">
      <c r="B14" s="156" t="s">
        <v>14</v>
      </c>
      <c r="C14" s="157">
        <f t="shared" ref="C14:I14" si="2">SUM(C8:C13)</f>
        <v>0</v>
      </c>
      <c r="D14" s="157">
        <f t="shared" si="2"/>
        <v>0</v>
      </c>
      <c r="E14" s="157">
        <f t="shared" si="2"/>
        <v>0</v>
      </c>
      <c r="F14" s="157">
        <f t="shared" si="2"/>
        <v>0</v>
      </c>
      <c r="G14" s="157">
        <f t="shared" si="2"/>
        <v>0</v>
      </c>
      <c r="H14" s="157">
        <f t="shared" si="2"/>
        <v>0</v>
      </c>
      <c r="I14" s="157">
        <f t="shared" si="2"/>
        <v>0</v>
      </c>
      <c r="J14" s="158" t="e">
        <f>SUMPRODUCT(J8:J13,I8:I13)/SUM(I8:I13)</f>
        <v>#DIV/0!</v>
      </c>
      <c r="K14" s="159" t="e">
        <f>SUMPRODUCT(K8:K13,I8:I13)/SUM(I8:I13)</f>
        <v>#DIV/0!</v>
      </c>
      <c r="L14" s="157">
        <f t="shared" ref="L14:R14" si="3">SUM(L8:L13)</f>
        <v>0</v>
      </c>
      <c r="M14" s="157">
        <f t="shared" si="3"/>
        <v>0</v>
      </c>
      <c r="N14" s="157">
        <f t="shared" si="3"/>
        <v>0</v>
      </c>
      <c r="O14" s="157">
        <f t="shared" si="3"/>
        <v>0</v>
      </c>
      <c r="P14" s="157">
        <f t="shared" si="3"/>
        <v>0</v>
      </c>
      <c r="Q14" s="157">
        <f t="shared" si="3"/>
        <v>0</v>
      </c>
      <c r="R14" s="157">
        <f t="shared" si="3"/>
        <v>0</v>
      </c>
      <c r="S14" s="158" t="e">
        <f>SUMPRODUCT(S8:S13,R8:R13)/SUM(R8:R13)</f>
        <v>#DIV/0!</v>
      </c>
      <c r="T14" s="160" t="e">
        <f>SUMPRODUCT(T8:T13,R8:R13)/SUM(R8:R13)</f>
        <v>#DIV/0!</v>
      </c>
    </row>
    <row r="15" spans="2:20" s="145" customFormat="1" ht="8.1" customHeight="1" thickBot="1" x14ac:dyDescent="0.3"/>
    <row r="16" spans="2:20" s="145" customFormat="1" ht="56.25" customHeight="1" x14ac:dyDescent="0.25">
      <c r="B16" s="161" t="s">
        <v>50</v>
      </c>
      <c r="C16" s="200"/>
      <c r="D16" s="201"/>
      <c r="E16" s="201"/>
      <c r="F16" s="201"/>
      <c r="G16" s="201" t="s">
        <v>203</v>
      </c>
      <c r="H16" s="201"/>
      <c r="I16" s="201"/>
      <c r="J16" s="201"/>
      <c r="K16" s="202"/>
      <c r="L16" s="200"/>
      <c r="M16" s="201"/>
      <c r="N16" s="201"/>
      <c r="O16" s="201"/>
      <c r="P16" s="201" t="s">
        <v>204</v>
      </c>
      <c r="Q16" s="201"/>
      <c r="R16" s="201"/>
      <c r="S16" s="201"/>
      <c r="T16" s="203"/>
    </row>
    <row r="17" spans="2:20" s="145" customFormat="1" ht="95.1" customHeight="1" x14ac:dyDescent="0.25">
      <c r="B17" s="146" t="s">
        <v>186</v>
      </c>
      <c r="C17" s="147" t="s">
        <v>78</v>
      </c>
      <c r="D17" s="147" t="s">
        <v>79</v>
      </c>
      <c r="E17" s="147" t="s">
        <v>80</v>
      </c>
      <c r="F17" s="147" t="s">
        <v>185</v>
      </c>
      <c r="G17" s="147" t="s">
        <v>81</v>
      </c>
      <c r="H17" s="147" t="s">
        <v>201</v>
      </c>
      <c r="I17" s="147" t="s">
        <v>37</v>
      </c>
      <c r="J17" s="147" t="s">
        <v>116</v>
      </c>
      <c r="K17" s="147" t="s">
        <v>120</v>
      </c>
      <c r="L17" s="147" t="s">
        <v>78</v>
      </c>
      <c r="M17" s="147" t="s">
        <v>79</v>
      </c>
      <c r="N17" s="147" t="s">
        <v>80</v>
      </c>
      <c r="O17" s="147" t="s">
        <v>185</v>
      </c>
      <c r="P17" s="147" t="s">
        <v>81</v>
      </c>
      <c r="Q17" s="147" t="s">
        <v>201</v>
      </c>
      <c r="R17" s="147" t="s">
        <v>37</v>
      </c>
      <c r="S17" s="147" t="s">
        <v>116</v>
      </c>
      <c r="T17" s="148" t="s">
        <v>120</v>
      </c>
    </row>
    <row r="18" spans="2:20" s="145" customFormat="1" ht="18" customHeight="1" x14ac:dyDescent="0.25">
      <c r="B18" s="162" t="s">
        <v>49</v>
      </c>
      <c r="C18" s="107"/>
      <c r="D18" s="108"/>
      <c r="E18" s="108"/>
      <c r="F18" s="108"/>
      <c r="G18" s="108"/>
      <c r="H18" s="108"/>
      <c r="I18" s="108"/>
      <c r="J18" s="108"/>
      <c r="K18" s="109"/>
      <c r="L18" s="149"/>
      <c r="M18" s="150"/>
      <c r="N18" s="150"/>
      <c r="O18" s="150" t="s">
        <v>172</v>
      </c>
      <c r="P18" s="150"/>
      <c r="Q18" s="150"/>
      <c r="R18" s="150"/>
      <c r="S18" s="151"/>
      <c r="T18" s="153"/>
    </row>
    <row r="19" spans="2:20" s="145" customFormat="1" ht="18" customHeight="1" x14ac:dyDescent="0.25">
      <c r="B19" s="163" t="s">
        <v>0</v>
      </c>
      <c r="C19" s="110"/>
      <c r="D19" s="111"/>
      <c r="E19" s="111"/>
      <c r="F19" s="111"/>
      <c r="G19" s="111"/>
      <c r="H19" s="111"/>
      <c r="I19" s="111"/>
      <c r="J19" s="111"/>
      <c r="K19" s="112"/>
      <c r="L19" s="107"/>
      <c r="M19" s="108"/>
      <c r="N19" s="108"/>
      <c r="O19" s="108"/>
      <c r="P19" s="108"/>
      <c r="Q19" s="109"/>
      <c r="R19" s="269"/>
      <c r="S19" s="270"/>
      <c r="T19" s="257"/>
    </row>
    <row r="20" spans="2:20" s="145" customFormat="1" ht="18" customHeight="1" x14ac:dyDescent="0.25">
      <c r="B20" s="163" t="s">
        <v>1</v>
      </c>
      <c r="C20" s="110"/>
      <c r="D20" s="111"/>
      <c r="E20" s="111"/>
      <c r="F20" s="111"/>
      <c r="G20" s="111"/>
      <c r="H20" s="111"/>
      <c r="I20" s="111"/>
      <c r="J20" s="111"/>
      <c r="K20" s="112"/>
      <c r="L20" s="110"/>
      <c r="M20" s="111"/>
      <c r="N20" s="111"/>
      <c r="O20" s="111"/>
      <c r="P20" s="111"/>
      <c r="Q20" s="112"/>
      <c r="R20" s="269"/>
      <c r="S20" s="270"/>
      <c r="T20" s="257"/>
    </row>
    <row r="21" spans="2:20" s="145" customFormat="1" ht="18" customHeight="1" x14ac:dyDescent="0.25">
      <c r="B21" s="163" t="s">
        <v>4</v>
      </c>
      <c r="C21" s="110"/>
      <c r="D21" s="111"/>
      <c r="E21" s="111"/>
      <c r="F21" s="111"/>
      <c r="G21" s="111"/>
      <c r="H21" s="111"/>
      <c r="I21" s="111"/>
      <c r="J21" s="111"/>
      <c r="K21" s="112"/>
      <c r="L21" s="110"/>
      <c r="M21" s="111"/>
      <c r="N21" s="111"/>
      <c r="O21" s="111"/>
      <c r="P21" s="111"/>
      <c r="Q21" s="112"/>
      <c r="R21" s="269"/>
      <c r="S21" s="270"/>
      <c r="T21" s="257"/>
    </row>
    <row r="22" spans="2:20" s="145" customFormat="1" ht="18" customHeight="1" x14ac:dyDescent="0.25">
      <c r="B22" s="163" t="s">
        <v>2</v>
      </c>
      <c r="C22" s="110"/>
      <c r="D22" s="111"/>
      <c r="E22" s="111"/>
      <c r="F22" s="111"/>
      <c r="G22" s="111"/>
      <c r="H22" s="111"/>
      <c r="I22" s="111"/>
      <c r="J22" s="111"/>
      <c r="K22" s="112"/>
      <c r="L22" s="110"/>
      <c r="M22" s="111"/>
      <c r="N22" s="111"/>
      <c r="O22" s="111"/>
      <c r="P22" s="111"/>
      <c r="Q22" s="112"/>
      <c r="R22" s="269"/>
      <c r="S22" s="270"/>
      <c r="T22" s="257"/>
    </row>
    <row r="23" spans="2:20" s="145" customFormat="1" ht="18" customHeight="1" x14ac:dyDescent="0.25">
      <c r="B23" s="163" t="s">
        <v>3</v>
      </c>
      <c r="C23" s="110"/>
      <c r="D23" s="111"/>
      <c r="E23" s="111"/>
      <c r="F23" s="111"/>
      <c r="G23" s="111"/>
      <c r="H23" s="111"/>
      <c r="I23" s="111"/>
      <c r="J23" s="111"/>
      <c r="K23" s="112"/>
      <c r="L23" s="110"/>
      <c r="M23" s="111"/>
      <c r="N23" s="111"/>
      <c r="O23" s="111"/>
      <c r="P23" s="111"/>
      <c r="Q23" s="112"/>
      <c r="R23" s="269"/>
      <c r="S23" s="270"/>
      <c r="T23" s="257"/>
    </row>
    <row r="24" spans="2:20" s="145" customFormat="1" ht="18" customHeight="1" thickBot="1" x14ac:dyDescent="0.3">
      <c r="B24" s="164" t="s">
        <v>121</v>
      </c>
      <c r="C24" s="110"/>
      <c r="D24" s="111"/>
      <c r="E24" s="111"/>
      <c r="F24" s="111"/>
      <c r="G24" s="111"/>
      <c r="H24" s="111"/>
      <c r="I24" s="111"/>
      <c r="J24" s="111"/>
      <c r="K24" s="112"/>
      <c r="L24" s="110"/>
      <c r="M24" s="111"/>
      <c r="N24" s="111"/>
      <c r="O24" s="111"/>
      <c r="P24" s="111"/>
      <c r="Q24" s="112"/>
      <c r="R24" s="218">
        <v>70</v>
      </c>
      <c r="S24" s="219">
        <f>'(1) Premium'!K35</f>
        <v>468.67028968253976</v>
      </c>
      <c r="T24" s="220">
        <f>'(1) Premium'!L35</f>
        <v>3.8764493215277904E-2</v>
      </c>
    </row>
    <row r="25" spans="2:20" s="145" customFormat="1" ht="18" customHeight="1" thickBot="1" x14ac:dyDescent="0.3">
      <c r="B25" s="165" t="s">
        <v>14</v>
      </c>
      <c r="C25" s="113"/>
      <c r="D25" s="114"/>
      <c r="E25" s="114"/>
      <c r="F25" s="114"/>
      <c r="G25" s="114"/>
      <c r="H25" s="114"/>
      <c r="I25" s="114"/>
      <c r="J25" s="114"/>
      <c r="K25" s="115"/>
      <c r="L25" s="113"/>
      <c r="M25" s="114"/>
      <c r="N25" s="114"/>
      <c r="O25" s="114"/>
      <c r="P25" s="114"/>
      <c r="Q25" s="115"/>
      <c r="R25" s="157">
        <f>SUM(R19:R24)</f>
        <v>70</v>
      </c>
      <c r="S25" s="166">
        <f>SUMPRODUCT(S19:S24,R19:R24)/SUM(R19:R24)</f>
        <v>468.67028968253976</v>
      </c>
      <c r="T25" s="160">
        <f>SUMPRODUCT(T19:T24,R19:R24)/SUM(R19:R24)</f>
        <v>3.8764493215277904E-2</v>
      </c>
    </row>
    <row r="26" spans="2:20" s="145" customFormat="1" ht="8.1" customHeight="1" thickBot="1" x14ac:dyDescent="0.3"/>
    <row r="27" spans="2:20" s="145" customFormat="1" ht="56.1" customHeight="1" x14ac:dyDescent="0.25">
      <c r="B27" s="161" t="s">
        <v>99</v>
      </c>
      <c r="C27" s="200"/>
      <c r="D27" s="201"/>
      <c r="E27" s="201"/>
      <c r="F27" s="201"/>
      <c r="G27" s="201" t="s">
        <v>203</v>
      </c>
      <c r="H27" s="201"/>
      <c r="I27" s="201"/>
      <c r="J27" s="201"/>
      <c r="K27" s="202"/>
      <c r="L27" s="200"/>
      <c r="M27" s="201"/>
      <c r="N27" s="201"/>
      <c r="O27" s="201"/>
      <c r="P27" s="201" t="s">
        <v>204</v>
      </c>
      <c r="Q27" s="201"/>
      <c r="R27" s="201"/>
      <c r="S27" s="201"/>
      <c r="T27" s="203"/>
    </row>
    <row r="28" spans="2:20" s="145" customFormat="1" ht="95.1" customHeight="1" x14ac:dyDescent="0.25">
      <c r="B28" s="146" t="s">
        <v>186</v>
      </c>
      <c r="C28" s="147" t="s">
        <v>78</v>
      </c>
      <c r="D28" s="147" t="s">
        <v>79</v>
      </c>
      <c r="E28" s="147" t="s">
        <v>80</v>
      </c>
      <c r="F28" s="147" t="s">
        <v>185</v>
      </c>
      <c r="G28" s="147" t="s">
        <v>81</v>
      </c>
      <c r="H28" s="147" t="s">
        <v>201</v>
      </c>
      <c r="I28" s="147" t="s">
        <v>37</v>
      </c>
      <c r="J28" s="147" t="s">
        <v>116</v>
      </c>
      <c r="K28" s="147" t="s">
        <v>120</v>
      </c>
      <c r="L28" s="147" t="s">
        <v>78</v>
      </c>
      <c r="M28" s="147" t="s">
        <v>79</v>
      </c>
      <c r="N28" s="147" t="s">
        <v>80</v>
      </c>
      <c r="O28" s="147" t="s">
        <v>185</v>
      </c>
      <c r="P28" s="147" t="s">
        <v>81</v>
      </c>
      <c r="Q28" s="147" t="s">
        <v>201</v>
      </c>
      <c r="R28" s="147" t="s">
        <v>37</v>
      </c>
      <c r="S28" s="147" t="s">
        <v>116</v>
      </c>
      <c r="T28" s="148" t="s">
        <v>120</v>
      </c>
    </row>
    <row r="29" spans="2:20" s="145" customFormat="1" ht="18" customHeight="1" x14ac:dyDescent="0.25">
      <c r="B29" s="162" t="s">
        <v>49</v>
      </c>
      <c r="C29" s="149"/>
      <c r="D29" s="150"/>
      <c r="E29" s="150"/>
      <c r="F29" s="150" t="s">
        <v>172</v>
      </c>
      <c r="G29" s="150"/>
      <c r="H29" s="150"/>
      <c r="I29" s="150"/>
      <c r="J29" s="151"/>
      <c r="K29" s="151"/>
      <c r="L29" s="149"/>
      <c r="M29" s="150"/>
      <c r="N29" s="150"/>
      <c r="O29" s="150" t="s">
        <v>172</v>
      </c>
      <c r="P29" s="150"/>
      <c r="Q29" s="150"/>
      <c r="R29" s="150"/>
      <c r="S29" s="151"/>
      <c r="T29" s="153"/>
    </row>
    <row r="30" spans="2:20" s="145" customFormat="1" ht="18" customHeight="1" x14ac:dyDescent="0.25">
      <c r="B30" s="163" t="s">
        <v>0</v>
      </c>
      <c r="C30" s="143">
        <f t="shared" ref="C30:H30" si="4">C8</f>
        <v>0</v>
      </c>
      <c r="D30" s="143">
        <f t="shared" si="4"/>
        <v>0</v>
      </c>
      <c r="E30" s="143">
        <f t="shared" si="4"/>
        <v>0</v>
      </c>
      <c r="F30" s="143">
        <f t="shared" si="4"/>
        <v>0</v>
      </c>
      <c r="G30" s="143">
        <f t="shared" si="4"/>
        <v>0</v>
      </c>
      <c r="H30" s="143">
        <f t="shared" si="4"/>
        <v>0</v>
      </c>
      <c r="I30" s="143">
        <f t="shared" ref="I30:I35" si="5">SUM(C30:H30)</f>
        <v>0</v>
      </c>
      <c r="J30" s="167">
        <f>J8</f>
        <v>0</v>
      </c>
      <c r="K30" s="168">
        <f>K8</f>
        <v>0</v>
      </c>
      <c r="L30" s="107"/>
      <c r="M30" s="108"/>
      <c r="N30" s="108"/>
      <c r="O30" s="108"/>
      <c r="P30" s="108"/>
      <c r="Q30" s="109"/>
      <c r="R30" s="143">
        <f t="shared" ref="R30:R35" si="6">(R19+R8)</f>
        <v>0</v>
      </c>
      <c r="S30" s="169">
        <f>IF(R30=0,0,S8*(R8/R30)+S19*(R19/R30))</f>
        <v>0</v>
      </c>
      <c r="T30" s="170">
        <f t="shared" ref="T30:T35" si="7">IF(R30=0,0,T8*(R8/R30)+T19*(R19/R30))</f>
        <v>0</v>
      </c>
    </row>
    <row r="31" spans="2:20" s="145" customFormat="1" ht="18" customHeight="1" x14ac:dyDescent="0.25">
      <c r="B31" s="163" t="s">
        <v>1</v>
      </c>
      <c r="C31" s="143">
        <f t="shared" ref="C31:G35" si="8">C9</f>
        <v>0</v>
      </c>
      <c r="D31" s="143">
        <f t="shared" si="8"/>
        <v>0</v>
      </c>
      <c r="E31" s="143">
        <f t="shared" si="8"/>
        <v>0</v>
      </c>
      <c r="F31" s="143">
        <f t="shared" si="8"/>
        <v>0</v>
      </c>
      <c r="G31" s="143">
        <f t="shared" si="8"/>
        <v>0</v>
      </c>
      <c r="H31" s="143">
        <f t="shared" ref="H31:H35" si="9">H9</f>
        <v>0</v>
      </c>
      <c r="I31" s="143">
        <f t="shared" si="5"/>
        <v>0</v>
      </c>
      <c r="J31" s="167">
        <f t="shared" ref="J31" si="10">J9</f>
        <v>0</v>
      </c>
      <c r="K31" s="168">
        <f>K9</f>
        <v>0</v>
      </c>
      <c r="L31" s="110"/>
      <c r="M31" s="111"/>
      <c r="N31" s="111"/>
      <c r="O31" s="111"/>
      <c r="P31" s="111"/>
      <c r="Q31" s="112"/>
      <c r="R31" s="143">
        <f t="shared" si="6"/>
        <v>0</v>
      </c>
      <c r="S31" s="169">
        <f t="shared" ref="S31:S35" si="11">IF(R31=0,0,S9*(R9/R31)+S20*(R20/R31))</f>
        <v>0</v>
      </c>
      <c r="T31" s="170">
        <f t="shared" si="7"/>
        <v>0</v>
      </c>
    </row>
    <row r="32" spans="2:20" s="145" customFormat="1" ht="18" customHeight="1" x14ac:dyDescent="0.25">
      <c r="B32" s="163" t="s">
        <v>4</v>
      </c>
      <c r="C32" s="143">
        <f t="shared" si="8"/>
        <v>0</v>
      </c>
      <c r="D32" s="143">
        <f t="shared" si="8"/>
        <v>0</v>
      </c>
      <c r="E32" s="143">
        <f t="shared" si="8"/>
        <v>0</v>
      </c>
      <c r="F32" s="143">
        <f t="shared" si="8"/>
        <v>0</v>
      </c>
      <c r="G32" s="143">
        <f t="shared" si="8"/>
        <v>0</v>
      </c>
      <c r="H32" s="143">
        <f t="shared" si="9"/>
        <v>0</v>
      </c>
      <c r="I32" s="143">
        <f t="shared" si="5"/>
        <v>0</v>
      </c>
      <c r="J32" s="167">
        <f t="shared" ref="J32" si="12">J10</f>
        <v>0</v>
      </c>
      <c r="K32" s="168">
        <f>K10</f>
        <v>0</v>
      </c>
      <c r="L32" s="110"/>
      <c r="M32" s="111"/>
      <c r="N32" s="111"/>
      <c r="O32" s="111"/>
      <c r="P32" s="111"/>
      <c r="Q32" s="112"/>
      <c r="R32" s="143">
        <f t="shared" si="6"/>
        <v>0</v>
      </c>
      <c r="S32" s="169">
        <f t="shared" si="11"/>
        <v>0</v>
      </c>
      <c r="T32" s="170">
        <f t="shared" si="7"/>
        <v>0</v>
      </c>
    </row>
    <row r="33" spans="2:20" s="145" customFormat="1" ht="18" customHeight="1" x14ac:dyDescent="0.25">
      <c r="B33" s="163" t="s">
        <v>2</v>
      </c>
      <c r="C33" s="143">
        <f t="shared" si="8"/>
        <v>0</v>
      </c>
      <c r="D33" s="143">
        <f t="shared" si="8"/>
        <v>0</v>
      </c>
      <c r="E33" s="143">
        <f t="shared" si="8"/>
        <v>0</v>
      </c>
      <c r="F33" s="143">
        <f t="shared" si="8"/>
        <v>0</v>
      </c>
      <c r="G33" s="143">
        <f t="shared" si="8"/>
        <v>0</v>
      </c>
      <c r="H33" s="143">
        <f t="shared" si="9"/>
        <v>0</v>
      </c>
      <c r="I33" s="143">
        <f t="shared" si="5"/>
        <v>0</v>
      </c>
      <c r="J33" s="167">
        <f t="shared" ref="J33" si="13">J11</f>
        <v>0</v>
      </c>
      <c r="K33" s="168">
        <f>K11</f>
        <v>0</v>
      </c>
      <c r="L33" s="110"/>
      <c r="M33" s="111"/>
      <c r="N33" s="111"/>
      <c r="O33" s="111"/>
      <c r="P33" s="111"/>
      <c r="Q33" s="112"/>
      <c r="R33" s="143">
        <f t="shared" si="6"/>
        <v>0</v>
      </c>
      <c r="S33" s="169">
        <f t="shared" si="11"/>
        <v>0</v>
      </c>
      <c r="T33" s="170">
        <f t="shared" si="7"/>
        <v>0</v>
      </c>
    </row>
    <row r="34" spans="2:20" s="145" customFormat="1" ht="18" customHeight="1" x14ac:dyDescent="0.25">
      <c r="B34" s="163" t="s">
        <v>3</v>
      </c>
      <c r="C34" s="143">
        <f t="shared" si="8"/>
        <v>0</v>
      </c>
      <c r="D34" s="143">
        <f t="shared" si="8"/>
        <v>0</v>
      </c>
      <c r="E34" s="143">
        <f t="shared" si="8"/>
        <v>0</v>
      </c>
      <c r="F34" s="143">
        <f t="shared" si="8"/>
        <v>0</v>
      </c>
      <c r="G34" s="143">
        <f t="shared" si="8"/>
        <v>0</v>
      </c>
      <c r="H34" s="143">
        <f t="shared" si="9"/>
        <v>0</v>
      </c>
      <c r="I34" s="143">
        <f t="shared" si="5"/>
        <v>0</v>
      </c>
      <c r="J34" s="167">
        <f t="shared" ref="J34" si="14">J12</f>
        <v>0</v>
      </c>
      <c r="K34" s="168">
        <f>K12</f>
        <v>0</v>
      </c>
      <c r="L34" s="110"/>
      <c r="M34" s="111"/>
      <c r="N34" s="111"/>
      <c r="O34" s="111"/>
      <c r="P34" s="111"/>
      <c r="Q34" s="112"/>
      <c r="R34" s="143">
        <f t="shared" si="6"/>
        <v>0</v>
      </c>
      <c r="S34" s="169">
        <f t="shared" si="11"/>
        <v>0</v>
      </c>
      <c r="T34" s="170">
        <f t="shared" si="7"/>
        <v>0</v>
      </c>
    </row>
    <row r="35" spans="2:20" s="145" customFormat="1" ht="18" customHeight="1" x14ac:dyDescent="0.25">
      <c r="B35" s="164" t="s">
        <v>121</v>
      </c>
      <c r="C35" s="143">
        <f t="shared" si="8"/>
        <v>0</v>
      </c>
      <c r="D35" s="143">
        <f t="shared" si="8"/>
        <v>0</v>
      </c>
      <c r="E35" s="143">
        <f t="shared" si="8"/>
        <v>0</v>
      </c>
      <c r="F35" s="143">
        <f t="shared" si="8"/>
        <v>0</v>
      </c>
      <c r="G35" s="143">
        <f t="shared" si="8"/>
        <v>0</v>
      </c>
      <c r="H35" s="143">
        <f t="shared" si="9"/>
        <v>0</v>
      </c>
      <c r="I35" s="143">
        <f t="shared" si="5"/>
        <v>0</v>
      </c>
      <c r="J35" s="167">
        <f t="shared" ref="J35" si="15">J13</f>
        <v>0</v>
      </c>
      <c r="K35" s="168">
        <f>K13</f>
        <v>0</v>
      </c>
      <c r="L35" s="110"/>
      <c r="M35" s="111"/>
      <c r="N35" s="111"/>
      <c r="O35" s="111"/>
      <c r="P35" s="111"/>
      <c r="Q35" s="112"/>
      <c r="R35" s="143">
        <f t="shared" si="6"/>
        <v>70</v>
      </c>
      <c r="S35" s="169">
        <f t="shared" si="11"/>
        <v>468.67028968253976</v>
      </c>
      <c r="T35" s="170">
        <f t="shared" si="7"/>
        <v>3.8764493215277904E-2</v>
      </c>
    </row>
    <row r="36" spans="2:20" s="145" customFormat="1" ht="18" customHeight="1" thickBot="1" x14ac:dyDescent="0.3">
      <c r="B36" s="156" t="s">
        <v>14</v>
      </c>
      <c r="C36" s="157">
        <f t="shared" ref="C36:I36" si="16">SUM(C30:C35)</f>
        <v>0</v>
      </c>
      <c r="D36" s="157">
        <f t="shared" si="16"/>
        <v>0</v>
      </c>
      <c r="E36" s="157">
        <f t="shared" si="16"/>
        <v>0</v>
      </c>
      <c r="F36" s="157">
        <f t="shared" si="16"/>
        <v>0</v>
      </c>
      <c r="G36" s="157">
        <f t="shared" si="16"/>
        <v>0</v>
      </c>
      <c r="H36" s="157">
        <f t="shared" si="16"/>
        <v>0</v>
      </c>
      <c r="I36" s="157">
        <f t="shared" si="16"/>
        <v>0</v>
      </c>
      <c r="J36" s="158" t="e">
        <f>SUMPRODUCT(J30:J35,I30:I35)/SUM(I30:I35)</f>
        <v>#DIV/0!</v>
      </c>
      <c r="K36" s="171" t="e">
        <f>SUMPRODUCT(K30:K35,I30:I35)/SUM(I30:I35)</f>
        <v>#DIV/0!</v>
      </c>
      <c r="L36" s="113"/>
      <c r="M36" s="114"/>
      <c r="N36" s="114"/>
      <c r="O36" s="114"/>
      <c r="P36" s="114"/>
      <c r="Q36" s="115"/>
      <c r="R36" s="157">
        <f>SUM(R30:R35)</f>
        <v>70</v>
      </c>
      <c r="S36" s="158">
        <f>SUMPRODUCT(S30:S35,R30:R35)/SUM(R30:R35)</f>
        <v>468.67028968253976</v>
      </c>
      <c r="T36" s="172">
        <f>SUMPRODUCT(T30:T35,R30:R35)/SUM(R30:R35)</f>
        <v>3.8764493215277904E-2</v>
      </c>
    </row>
    <row r="37" spans="2:20" s="139" customFormat="1" x14ac:dyDescent="0.25">
      <c r="B37" s="21"/>
      <c r="C37" s="21"/>
      <c r="D37" s="21"/>
      <c r="E37" s="21"/>
      <c r="F37" s="21"/>
      <c r="G37" s="21"/>
      <c r="H37" s="21"/>
      <c r="I37" s="21"/>
      <c r="J37" s="21"/>
      <c r="K37" s="21"/>
      <c r="L37" s="21"/>
      <c r="M37" s="21"/>
      <c r="N37" s="21"/>
      <c r="O37" s="21"/>
      <c r="P37" s="21"/>
      <c r="Q37" s="21"/>
      <c r="R37" s="21"/>
      <c r="S37" s="21"/>
      <c r="T37" s="21"/>
    </row>
  </sheetData>
  <sheetProtection algorithmName="SHA-512" hashValue="6yPffQXuIqy3XuhixH7vtmbxcjcjIvHKDdbdBtEtauqCFgBscdf3Q40GYmIbroLMWfaQE5PBnK13t8Espeju6Q==" saltValue="cqTPdmkxB9NkyCIRNk6m8w==" spinCount="100000" sheet="1" objects="1" scenarios="1"/>
  <hyperlinks>
    <hyperlink ref="B2" location="Explanation!A1" display="Please document any explanation in the explanation tab" xr:uid="{78F21696-C1DF-4FBD-A1D3-594B5E7D618F}"/>
  </hyperlinks>
  <pageMargins left="0.25" right="0.25" top="0.75" bottom="0.75" header="0.3" footer="0.3"/>
  <pageSetup scale="43" orientation="landscape" r:id="rId1"/>
  <headerFooter>
    <oddFooter>&amp;L&amp;"Arial,Regular"&amp;12&amp;A
Version Date: June 10,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9931-A18B-427F-8706-B838E49D0E06}">
  <sheetPr codeName="Sheet10">
    <tabColor theme="9" tint="0.39997558519241921"/>
    <pageSetUpPr fitToPage="1"/>
  </sheetPr>
  <dimension ref="B1:T36"/>
  <sheetViews>
    <sheetView showGridLines="0" zoomScale="85" zoomScaleNormal="85" workbookViewId="0"/>
  </sheetViews>
  <sheetFormatPr defaultColWidth="9.140625" defaultRowHeight="15" x14ac:dyDescent="0.25"/>
  <cols>
    <col min="1" max="1" width="1.7109375" style="22" customWidth="1"/>
    <col min="2" max="2" width="24.7109375" style="21" customWidth="1"/>
    <col min="3" max="20" width="15.7109375" style="21" customWidth="1"/>
    <col min="21" max="16384" width="9.140625" style="22"/>
  </cols>
  <sheetData>
    <row r="1" spans="2:20" s="141" customFormat="1" ht="50.1" customHeight="1" x14ac:dyDescent="0.25">
      <c r="B1" s="140"/>
      <c r="C1" s="125"/>
      <c r="D1" s="125"/>
      <c r="E1" s="125"/>
      <c r="F1" s="125"/>
      <c r="G1" s="125"/>
      <c r="H1" s="125"/>
      <c r="I1" s="125"/>
      <c r="J1" s="125"/>
      <c r="K1" s="126" t="str">
        <f>CONCATENATE("The Report Summarizes Rate Activity for the 12 month ending Reporting Year ",General_Info!$C$10)</f>
        <v>The Report Summarizes Rate Activity for the 12 month ending Reporting Year 2023</v>
      </c>
      <c r="L1" s="125"/>
      <c r="M1" s="125"/>
      <c r="N1" s="125"/>
      <c r="O1" s="125"/>
      <c r="P1" s="125"/>
      <c r="Q1" s="125"/>
      <c r="R1" s="125"/>
      <c r="S1" s="125"/>
      <c r="T1" s="125"/>
    </row>
    <row r="2" spans="2:20" s="139" customFormat="1" ht="15.75" x14ac:dyDescent="0.25">
      <c r="B2" s="35" t="s">
        <v>222</v>
      </c>
      <c r="C2" s="21"/>
      <c r="D2" s="21"/>
      <c r="E2" s="34"/>
      <c r="F2" s="34"/>
      <c r="G2" s="34"/>
      <c r="H2" s="34"/>
      <c r="I2" s="34"/>
      <c r="J2" s="34"/>
      <c r="K2" s="34"/>
      <c r="L2" s="34"/>
    </row>
    <row r="3" spans="2:20" s="139" customFormat="1" ht="15.75" x14ac:dyDescent="0.25">
      <c r="B3" s="35"/>
      <c r="C3" s="21"/>
      <c r="D3" s="21"/>
      <c r="E3" s="34"/>
      <c r="F3" s="34"/>
      <c r="G3" s="34"/>
      <c r="H3" s="34"/>
      <c r="I3" s="34"/>
      <c r="J3" s="34"/>
      <c r="K3" s="34"/>
      <c r="L3" s="34"/>
    </row>
    <row r="4" spans="2:20" s="139" customFormat="1" ht="18.75" customHeight="1" thickBot="1" x14ac:dyDescent="0.3"/>
    <row r="5" spans="2:20" s="139" customFormat="1" ht="48" customHeight="1" x14ac:dyDescent="0.25">
      <c r="B5" s="73" t="s">
        <v>42</v>
      </c>
      <c r="C5" s="204"/>
      <c r="D5" s="205"/>
      <c r="E5" s="205"/>
      <c r="F5" s="205"/>
      <c r="G5" s="205" t="s">
        <v>203</v>
      </c>
      <c r="H5" s="205"/>
      <c r="I5" s="205"/>
      <c r="J5" s="205"/>
      <c r="K5" s="206"/>
      <c r="L5" s="204"/>
      <c r="M5" s="205"/>
      <c r="N5" s="205"/>
      <c r="O5" s="205"/>
      <c r="P5" s="205" t="s">
        <v>204</v>
      </c>
      <c r="Q5" s="205"/>
      <c r="R5" s="205"/>
      <c r="S5" s="205"/>
      <c r="T5" s="207"/>
    </row>
    <row r="6" spans="2:20" s="139" customFormat="1" ht="95.1" customHeight="1" x14ac:dyDescent="0.25">
      <c r="B6" s="45" t="s">
        <v>186</v>
      </c>
      <c r="C6" s="26" t="s">
        <v>78</v>
      </c>
      <c r="D6" s="26" t="s">
        <v>79</v>
      </c>
      <c r="E6" s="26" t="s">
        <v>80</v>
      </c>
      <c r="F6" s="26" t="s">
        <v>185</v>
      </c>
      <c r="G6" s="26" t="s">
        <v>81</v>
      </c>
      <c r="H6" s="26" t="s">
        <v>201</v>
      </c>
      <c r="I6" s="26" t="s">
        <v>37</v>
      </c>
      <c r="J6" s="26" t="s">
        <v>116</v>
      </c>
      <c r="K6" s="26" t="s">
        <v>120</v>
      </c>
      <c r="L6" s="26" t="s">
        <v>78</v>
      </c>
      <c r="M6" s="26" t="s">
        <v>79</v>
      </c>
      <c r="N6" s="26" t="s">
        <v>80</v>
      </c>
      <c r="O6" s="26" t="s">
        <v>185</v>
      </c>
      <c r="P6" s="26" t="s">
        <v>81</v>
      </c>
      <c r="Q6" s="26" t="s">
        <v>201</v>
      </c>
      <c r="R6" s="26" t="s">
        <v>37</v>
      </c>
      <c r="S6" s="26" t="s">
        <v>116</v>
      </c>
      <c r="T6" s="27" t="s">
        <v>120</v>
      </c>
    </row>
    <row r="7" spans="2:20" s="139" customFormat="1" ht="18" customHeight="1" x14ac:dyDescent="0.25">
      <c r="B7" s="45" t="s">
        <v>49</v>
      </c>
      <c r="C7" s="116"/>
      <c r="D7" s="117"/>
      <c r="E7" s="117"/>
      <c r="F7" s="117" t="s">
        <v>116</v>
      </c>
      <c r="G7" s="117"/>
      <c r="H7" s="117"/>
      <c r="I7" s="117"/>
      <c r="J7" s="14"/>
      <c r="K7" s="16"/>
      <c r="L7" s="116"/>
      <c r="M7" s="117"/>
      <c r="N7" s="117"/>
      <c r="O7" s="117" t="s">
        <v>116</v>
      </c>
      <c r="P7" s="117"/>
      <c r="Q7" s="117"/>
      <c r="R7" s="117"/>
      <c r="S7" s="14"/>
      <c r="T7" s="15"/>
    </row>
    <row r="8" spans="2:20" s="139" customFormat="1" ht="18" customHeight="1" x14ac:dyDescent="0.25">
      <c r="B8" s="46" t="s">
        <v>0</v>
      </c>
      <c r="C8" s="271"/>
      <c r="D8" s="271"/>
      <c r="E8" s="271"/>
      <c r="F8" s="271"/>
      <c r="G8" s="271"/>
      <c r="H8" s="271"/>
      <c r="I8" s="143">
        <f>'(5a) Enrollment'!I8</f>
        <v>0</v>
      </c>
      <c r="J8" s="105">
        <f>'(5a) Enrollment'!J8</f>
        <v>0</v>
      </c>
      <c r="K8" s="33">
        <f>'(5a) Enrollment'!K8</f>
        <v>0</v>
      </c>
      <c r="L8" s="271"/>
      <c r="M8" s="271"/>
      <c r="N8" s="271"/>
      <c r="O8" s="271"/>
      <c r="P8" s="271"/>
      <c r="Q8" s="271"/>
      <c r="R8" s="143">
        <f>'(5a) Enrollment'!R8</f>
        <v>0</v>
      </c>
      <c r="S8" s="105">
        <f>'(5a) Enrollment'!S8</f>
        <v>0</v>
      </c>
      <c r="T8" s="37">
        <f>'(5a) Enrollment'!T8</f>
        <v>0</v>
      </c>
    </row>
    <row r="9" spans="2:20" s="139" customFormat="1" ht="18" customHeight="1" x14ac:dyDescent="0.25">
      <c r="B9" s="46" t="s">
        <v>1</v>
      </c>
      <c r="C9" s="271"/>
      <c r="D9" s="271"/>
      <c r="E9" s="271"/>
      <c r="F9" s="271"/>
      <c r="G9" s="271"/>
      <c r="H9" s="271"/>
      <c r="I9" s="143">
        <f>'(5a) Enrollment'!I9</f>
        <v>0</v>
      </c>
      <c r="J9" s="105">
        <f>'(5a) Enrollment'!J9</f>
        <v>0</v>
      </c>
      <c r="K9" s="33">
        <f>'(5a) Enrollment'!K9</f>
        <v>0</v>
      </c>
      <c r="L9" s="271"/>
      <c r="M9" s="271"/>
      <c r="N9" s="271"/>
      <c r="O9" s="271"/>
      <c r="P9" s="271"/>
      <c r="Q9" s="271"/>
      <c r="R9" s="143">
        <f>'(5a) Enrollment'!R9</f>
        <v>0</v>
      </c>
      <c r="S9" s="105">
        <f>'(5a) Enrollment'!S9</f>
        <v>0</v>
      </c>
      <c r="T9" s="37">
        <f>'(5a) Enrollment'!T9</f>
        <v>0</v>
      </c>
    </row>
    <row r="10" spans="2:20" s="139" customFormat="1" ht="18" customHeight="1" x14ac:dyDescent="0.25">
      <c r="B10" s="46" t="s">
        <v>4</v>
      </c>
      <c r="C10" s="271"/>
      <c r="D10" s="271"/>
      <c r="E10" s="271"/>
      <c r="F10" s="271"/>
      <c r="G10" s="271"/>
      <c r="H10" s="271"/>
      <c r="I10" s="143">
        <f>'(5a) Enrollment'!I10</f>
        <v>0</v>
      </c>
      <c r="J10" s="105">
        <f>'(5a) Enrollment'!J10</f>
        <v>0</v>
      </c>
      <c r="K10" s="33">
        <f>'(5a) Enrollment'!K10</f>
        <v>0</v>
      </c>
      <c r="L10" s="271"/>
      <c r="M10" s="271"/>
      <c r="N10" s="271"/>
      <c r="O10" s="271"/>
      <c r="P10" s="271"/>
      <c r="Q10" s="271"/>
      <c r="R10" s="143">
        <f>'(5a) Enrollment'!R10</f>
        <v>0</v>
      </c>
      <c r="S10" s="105">
        <f>'(5a) Enrollment'!S10</f>
        <v>0</v>
      </c>
      <c r="T10" s="37">
        <f>'(5a) Enrollment'!T10</f>
        <v>0</v>
      </c>
    </row>
    <row r="11" spans="2:20" s="139" customFormat="1" ht="18" customHeight="1" x14ac:dyDescent="0.25">
      <c r="B11" s="46" t="s">
        <v>2</v>
      </c>
      <c r="C11" s="271"/>
      <c r="D11" s="271"/>
      <c r="E11" s="271"/>
      <c r="F11" s="271"/>
      <c r="G11" s="271"/>
      <c r="H11" s="271"/>
      <c r="I11" s="143">
        <f>'(5a) Enrollment'!I11</f>
        <v>0</v>
      </c>
      <c r="J11" s="105">
        <f>'(5a) Enrollment'!J11</f>
        <v>0</v>
      </c>
      <c r="K11" s="33">
        <f>'(5a) Enrollment'!K11</f>
        <v>0</v>
      </c>
      <c r="L11" s="271"/>
      <c r="M11" s="271"/>
      <c r="N11" s="271"/>
      <c r="O11" s="271"/>
      <c r="P11" s="271"/>
      <c r="Q11" s="271"/>
      <c r="R11" s="143">
        <f>'(5a) Enrollment'!R11</f>
        <v>0</v>
      </c>
      <c r="S11" s="105">
        <f>'(5a) Enrollment'!S11</f>
        <v>0</v>
      </c>
      <c r="T11" s="37">
        <f>'(5a) Enrollment'!T11</f>
        <v>0</v>
      </c>
    </row>
    <row r="12" spans="2:20" s="139" customFormat="1" ht="18" customHeight="1" x14ac:dyDescent="0.25">
      <c r="B12" s="46" t="s">
        <v>3</v>
      </c>
      <c r="C12" s="271"/>
      <c r="D12" s="271"/>
      <c r="E12" s="271"/>
      <c r="F12" s="271"/>
      <c r="G12" s="271"/>
      <c r="H12" s="271"/>
      <c r="I12" s="143">
        <f>'(5a) Enrollment'!I12</f>
        <v>0</v>
      </c>
      <c r="J12" s="105">
        <f>'(5a) Enrollment'!J12</f>
        <v>0</v>
      </c>
      <c r="K12" s="33">
        <f>'(5a) Enrollment'!K12</f>
        <v>0</v>
      </c>
      <c r="L12" s="271"/>
      <c r="M12" s="271"/>
      <c r="N12" s="271"/>
      <c r="O12" s="271"/>
      <c r="P12" s="271"/>
      <c r="Q12" s="271"/>
      <c r="R12" s="143">
        <f>'(5a) Enrollment'!R12</f>
        <v>0</v>
      </c>
      <c r="S12" s="105">
        <f>'(5a) Enrollment'!S12</f>
        <v>0</v>
      </c>
      <c r="T12" s="37">
        <f>'(5a) Enrollment'!T12</f>
        <v>0</v>
      </c>
    </row>
    <row r="13" spans="2:20" s="139" customFormat="1" ht="18" customHeight="1" x14ac:dyDescent="0.25">
      <c r="B13" s="65" t="s">
        <v>121</v>
      </c>
      <c r="C13" s="272"/>
      <c r="D13" s="272"/>
      <c r="E13" s="272"/>
      <c r="F13" s="272"/>
      <c r="G13" s="271"/>
      <c r="H13" s="271"/>
      <c r="I13" s="143">
        <f>'(5a) Enrollment'!I13</f>
        <v>0</v>
      </c>
      <c r="J13" s="105">
        <f>'(5a) Enrollment'!J13</f>
        <v>0</v>
      </c>
      <c r="K13" s="33">
        <f>'(5a) Enrollment'!K13</f>
        <v>0</v>
      </c>
      <c r="L13" s="272"/>
      <c r="M13" s="272"/>
      <c r="N13" s="272"/>
      <c r="O13" s="272"/>
      <c r="P13" s="271"/>
      <c r="Q13" s="271"/>
      <c r="R13" s="143">
        <f>'(5a) Enrollment'!R13</f>
        <v>0</v>
      </c>
      <c r="S13" s="105">
        <f>'(5a) Enrollment'!S13</f>
        <v>0</v>
      </c>
      <c r="T13" s="37">
        <f>'(5a) Enrollment'!T13</f>
        <v>0</v>
      </c>
    </row>
    <row r="14" spans="2:20" s="139" customFormat="1" ht="18" customHeight="1" thickBot="1" x14ac:dyDescent="0.3">
      <c r="B14" s="47" t="s">
        <v>14</v>
      </c>
      <c r="C14" s="122"/>
      <c r="D14" s="123"/>
      <c r="E14" s="123"/>
      <c r="F14" s="123"/>
      <c r="G14" s="123"/>
      <c r="H14" s="124"/>
      <c r="I14" s="157">
        <f t="shared" ref="I14" si="0">SUM(I8:I13)</f>
        <v>0</v>
      </c>
      <c r="J14" s="98" t="e">
        <f>SUMPRODUCT(J8:J13,I8:I13)/SUM(I8:I13)</f>
        <v>#DIV/0!</v>
      </c>
      <c r="K14" s="93" t="e">
        <f>SUMPRODUCT(K8:K13,I8:I13)/SUM(I8:I13)</f>
        <v>#DIV/0!</v>
      </c>
      <c r="L14" s="122"/>
      <c r="M14" s="123"/>
      <c r="N14" s="123"/>
      <c r="O14" s="123"/>
      <c r="P14" s="123"/>
      <c r="Q14" s="124"/>
      <c r="R14" s="157">
        <f t="shared" ref="R14" si="1">SUM(R8:R13)</f>
        <v>0</v>
      </c>
      <c r="S14" s="98" t="e">
        <f>SUMPRODUCT(S8:S13,R8:R13)/SUM(R8:R13)</f>
        <v>#DIV/0!</v>
      </c>
      <c r="T14" s="94" t="e">
        <f>SUMPRODUCT(T8:T13,R8:R13)/SUM(R8:R13)</f>
        <v>#DIV/0!</v>
      </c>
    </row>
    <row r="15" spans="2:20" s="139" customFormat="1" ht="8.1" customHeight="1" thickBot="1" x14ac:dyDescent="0.3"/>
    <row r="16" spans="2:20" s="139" customFormat="1" ht="56.25" customHeight="1" x14ac:dyDescent="0.25">
      <c r="B16" s="72" t="s">
        <v>50</v>
      </c>
      <c r="C16" s="204"/>
      <c r="D16" s="205"/>
      <c r="E16" s="205"/>
      <c r="F16" s="205"/>
      <c r="G16" s="205" t="s">
        <v>203</v>
      </c>
      <c r="H16" s="205"/>
      <c r="I16" s="205"/>
      <c r="J16" s="205"/>
      <c r="K16" s="206"/>
      <c r="L16" s="204"/>
      <c r="M16" s="205"/>
      <c r="N16" s="205"/>
      <c r="O16" s="205"/>
      <c r="P16" s="205" t="s">
        <v>204</v>
      </c>
      <c r="Q16" s="205"/>
      <c r="R16" s="205"/>
      <c r="S16" s="205"/>
      <c r="T16" s="207"/>
    </row>
    <row r="17" spans="2:20" s="139" customFormat="1" ht="95.1" customHeight="1" x14ac:dyDescent="0.25">
      <c r="B17" s="45" t="s">
        <v>186</v>
      </c>
      <c r="C17" s="26" t="s">
        <v>78</v>
      </c>
      <c r="D17" s="26" t="s">
        <v>79</v>
      </c>
      <c r="E17" s="26" t="s">
        <v>80</v>
      </c>
      <c r="F17" s="26" t="s">
        <v>185</v>
      </c>
      <c r="G17" s="26" t="s">
        <v>81</v>
      </c>
      <c r="H17" s="26" t="s">
        <v>201</v>
      </c>
      <c r="I17" s="26" t="s">
        <v>37</v>
      </c>
      <c r="J17" s="26" t="s">
        <v>116</v>
      </c>
      <c r="K17" s="26" t="s">
        <v>120</v>
      </c>
      <c r="L17" s="26" t="s">
        <v>78</v>
      </c>
      <c r="M17" s="26" t="s">
        <v>79</v>
      </c>
      <c r="N17" s="26" t="s">
        <v>80</v>
      </c>
      <c r="O17" s="26" t="s">
        <v>185</v>
      </c>
      <c r="P17" s="26" t="s">
        <v>81</v>
      </c>
      <c r="Q17" s="26" t="s">
        <v>201</v>
      </c>
      <c r="R17" s="26" t="s">
        <v>37</v>
      </c>
      <c r="S17" s="26" t="s">
        <v>116</v>
      </c>
      <c r="T17" s="27" t="s">
        <v>120</v>
      </c>
    </row>
    <row r="18" spans="2:20" s="139" customFormat="1" ht="18" customHeight="1" x14ac:dyDescent="0.25">
      <c r="B18" s="25" t="s">
        <v>49</v>
      </c>
      <c r="C18" s="107"/>
      <c r="D18" s="108"/>
      <c r="E18" s="108"/>
      <c r="F18" s="108"/>
      <c r="G18" s="108"/>
      <c r="H18" s="108"/>
      <c r="I18" s="108"/>
      <c r="J18" s="108"/>
      <c r="K18" s="109"/>
      <c r="L18" s="116"/>
      <c r="M18" s="117"/>
      <c r="N18" s="117"/>
      <c r="O18" s="117" t="s">
        <v>116</v>
      </c>
      <c r="P18" s="117"/>
      <c r="Q18" s="117"/>
      <c r="R18" s="117"/>
      <c r="S18" s="14"/>
      <c r="T18" s="15"/>
    </row>
    <row r="19" spans="2:20" s="139" customFormat="1" ht="18" customHeight="1" x14ac:dyDescent="0.25">
      <c r="B19" s="28" t="s">
        <v>0</v>
      </c>
      <c r="C19" s="110"/>
      <c r="D19" s="111"/>
      <c r="E19" s="111"/>
      <c r="F19" s="111"/>
      <c r="G19" s="111"/>
      <c r="H19" s="111"/>
      <c r="I19" s="111"/>
      <c r="J19" s="111"/>
      <c r="K19" s="112"/>
      <c r="L19" s="107"/>
      <c r="M19" s="108"/>
      <c r="N19" s="108"/>
      <c r="O19" s="108"/>
      <c r="P19" s="108"/>
      <c r="Q19" s="109"/>
      <c r="R19" s="32">
        <f>'(5a) Enrollment'!R19</f>
        <v>0</v>
      </c>
      <c r="S19" s="106">
        <f>'(5a) Enrollment'!S19</f>
        <v>0</v>
      </c>
      <c r="T19" s="37">
        <f>'(5a) Enrollment'!T19</f>
        <v>0</v>
      </c>
    </row>
    <row r="20" spans="2:20" s="139" customFormat="1" ht="18" customHeight="1" x14ac:dyDescent="0.25">
      <c r="B20" s="28" t="s">
        <v>1</v>
      </c>
      <c r="C20" s="110"/>
      <c r="D20" s="111"/>
      <c r="E20" s="111"/>
      <c r="F20" s="111"/>
      <c r="G20" s="111"/>
      <c r="H20" s="111"/>
      <c r="I20" s="111"/>
      <c r="J20" s="111"/>
      <c r="K20" s="112"/>
      <c r="L20" s="110"/>
      <c r="M20" s="111"/>
      <c r="N20" s="111"/>
      <c r="O20" s="111"/>
      <c r="P20" s="111"/>
      <c r="Q20" s="112"/>
      <c r="R20" s="32">
        <f>'(5a) Enrollment'!R20</f>
        <v>0</v>
      </c>
      <c r="S20" s="106">
        <f>'(5a) Enrollment'!S20</f>
        <v>0</v>
      </c>
      <c r="T20" s="37">
        <f>'(5a) Enrollment'!T20</f>
        <v>0</v>
      </c>
    </row>
    <row r="21" spans="2:20" s="139" customFormat="1" ht="18" customHeight="1" x14ac:dyDescent="0.25">
      <c r="B21" s="28" t="s">
        <v>4</v>
      </c>
      <c r="C21" s="110"/>
      <c r="D21" s="111"/>
      <c r="E21" s="111"/>
      <c r="F21" s="111"/>
      <c r="G21" s="111"/>
      <c r="H21" s="111"/>
      <c r="I21" s="111"/>
      <c r="J21" s="111"/>
      <c r="K21" s="112"/>
      <c r="L21" s="110"/>
      <c r="M21" s="111"/>
      <c r="N21" s="111"/>
      <c r="O21" s="111"/>
      <c r="P21" s="111"/>
      <c r="Q21" s="112"/>
      <c r="R21" s="32">
        <f>'(5a) Enrollment'!R21</f>
        <v>0</v>
      </c>
      <c r="S21" s="106">
        <f>'(5a) Enrollment'!S21</f>
        <v>0</v>
      </c>
      <c r="T21" s="37">
        <f>'(5a) Enrollment'!T21</f>
        <v>0</v>
      </c>
    </row>
    <row r="22" spans="2:20" s="139" customFormat="1" ht="18" customHeight="1" x14ac:dyDescent="0.25">
      <c r="B22" s="28" t="s">
        <v>2</v>
      </c>
      <c r="C22" s="110"/>
      <c r="D22" s="111"/>
      <c r="E22" s="111"/>
      <c r="F22" s="111"/>
      <c r="G22" s="111"/>
      <c r="H22" s="111"/>
      <c r="I22" s="111"/>
      <c r="J22" s="111"/>
      <c r="K22" s="112"/>
      <c r="L22" s="110"/>
      <c r="M22" s="111"/>
      <c r="N22" s="111"/>
      <c r="O22" s="111"/>
      <c r="P22" s="111"/>
      <c r="Q22" s="112"/>
      <c r="R22" s="32">
        <f>'(5a) Enrollment'!R22</f>
        <v>0</v>
      </c>
      <c r="S22" s="106">
        <f>'(5a) Enrollment'!S22</f>
        <v>0</v>
      </c>
      <c r="T22" s="37">
        <f>'(5a) Enrollment'!T22</f>
        <v>0</v>
      </c>
    </row>
    <row r="23" spans="2:20" s="139" customFormat="1" ht="18" customHeight="1" x14ac:dyDescent="0.25">
      <c r="B23" s="28" t="s">
        <v>3</v>
      </c>
      <c r="C23" s="110"/>
      <c r="D23" s="111"/>
      <c r="E23" s="111"/>
      <c r="F23" s="111"/>
      <c r="G23" s="111"/>
      <c r="H23" s="111"/>
      <c r="I23" s="111"/>
      <c r="J23" s="111"/>
      <c r="K23" s="112"/>
      <c r="L23" s="110"/>
      <c r="M23" s="111"/>
      <c r="N23" s="111"/>
      <c r="O23" s="111"/>
      <c r="P23" s="111"/>
      <c r="Q23" s="112"/>
      <c r="R23" s="32">
        <f>'(5a) Enrollment'!R23</f>
        <v>0</v>
      </c>
      <c r="S23" s="106">
        <f>'(5a) Enrollment'!S23</f>
        <v>0</v>
      </c>
      <c r="T23" s="37">
        <f>'(5a) Enrollment'!T23</f>
        <v>0</v>
      </c>
    </row>
    <row r="24" spans="2:20" s="139" customFormat="1" ht="18" customHeight="1" x14ac:dyDescent="0.25">
      <c r="B24" s="66" t="s">
        <v>121</v>
      </c>
      <c r="C24" s="110"/>
      <c r="D24" s="111"/>
      <c r="E24" s="111"/>
      <c r="F24" s="111"/>
      <c r="G24" s="111"/>
      <c r="H24" s="111"/>
      <c r="I24" s="111"/>
      <c r="J24" s="111"/>
      <c r="K24" s="112"/>
      <c r="L24" s="110"/>
      <c r="M24" s="111"/>
      <c r="N24" s="111"/>
      <c r="O24" s="111"/>
      <c r="P24" s="111"/>
      <c r="Q24" s="112"/>
      <c r="R24" s="32">
        <f>'(5a) Enrollment'!R24</f>
        <v>70</v>
      </c>
      <c r="S24" s="106">
        <f>'(5a) Enrollment'!S24</f>
        <v>468.67028968253976</v>
      </c>
      <c r="T24" s="37">
        <f>'(5a) Enrollment'!T24</f>
        <v>3.8764493215277904E-2</v>
      </c>
    </row>
    <row r="25" spans="2:20" s="139" customFormat="1" ht="18" customHeight="1" thickBot="1" x14ac:dyDescent="0.3">
      <c r="B25" s="47" t="s">
        <v>14</v>
      </c>
      <c r="C25" s="113"/>
      <c r="D25" s="114"/>
      <c r="E25" s="114"/>
      <c r="F25" s="114"/>
      <c r="G25" s="114"/>
      <c r="H25" s="114"/>
      <c r="I25" s="114"/>
      <c r="J25" s="114"/>
      <c r="K25" s="115"/>
      <c r="L25" s="113"/>
      <c r="M25" s="114"/>
      <c r="N25" s="114"/>
      <c r="O25" s="114"/>
      <c r="P25" s="114"/>
      <c r="Q25" s="115"/>
      <c r="R25" s="30">
        <f>SUM(R19:R24)</f>
        <v>70</v>
      </c>
      <c r="S25" s="99">
        <f>SUMPRODUCT(S19:S24,R19:R24)/SUM(R19:R24)</f>
        <v>468.67028968253976</v>
      </c>
      <c r="T25" s="94">
        <f>SUMPRODUCT(T19:T24,R19:R24)/SUM(R19:R24)</f>
        <v>3.8764493215277904E-2</v>
      </c>
    </row>
    <row r="26" spans="2:20" s="139" customFormat="1" ht="8.1" customHeight="1" thickBot="1" x14ac:dyDescent="0.3"/>
    <row r="27" spans="2:20" s="139" customFormat="1" ht="52.7" customHeight="1" x14ac:dyDescent="0.25">
      <c r="B27" s="72" t="s">
        <v>99</v>
      </c>
      <c r="C27" s="204"/>
      <c r="D27" s="205"/>
      <c r="E27" s="205"/>
      <c r="F27" s="205"/>
      <c r="G27" s="205" t="s">
        <v>203</v>
      </c>
      <c r="H27" s="205"/>
      <c r="I27" s="205"/>
      <c r="J27" s="205"/>
      <c r="K27" s="206"/>
      <c r="L27" s="204"/>
      <c r="M27" s="205"/>
      <c r="N27" s="205"/>
      <c r="O27" s="205"/>
      <c r="P27" s="205" t="s">
        <v>204</v>
      </c>
      <c r="Q27" s="205"/>
      <c r="R27" s="205"/>
      <c r="S27" s="205"/>
      <c r="T27" s="207"/>
    </row>
    <row r="28" spans="2:20" s="139" customFormat="1" ht="95.1" customHeight="1" x14ac:dyDescent="0.25">
      <c r="B28" s="45" t="s">
        <v>186</v>
      </c>
      <c r="C28" s="26" t="s">
        <v>78</v>
      </c>
      <c r="D28" s="26" t="s">
        <v>79</v>
      </c>
      <c r="E28" s="26" t="s">
        <v>80</v>
      </c>
      <c r="F28" s="26" t="s">
        <v>185</v>
      </c>
      <c r="G28" s="26" t="s">
        <v>81</v>
      </c>
      <c r="H28" s="26" t="s">
        <v>201</v>
      </c>
      <c r="I28" s="26" t="s">
        <v>37</v>
      </c>
      <c r="J28" s="26" t="s">
        <v>116</v>
      </c>
      <c r="K28" s="26" t="s">
        <v>120</v>
      </c>
      <c r="L28" s="26" t="s">
        <v>78</v>
      </c>
      <c r="M28" s="26" t="s">
        <v>79</v>
      </c>
      <c r="N28" s="26" t="s">
        <v>80</v>
      </c>
      <c r="O28" s="26" t="s">
        <v>185</v>
      </c>
      <c r="P28" s="26" t="s">
        <v>81</v>
      </c>
      <c r="Q28" s="26" t="s">
        <v>201</v>
      </c>
      <c r="R28" s="26" t="s">
        <v>37</v>
      </c>
      <c r="S28" s="26" t="s">
        <v>116</v>
      </c>
      <c r="T28" s="27" t="s">
        <v>120</v>
      </c>
    </row>
    <row r="29" spans="2:20" s="139" customFormat="1" ht="18" customHeight="1" x14ac:dyDescent="0.25">
      <c r="B29" s="25" t="s">
        <v>49</v>
      </c>
      <c r="C29" s="116"/>
      <c r="D29" s="117"/>
      <c r="E29" s="117"/>
      <c r="F29" s="117" t="s">
        <v>116</v>
      </c>
      <c r="G29" s="117"/>
      <c r="H29" s="117"/>
      <c r="I29" s="117"/>
      <c r="J29" s="14"/>
      <c r="K29" s="14"/>
      <c r="L29" s="116"/>
      <c r="M29" s="117"/>
      <c r="N29" s="117"/>
      <c r="O29" s="117" t="s">
        <v>116</v>
      </c>
      <c r="P29" s="117"/>
      <c r="Q29" s="117"/>
      <c r="R29" s="117"/>
      <c r="S29" s="14"/>
      <c r="T29" s="15"/>
    </row>
    <row r="30" spans="2:20" s="139" customFormat="1" ht="18" customHeight="1" x14ac:dyDescent="0.25">
      <c r="B30" s="28" t="s">
        <v>0</v>
      </c>
      <c r="C30" s="100">
        <f t="shared" ref="C30:H35" si="2">C8</f>
        <v>0</v>
      </c>
      <c r="D30" s="100">
        <f t="shared" si="2"/>
        <v>0</v>
      </c>
      <c r="E30" s="100">
        <f t="shared" si="2"/>
        <v>0</v>
      </c>
      <c r="F30" s="100">
        <f t="shared" si="2"/>
        <v>0</v>
      </c>
      <c r="G30" s="100">
        <f t="shared" si="2"/>
        <v>0</v>
      </c>
      <c r="H30" s="100">
        <f t="shared" si="2"/>
        <v>0</v>
      </c>
      <c r="I30" s="143">
        <f>'(5a) Enrollment'!I30</f>
        <v>0</v>
      </c>
      <c r="J30" s="105">
        <f>'(5a) Enrollment'!J30</f>
        <v>0</v>
      </c>
      <c r="K30" s="33">
        <f>'(5a) Enrollment'!K30</f>
        <v>0</v>
      </c>
      <c r="L30" s="107"/>
      <c r="M30" s="108"/>
      <c r="N30" s="108"/>
      <c r="O30" s="108"/>
      <c r="P30" s="108"/>
      <c r="Q30" s="109"/>
      <c r="R30" s="32">
        <f t="shared" ref="R30:R35" si="3">R19+R8</f>
        <v>0</v>
      </c>
      <c r="S30" s="101">
        <f>IF(R30=0,0,S8*(R8/R30)+S19*(R19/R30))</f>
        <v>0</v>
      </c>
      <c r="T30" s="96">
        <f>IF(R30=0,0,T8*(R8/R30)+T19*(R19/R30))</f>
        <v>0</v>
      </c>
    </row>
    <row r="31" spans="2:20" s="139" customFormat="1" ht="18" customHeight="1" x14ac:dyDescent="0.25">
      <c r="B31" s="28" t="s">
        <v>1</v>
      </c>
      <c r="C31" s="100">
        <f t="shared" si="2"/>
        <v>0</v>
      </c>
      <c r="D31" s="100">
        <f t="shared" si="2"/>
        <v>0</v>
      </c>
      <c r="E31" s="100">
        <f t="shared" si="2"/>
        <v>0</v>
      </c>
      <c r="F31" s="100">
        <f t="shared" si="2"/>
        <v>0</v>
      </c>
      <c r="G31" s="100">
        <f t="shared" si="2"/>
        <v>0</v>
      </c>
      <c r="H31" s="100">
        <f t="shared" si="2"/>
        <v>0</v>
      </c>
      <c r="I31" s="143">
        <f>'(5a) Enrollment'!I31</f>
        <v>0</v>
      </c>
      <c r="J31" s="105">
        <f>'(5a) Enrollment'!J31</f>
        <v>0</v>
      </c>
      <c r="K31" s="33">
        <f>'(5a) Enrollment'!K31</f>
        <v>0</v>
      </c>
      <c r="L31" s="110"/>
      <c r="M31" s="111"/>
      <c r="N31" s="111"/>
      <c r="O31" s="111"/>
      <c r="P31" s="111"/>
      <c r="Q31" s="112"/>
      <c r="R31" s="32">
        <f t="shared" si="3"/>
        <v>0</v>
      </c>
      <c r="S31" s="101">
        <f>IF(R31=0,0,S9*(R9/R31)+S20*(R20/R31))</f>
        <v>0</v>
      </c>
      <c r="T31" s="96">
        <f t="shared" ref="T31:T35" si="4">IF(R31=0,0,T9*(R9/R31)+T20*(R20/R31))</f>
        <v>0</v>
      </c>
    </row>
    <row r="32" spans="2:20" s="139" customFormat="1" ht="18" customHeight="1" x14ac:dyDescent="0.25">
      <c r="B32" s="28" t="s">
        <v>4</v>
      </c>
      <c r="C32" s="100">
        <f t="shared" si="2"/>
        <v>0</v>
      </c>
      <c r="D32" s="100">
        <f t="shared" si="2"/>
        <v>0</v>
      </c>
      <c r="E32" s="100">
        <f t="shared" si="2"/>
        <v>0</v>
      </c>
      <c r="F32" s="100">
        <f t="shared" si="2"/>
        <v>0</v>
      </c>
      <c r="G32" s="100">
        <f t="shared" si="2"/>
        <v>0</v>
      </c>
      <c r="H32" s="100">
        <f t="shared" si="2"/>
        <v>0</v>
      </c>
      <c r="I32" s="143">
        <f>'(5a) Enrollment'!I32</f>
        <v>0</v>
      </c>
      <c r="J32" s="105">
        <f>'(5a) Enrollment'!J32</f>
        <v>0</v>
      </c>
      <c r="K32" s="33">
        <f>'(5a) Enrollment'!K32</f>
        <v>0</v>
      </c>
      <c r="L32" s="110"/>
      <c r="M32" s="111"/>
      <c r="N32" s="111"/>
      <c r="O32" s="111"/>
      <c r="P32" s="111"/>
      <c r="Q32" s="112"/>
      <c r="R32" s="32">
        <f t="shared" si="3"/>
        <v>0</v>
      </c>
      <c r="S32" s="101">
        <f t="shared" ref="S32:S35" si="5">IF(R32=0,0,S10*(R10/R32)+S21*(R21/R32))</f>
        <v>0</v>
      </c>
      <c r="T32" s="96">
        <f t="shared" si="4"/>
        <v>0</v>
      </c>
    </row>
    <row r="33" spans="2:20" s="139" customFormat="1" ht="18" customHeight="1" x14ac:dyDescent="0.25">
      <c r="B33" s="28" t="s">
        <v>2</v>
      </c>
      <c r="C33" s="100">
        <f t="shared" si="2"/>
        <v>0</v>
      </c>
      <c r="D33" s="100">
        <f t="shared" si="2"/>
        <v>0</v>
      </c>
      <c r="E33" s="100">
        <f t="shared" si="2"/>
        <v>0</v>
      </c>
      <c r="F33" s="100">
        <f t="shared" si="2"/>
        <v>0</v>
      </c>
      <c r="G33" s="100">
        <f t="shared" si="2"/>
        <v>0</v>
      </c>
      <c r="H33" s="100">
        <f t="shared" si="2"/>
        <v>0</v>
      </c>
      <c r="I33" s="143">
        <f>'(5a) Enrollment'!I33</f>
        <v>0</v>
      </c>
      <c r="J33" s="105">
        <f>'(5a) Enrollment'!J33</f>
        <v>0</v>
      </c>
      <c r="K33" s="33">
        <f>'(5a) Enrollment'!K33</f>
        <v>0</v>
      </c>
      <c r="L33" s="110"/>
      <c r="M33" s="111"/>
      <c r="N33" s="111"/>
      <c r="O33" s="111"/>
      <c r="P33" s="111"/>
      <c r="Q33" s="112"/>
      <c r="R33" s="32">
        <f t="shared" si="3"/>
        <v>0</v>
      </c>
      <c r="S33" s="101">
        <f t="shared" si="5"/>
        <v>0</v>
      </c>
      <c r="T33" s="96">
        <f t="shared" si="4"/>
        <v>0</v>
      </c>
    </row>
    <row r="34" spans="2:20" s="139" customFormat="1" ht="18" customHeight="1" x14ac:dyDescent="0.25">
      <c r="B34" s="28" t="s">
        <v>3</v>
      </c>
      <c r="C34" s="100">
        <f t="shared" si="2"/>
        <v>0</v>
      </c>
      <c r="D34" s="100">
        <f t="shared" si="2"/>
        <v>0</v>
      </c>
      <c r="E34" s="100">
        <f t="shared" si="2"/>
        <v>0</v>
      </c>
      <c r="F34" s="100">
        <f t="shared" si="2"/>
        <v>0</v>
      </c>
      <c r="G34" s="100">
        <f t="shared" si="2"/>
        <v>0</v>
      </c>
      <c r="H34" s="100">
        <f t="shared" si="2"/>
        <v>0</v>
      </c>
      <c r="I34" s="143">
        <f>'(5a) Enrollment'!I34</f>
        <v>0</v>
      </c>
      <c r="J34" s="105">
        <f>'(5a) Enrollment'!J34</f>
        <v>0</v>
      </c>
      <c r="K34" s="33">
        <f>'(5a) Enrollment'!K34</f>
        <v>0</v>
      </c>
      <c r="L34" s="110"/>
      <c r="M34" s="111"/>
      <c r="N34" s="111"/>
      <c r="O34" s="111"/>
      <c r="P34" s="111"/>
      <c r="Q34" s="112"/>
      <c r="R34" s="32">
        <f t="shared" si="3"/>
        <v>0</v>
      </c>
      <c r="S34" s="101">
        <f t="shared" si="5"/>
        <v>0</v>
      </c>
      <c r="T34" s="96">
        <f t="shared" si="4"/>
        <v>0</v>
      </c>
    </row>
    <row r="35" spans="2:20" s="139" customFormat="1" ht="18" customHeight="1" x14ac:dyDescent="0.25">
      <c r="B35" s="66" t="s">
        <v>121</v>
      </c>
      <c r="C35" s="100">
        <f t="shared" si="2"/>
        <v>0</v>
      </c>
      <c r="D35" s="100">
        <f t="shared" si="2"/>
        <v>0</v>
      </c>
      <c r="E35" s="100">
        <f t="shared" si="2"/>
        <v>0</v>
      </c>
      <c r="F35" s="100">
        <f t="shared" si="2"/>
        <v>0</v>
      </c>
      <c r="G35" s="100">
        <f t="shared" si="2"/>
        <v>0</v>
      </c>
      <c r="H35" s="100">
        <f t="shared" si="2"/>
        <v>0</v>
      </c>
      <c r="I35" s="143">
        <f>'(5a) Enrollment'!I35</f>
        <v>0</v>
      </c>
      <c r="J35" s="105">
        <f>'(5a) Enrollment'!J35</f>
        <v>0</v>
      </c>
      <c r="K35" s="33">
        <f>'(5a) Enrollment'!K35</f>
        <v>0</v>
      </c>
      <c r="L35" s="110"/>
      <c r="M35" s="111"/>
      <c r="N35" s="111"/>
      <c r="O35" s="111"/>
      <c r="P35" s="111"/>
      <c r="Q35" s="112"/>
      <c r="R35" s="32">
        <f t="shared" si="3"/>
        <v>70</v>
      </c>
      <c r="S35" s="101">
        <f t="shared" si="5"/>
        <v>468.67028968253976</v>
      </c>
      <c r="T35" s="96">
        <f t="shared" si="4"/>
        <v>3.8764493215277904E-2</v>
      </c>
    </row>
    <row r="36" spans="2:20" s="139" customFormat="1" ht="18" customHeight="1" thickBot="1" x14ac:dyDescent="0.3">
      <c r="B36" s="47" t="s">
        <v>14</v>
      </c>
      <c r="C36" s="122"/>
      <c r="D36" s="123"/>
      <c r="E36" s="123"/>
      <c r="F36" s="123"/>
      <c r="G36" s="123"/>
      <c r="H36" s="124"/>
      <c r="I36" s="157">
        <f t="shared" ref="I36" si="6">SUM(I30:I35)</f>
        <v>0</v>
      </c>
      <c r="J36" s="98" t="e">
        <f>SUMPRODUCT(J30:J35,I30:I35)/SUM(I30:I35)</f>
        <v>#DIV/0!</v>
      </c>
      <c r="K36" s="93" t="e">
        <f>SUMPRODUCT(K30:K35,I30:I35)/SUM(I30:I35)</f>
        <v>#DIV/0!</v>
      </c>
      <c r="L36" s="113"/>
      <c r="M36" s="114"/>
      <c r="N36" s="114"/>
      <c r="O36" s="114"/>
      <c r="P36" s="114"/>
      <c r="Q36" s="115"/>
      <c r="R36" s="30">
        <f>SUM(R30:R35)</f>
        <v>70</v>
      </c>
      <c r="S36" s="98">
        <f>SUMPRODUCT(S30:S35,R30:R35)/SUM(R30:R35)</f>
        <v>468.67028968253976</v>
      </c>
      <c r="T36" s="97">
        <f>SUMPRODUCT(T30:T35,R30:R35)/SUM(R30:R35)</f>
        <v>3.8764493215277904E-2</v>
      </c>
    </row>
  </sheetData>
  <sheetProtection algorithmName="SHA-512" hashValue="9MIr7mX4ykWDv2JCkg3R2b8pJ8cUHIe3o9C0qyzeUaOPz8//hz8PczXp+JsfD/Z1Rp4BNgLKiiXWBGURc0ppvA==" saltValue="bKGCMjhQo9GJS+kuVeFP3Q==" spinCount="100000" sheet="1" objects="1" scenarios="1"/>
  <hyperlinks>
    <hyperlink ref="B2" location="Explanation!A1" display="Please document any explanation in the explanation tab" xr:uid="{DFAE8A0F-79DA-4D5F-BEBA-AA5CC163DB20}"/>
  </hyperlinks>
  <pageMargins left="0.25" right="0.25" top="0.75" bottom="0.75" header="0.3" footer="0.3"/>
  <pageSetup scale="43" orientation="landscape" r:id="rId1"/>
  <headerFooter>
    <oddFooter>&amp;L&amp;"Arial,Regular"&amp;12&amp;A
Version Date: June 10,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9" tint="0.39997558519241921"/>
    <pageSetUpPr fitToPage="1"/>
  </sheetPr>
  <dimension ref="B1:AS32"/>
  <sheetViews>
    <sheetView showGridLines="0" zoomScale="85" zoomScaleNormal="85" workbookViewId="0"/>
  </sheetViews>
  <sheetFormatPr defaultColWidth="9.140625" defaultRowHeight="15" x14ac:dyDescent="0.25"/>
  <cols>
    <col min="1" max="1" width="1.7109375" style="21" customWidth="1"/>
    <col min="2" max="2" width="30.5703125" style="21" customWidth="1"/>
    <col min="3" max="7" width="24.7109375" style="21" customWidth="1"/>
    <col min="8" max="34" width="9.140625" style="21"/>
    <col min="35" max="35" width="9.140625" style="21" customWidth="1"/>
    <col min="36" max="45" width="9.140625" style="21" hidden="1" customWidth="1"/>
    <col min="46" max="16384" width="9.140625" style="21"/>
  </cols>
  <sheetData>
    <row r="1" spans="2:37" ht="50.1" customHeight="1" x14ac:dyDescent="0.25">
      <c r="B1" s="128"/>
      <c r="C1" s="125"/>
      <c r="D1" s="126" t="str">
        <f>CONCATENATE("The Report Summarizes Rate Activity for the 12 month ending Reporting Year ",General_Info!$C$10)</f>
        <v>The Report Summarizes Rate Activity for the 12 month ending Reporting Year 2023</v>
      </c>
      <c r="E1" s="125"/>
      <c r="F1" s="125"/>
      <c r="G1" s="125"/>
    </row>
    <row r="2" spans="2:37" ht="15.75" x14ac:dyDescent="0.25">
      <c r="B2" s="35" t="s">
        <v>222</v>
      </c>
      <c r="D2" s="34"/>
      <c r="E2" s="34"/>
      <c r="F2" s="34"/>
      <c r="G2" s="34"/>
      <c r="AK2" s="21" t="s">
        <v>169</v>
      </c>
    </row>
    <row r="3" spans="2:37" s="104" customFormat="1" ht="24" customHeight="1" thickBot="1" x14ac:dyDescent="0.25">
      <c r="C3" s="21"/>
      <c r="AK3" s="104" t="s">
        <v>170</v>
      </c>
    </row>
    <row r="4" spans="2:37" ht="48" customHeight="1" x14ac:dyDescent="0.25">
      <c r="B4" s="24" t="s">
        <v>18</v>
      </c>
      <c r="C4" s="204"/>
      <c r="D4" s="205"/>
      <c r="E4" s="205" t="s">
        <v>127</v>
      </c>
      <c r="F4" s="205"/>
      <c r="G4" s="207"/>
      <c r="AK4" s="21" t="s">
        <v>171</v>
      </c>
    </row>
    <row r="5" spans="2:37" ht="95.1" customHeight="1" x14ac:dyDescent="0.25">
      <c r="B5" s="79" t="s">
        <v>174</v>
      </c>
      <c r="G5" s="129" t="s">
        <v>170</v>
      </c>
    </row>
    <row r="6" spans="2:37" ht="48" customHeight="1" x14ac:dyDescent="0.25">
      <c r="B6" s="48" t="s">
        <v>17</v>
      </c>
      <c r="C6" s="90" t="s">
        <v>105</v>
      </c>
      <c r="D6" s="90" t="s">
        <v>15</v>
      </c>
      <c r="E6" s="90" t="s">
        <v>118</v>
      </c>
      <c r="F6" s="90" t="s">
        <v>16</v>
      </c>
      <c r="G6" s="91" t="s">
        <v>103</v>
      </c>
    </row>
    <row r="7" spans="2:37" ht="36" customHeight="1" x14ac:dyDescent="0.25">
      <c r="B7" s="44" t="s">
        <v>5</v>
      </c>
      <c r="C7" s="273"/>
      <c r="D7" s="262"/>
      <c r="E7" s="262"/>
      <c r="F7" s="262"/>
      <c r="G7" s="37">
        <f>(1+D7)*(1+E7)*(1+F7)-1</f>
        <v>0</v>
      </c>
    </row>
    <row r="8" spans="2:37" ht="36" customHeight="1" x14ac:dyDescent="0.25">
      <c r="B8" s="44" t="s">
        <v>6</v>
      </c>
      <c r="C8" s="273"/>
      <c r="D8" s="262"/>
      <c r="E8" s="262"/>
      <c r="F8" s="262"/>
      <c r="G8" s="37">
        <f t="shared" ref="G8:G16" si="0">(1+D8)*(1+E8)*(1+F8)-1</f>
        <v>0</v>
      </c>
    </row>
    <row r="9" spans="2:37" ht="36" customHeight="1" x14ac:dyDescent="0.25">
      <c r="B9" s="44" t="s">
        <v>86</v>
      </c>
      <c r="C9" s="273"/>
      <c r="D9" s="262"/>
      <c r="E9" s="262"/>
      <c r="F9" s="262"/>
      <c r="G9" s="37">
        <f t="shared" si="0"/>
        <v>0</v>
      </c>
    </row>
    <row r="10" spans="2:37" ht="36" customHeight="1" x14ac:dyDescent="0.25">
      <c r="B10" s="44" t="s">
        <v>7</v>
      </c>
      <c r="C10" s="273"/>
      <c r="D10" s="262"/>
      <c r="E10" s="262"/>
      <c r="F10" s="262"/>
      <c r="G10" s="37">
        <f t="shared" si="0"/>
        <v>0</v>
      </c>
    </row>
    <row r="11" spans="2:37" ht="36" customHeight="1" x14ac:dyDescent="0.25">
      <c r="B11" s="44" t="s">
        <v>8</v>
      </c>
      <c r="C11" s="273"/>
      <c r="D11" s="262"/>
      <c r="E11" s="262"/>
      <c r="F11" s="262"/>
      <c r="G11" s="37">
        <f t="shared" si="0"/>
        <v>0</v>
      </c>
    </row>
    <row r="12" spans="2:37" ht="36" customHeight="1" x14ac:dyDescent="0.25">
      <c r="B12" s="44" t="s">
        <v>9</v>
      </c>
      <c r="C12" s="273"/>
      <c r="D12" s="262"/>
      <c r="E12" s="262"/>
      <c r="F12" s="262"/>
      <c r="G12" s="37">
        <f t="shared" si="0"/>
        <v>0</v>
      </c>
    </row>
    <row r="13" spans="2:37" ht="36" customHeight="1" x14ac:dyDescent="0.25">
      <c r="B13" s="44" t="s">
        <v>10</v>
      </c>
      <c r="C13" s="273"/>
      <c r="D13" s="262"/>
      <c r="E13" s="262"/>
      <c r="F13" s="262"/>
      <c r="G13" s="37">
        <f t="shared" si="0"/>
        <v>0</v>
      </c>
    </row>
    <row r="14" spans="2:37" ht="36" customHeight="1" x14ac:dyDescent="0.25">
      <c r="B14" s="44" t="s">
        <v>11</v>
      </c>
      <c r="C14" s="273"/>
      <c r="D14" s="262"/>
      <c r="E14" s="262"/>
      <c r="F14" s="262"/>
      <c r="G14" s="37">
        <f t="shared" si="0"/>
        <v>0</v>
      </c>
    </row>
    <row r="15" spans="2:37" ht="36" customHeight="1" x14ac:dyDescent="0.25">
      <c r="B15" s="44" t="s">
        <v>12</v>
      </c>
      <c r="C15" s="273"/>
      <c r="D15" s="262"/>
      <c r="E15" s="262"/>
      <c r="F15" s="262"/>
      <c r="G15" s="37">
        <f t="shared" si="0"/>
        <v>0</v>
      </c>
    </row>
    <row r="16" spans="2:37" ht="36" customHeight="1" x14ac:dyDescent="0.25">
      <c r="B16" s="44" t="s">
        <v>13</v>
      </c>
      <c r="C16" s="273"/>
      <c r="D16" s="262"/>
      <c r="E16" s="262"/>
      <c r="F16" s="262"/>
      <c r="G16" s="37">
        <f t="shared" si="0"/>
        <v>0</v>
      </c>
    </row>
    <row r="17" spans="2:7" ht="36" customHeight="1" thickBot="1" x14ac:dyDescent="0.3">
      <c r="B17" s="49" t="s">
        <v>14</v>
      </c>
      <c r="C17" s="89">
        <f>SUM(C7:C16)</f>
        <v>0</v>
      </c>
      <c r="D17" s="95" t="e">
        <f>SUMPRODUCT(D7:D16,C7:C16)/SUM(C7:C16)</f>
        <v>#DIV/0!</v>
      </c>
      <c r="E17" s="95" t="e">
        <f>SUMPRODUCT(E7:E16,C7:C16)/SUM(C7:C16)</f>
        <v>#DIV/0!</v>
      </c>
      <c r="F17" s="95" t="e">
        <f>SUMPRODUCT(F7:F16,C7:C16)/SUM(C7:C16)</f>
        <v>#DIV/0!</v>
      </c>
      <c r="G17" s="94" t="e">
        <f>(1+D17)*(1+E17)*(1+F17)-1</f>
        <v>#DIV/0!</v>
      </c>
    </row>
    <row r="18" spans="2:7" s="104" customFormat="1" ht="8.1" customHeight="1" thickBot="1" x14ac:dyDescent="0.25"/>
    <row r="19" spans="2:7" ht="48.75" customHeight="1" x14ac:dyDescent="0.25">
      <c r="B19" s="24" t="s">
        <v>41</v>
      </c>
      <c r="C19" s="204"/>
      <c r="D19" s="205"/>
      <c r="E19" s="205" t="s">
        <v>127</v>
      </c>
      <c r="F19" s="205"/>
      <c r="G19" s="207"/>
    </row>
    <row r="20" spans="2:7" ht="87.75" customHeight="1" x14ac:dyDescent="0.25">
      <c r="B20" s="79" t="s">
        <v>175</v>
      </c>
      <c r="G20" s="129" t="s">
        <v>170</v>
      </c>
    </row>
    <row r="21" spans="2:7" ht="75" customHeight="1" x14ac:dyDescent="0.25">
      <c r="B21" s="48" t="s">
        <v>17</v>
      </c>
      <c r="C21" s="90" t="s">
        <v>105</v>
      </c>
      <c r="D21" s="90" t="s">
        <v>15</v>
      </c>
      <c r="E21" s="90" t="s">
        <v>118</v>
      </c>
      <c r="F21" s="90" t="s">
        <v>16</v>
      </c>
      <c r="G21" s="91" t="s">
        <v>103</v>
      </c>
    </row>
    <row r="22" spans="2:7" ht="36" customHeight="1" x14ac:dyDescent="0.25">
      <c r="B22" s="44" t="s">
        <v>5</v>
      </c>
      <c r="C22" s="273"/>
      <c r="D22" s="262"/>
      <c r="E22" s="262"/>
      <c r="F22" s="262"/>
      <c r="G22" s="37">
        <f>(1+D22)*(1+E22)*(1+F22)-1</f>
        <v>0</v>
      </c>
    </row>
    <row r="23" spans="2:7" ht="36" customHeight="1" x14ac:dyDescent="0.25">
      <c r="B23" s="44" t="s">
        <v>6</v>
      </c>
      <c r="C23" s="273"/>
      <c r="D23" s="262"/>
      <c r="E23" s="262"/>
      <c r="F23" s="262"/>
      <c r="G23" s="37">
        <f t="shared" ref="G23:G31" si="1">(1+D23)*(1+E23)*(1+F23)-1</f>
        <v>0</v>
      </c>
    </row>
    <row r="24" spans="2:7" ht="36" customHeight="1" x14ac:dyDescent="0.25">
      <c r="B24" s="44" t="s">
        <v>86</v>
      </c>
      <c r="C24" s="273"/>
      <c r="D24" s="262"/>
      <c r="E24" s="262"/>
      <c r="F24" s="262"/>
      <c r="G24" s="37">
        <f t="shared" si="1"/>
        <v>0</v>
      </c>
    </row>
    <row r="25" spans="2:7" ht="36" customHeight="1" x14ac:dyDescent="0.25">
      <c r="B25" s="44" t="s">
        <v>7</v>
      </c>
      <c r="C25" s="273"/>
      <c r="D25" s="262"/>
      <c r="E25" s="262"/>
      <c r="F25" s="262"/>
      <c r="G25" s="37">
        <f t="shared" si="1"/>
        <v>0</v>
      </c>
    </row>
    <row r="26" spans="2:7" ht="36" customHeight="1" x14ac:dyDescent="0.25">
      <c r="B26" s="44" t="s">
        <v>8</v>
      </c>
      <c r="C26" s="273"/>
      <c r="D26" s="262"/>
      <c r="E26" s="262"/>
      <c r="F26" s="262"/>
      <c r="G26" s="37">
        <f t="shared" si="1"/>
        <v>0</v>
      </c>
    </row>
    <row r="27" spans="2:7" ht="36" customHeight="1" x14ac:dyDescent="0.25">
      <c r="B27" s="44" t="s">
        <v>9</v>
      </c>
      <c r="C27" s="273"/>
      <c r="D27" s="262"/>
      <c r="E27" s="262"/>
      <c r="F27" s="262"/>
      <c r="G27" s="37">
        <f t="shared" si="1"/>
        <v>0</v>
      </c>
    </row>
    <row r="28" spans="2:7" ht="36" customHeight="1" x14ac:dyDescent="0.25">
      <c r="B28" s="44" t="s">
        <v>10</v>
      </c>
      <c r="C28" s="273"/>
      <c r="D28" s="262"/>
      <c r="E28" s="262"/>
      <c r="F28" s="262"/>
      <c r="G28" s="37">
        <f t="shared" si="1"/>
        <v>0</v>
      </c>
    </row>
    <row r="29" spans="2:7" ht="36" customHeight="1" x14ac:dyDescent="0.25">
      <c r="B29" s="44" t="s">
        <v>11</v>
      </c>
      <c r="C29" s="273"/>
      <c r="D29" s="262"/>
      <c r="E29" s="262"/>
      <c r="F29" s="262"/>
      <c r="G29" s="37">
        <f t="shared" si="1"/>
        <v>0</v>
      </c>
    </row>
    <row r="30" spans="2:7" ht="36" customHeight="1" x14ac:dyDescent="0.25">
      <c r="B30" s="44" t="s">
        <v>12</v>
      </c>
      <c r="C30" s="273"/>
      <c r="D30" s="262"/>
      <c r="E30" s="262"/>
      <c r="F30" s="262"/>
      <c r="G30" s="37">
        <f t="shared" si="1"/>
        <v>0</v>
      </c>
    </row>
    <row r="31" spans="2:7" ht="36" customHeight="1" x14ac:dyDescent="0.25">
      <c r="B31" s="44" t="s">
        <v>13</v>
      </c>
      <c r="C31" s="273"/>
      <c r="D31" s="262"/>
      <c r="E31" s="262"/>
      <c r="F31" s="262"/>
      <c r="G31" s="37">
        <f t="shared" si="1"/>
        <v>0</v>
      </c>
    </row>
    <row r="32" spans="2:7" ht="36" customHeight="1" thickBot="1" x14ac:dyDescent="0.3">
      <c r="B32" s="49" t="s">
        <v>14</v>
      </c>
      <c r="C32" s="89">
        <f>SUM(C22:C31)</f>
        <v>0</v>
      </c>
      <c r="D32" s="95" t="e">
        <f>SUMPRODUCT(D22:D31,C22:C31)/SUM(C22:C31)</f>
        <v>#DIV/0!</v>
      </c>
      <c r="E32" s="95" t="e">
        <f>SUMPRODUCT(E22:E31,C22:C31)/SUM(C22:C31)</f>
        <v>#DIV/0!</v>
      </c>
      <c r="F32" s="95" t="e">
        <f>SUMPRODUCT(F22:F31,C22:C31)/SUM(C22:C31)</f>
        <v>#DIV/0!</v>
      </c>
      <c r="G32" s="94" t="e">
        <f>(1+D32)*(1+E32)*(1+F32)-1</f>
        <v>#DIV/0!</v>
      </c>
    </row>
  </sheetData>
  <sheetProtection algorithmName="SHA-512" hashValue="8nPq4GDFFdw+qm2/x0WrNPaWhYollFU3ORXP2PANNH2oCzPru5PakSqUCADSrLRSmrmEyWp5iEuiA2Pc7UMsxg==" saltValue="hM2LsutVpCXO5I9c26uV4A==" spinCount="100000" sheet="1" objects="1" scenarios="1"/>
  <dataValidations count="1">
    <dataValidation type="list" operator="lessThanOrEqual" allowBlank="1" showInputMessage="1" showErrorMessage="1" errorTitle="Too Many Characters" error="The maximum number of characters that can be entered is 105." sqref="G5 G20" xr:uid="{1EBC9E94-D330-4E3B-8261-5AC15BE173C1}">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
&amp;A
Version Date: June 10,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203A-FE74-4624-AC67-2A94B5633D64}">
  <sheetPr codeName="Sheet12">
    <tabColor theme="9" tint="0.39997558519241921"/>
  </sheetPr>
  <dimension ref="A2:G61"/>
  <sheetViews>
    <sheetView view="pageBreakPreview" zoomScale="85" zoomScaleNormal="75" zoomScaleSheetLayoutView="85" workbookViewId="0"/>
  </sheetViews>
  <sheetFormatPr defaultColWidth="11.42578125" defaultRowHeight="15" x14ac:dyDescent="0.25"/>
  <cols>
    <col min="1" max="1" width="8.140625" style="55" customWidth="1"/>
    <col min="2" max="2" width="76" style="55" customWidth="1"/>
    <col min="3" max="3" width="24.7109375" style="55" customWidth="1"/>
    <col min="4" max="4" width="14.140625" style="55" customWidth="1"/>
    <col min="5" max="5" width="16" style="55" customWidth="1"/>
    <col min="6" max="6" width="15.140625" style="55" customWidth="1"/>
    <col min="7" max="7" width="15.5703125" style="55" customWidth="1"/>
    <col min="8" max="16384" width="11.42578125" style="55"/>
  </cols>
  <sheetData>
    <row r="2" spans="1:7" ht="15.75" x14ac:dyDescent="0.25">
      <c r="A2" s="224" t="s">
        <v>234</v>
      </c>
      <c r="B2" s="56"/>
    </row>
    <row r="3" spans="1:7" ht="15.75" x14ac:dyDescent="0.25">
      <c r="A3" s="56" t="s">
        <v>166</v>
      </c>
      <c r="B3" s="56"/>
    </row>
    <row r="4" spans="1:7" ht="16.5" customHeight="1" x14ac:dyDescent="0.25">
      <c r="A4" s="57" t="s">
        <v>167</v>
      </c>
      <c r="B4" s="56"/>
    </row>
    <row r="5" spans="1:7" ht="15.75" thickBot="1" x14ac:dyDescent="0.3"/>
    <row r="6" spans="1:7" ht="30" customHeight="1" x14ac:dyDescent="0.25">
      <c r="A6" s="277">
        <v>1</v>
      </c>
      <c r="B6" s="243" t="s">
        <v>246</v>
      </c>
      <c r="C6" s="252" t="str">
        <f>General_Info!C10</f>
        <v>2023</v>
      </c>
    </row>
    <row r="7" spans="1:7" ht="30" customHeight="1" x14ac:dyDescent="0.25">
      <c r="A7" s="278">
        <f>A6+1</f>
        <v>2</v>
      </c>
      <c r="B7" s="241" t="s">
        <v>248</v>
      </c>
      <c r="C7" s="286">
        <v>1</v>
      </c>
    </row>
    <row r="8" spans="1:7" ht="30" customHeight="1" x14ac:dyDescent="0.25">
      <c r="A8" s="278">
        <v>3</v>
      </c>
      <c r="B8" s="242" t="s">
        <v>233</v>
      </c>
      <c r="C8" s="286">
        <f>E19</f>
        <v>57</v>
      </c>
    </row>
    <row r="9" spans="1:7" ht="30" customHeight="1" x14ac:dyDescent="0.25">
      <c r="A9" s="278">
        <v>4</v>
      </c>
      <c r="B9" s="242" t="s">
        <v>230</v>
      </c>
      <c r="C9" s="286">
        <f>F19</f>
        <v>70</v>
      </c>
    </row>
    <row r="10" spans="1:7" ht="30" customHeight="1" thickBot="1" x14ac:dyDescent="0.3">
      <c r="A10" s="279">
        <v>5</v>
      </c>
      <c r="B10" s="244" t="s">
        <v>259</v>
      </c>
      <c r="C10" s="287" t="e">
        <f>G19</f>
        <v>#DIV/0!</v>
      </c>
    </row>
    <row r="11" spans="1:7" ht="15.75" thickBot="1" x14ac:dyDescent="0.3">
      <c r="A11" s="6"/>
      <c r="B11" s="6"/>
      <c r="C11" s="6"/>
      <c r="D11" s="6"/>
    </row>
    <row r="12" spans="1:7" ht="63" x14ac:dyDescent="0.25">
      <c r="A12" s="288" t="s">
        <v>249</v>
      </c>
      <c r="B12" s="289" t="s">
        <v>231</v>
      </c>
      <c r="C12" s="290" t="s">
        <v>261</v>
      </c>
      <c r="D12" s="291" t="s">
        <v>229</v>
      </c>
      <c r="E12" s="292" t="s">
        <v>233</v>
      </c>
      <c r="F12" s="292" t="s">
        <v>230</v>
      </c>
      <c r="G12" s="293" t="s">
        <v>259</v>
      </c>
    </row>
    <row r="13" spans="1:7" x14ac:dyDescent="0.25">
      <c r="A13" s="245"/>
      <c r="B13" s="10" t="s">
        <v>260</v>
      </c>
      <c r="C13" s="253">
        <v>0</v>
      </c>
      <c r="D13" s="193">
        <f t="shared" ref="D13:D18" si="0">IF(C13=0,0%,C13/SUM($C$13:$C$18))</f>
        <v>0</v>
      </c>
      <c r="E13" s="253">
        <v>0</v>
      </c>
      <c r="F13" s="143">
        <f>'(5a) Enrollment'!I30+'(5a) Enrollment'!R30</f>
        <v>0</v>
      </c>
      <c r="G13" s="250" t="e">
        <f>('(5a) Enrollment'!I30/('(5a) Enrollment'!I30+'(5a) Enrollment'!R30))*'(5a) Enrollment'!K30+(('(5a) Enrollment'!R30/('(5a) Enrollment'!I30+'(5a) Enrollment'!R30))*'(5a) Enrollment'!T30)</f>
        <v>#DIV/0!</v>
      </c>
    </row>
    <row r="14" spans="1:7" x14ac:dyDescent="0.25">
      <c r="A14" s="245"/>
      <c r="B14" s="10" t="s">
        <v>1</v>
      </c>
      <c r="C14" s="253">
        <v>0</v>
      </c>
      <c r="D14" s="193">
        <f t="shared" si="0"/>
        <v>0</v>
      </c>
      <c r="E14" s="253">
        <v>0</v>
      </c>
      <c r="F14" s="143">
        <f>'(5a) Enrollment'!I31+'(5a) Enrollment'!R31</f>
        <v>0</v>
      </c>
      <c r="G14" s="250" t="e">
        <f>('(5a) Enrollment'!I31/('(5a) Enrollment'!I31+'(5a) Enrollment'!R31))*'(5a) Enrollment'!K31+(('(5a) Enrollment'!R31/('(5a) Enrollment'!I31+'(5a) Enrollment'!R31))*'(5a) Enrollment'!T31)</f>
        <v>#DIV/0!</v>
      </c>
    </row>
    <row r="15" spans="1:7" x14ac:dyDescent="0.25">
      <c r="A15" s="245"/>
      <c r="B15" s="10" t="s">
        <v>4</v>
      </c>
      <c r="C15" s="253">
        <v>0</v>
      </c>
      <c r="D15" s="193">
        <f t="shared" si="0"/>
        <v>0</v>
      </c>
      <c r="E15" s="253">
        <v>0</v>
      </c>
      <c r="F15" s="143">
        <f>'(5a) Enrollment'!I32+'(5a) Enrollment'!R32</f>
        <v>0</v>
      </c>
      <c r="G15" s="250" t="e">
        <f>('(5a) Enrollment'!I32/('(5a) Enrollment'!I32+'(5a) Enrollment'!R32))*'(5a) Enrollment'!K32+(('(5a) Enrollment'!R32/('(5a) Enrollment'!I32+'(5a) Enrollment'!R32))*'(5a) Enrollment'!T32)</f>
        <v>#DIV/0!</v>
      </c>
    </row>
    <row r="16" spans="1:7" x14ac:dyDescent="0.25">
      <c r="A16" s="245"/>
      <c r="B16" s="10" t="s">
        <v>2</v>
      </c>
      <c r="C16" s="253">
        <v>0</v>
      </c>
      <c r="D16" s="193">
        <f t="shared" si="0"/>
        <v>0</v>
      </c>
      <c r="E16" s="253">
        <v>0</v>
      </c>
      <c r="F16" s="143">
        <f>'(5a) Enrollment'!I33+'(5a) Enrollment'!R33</f>
        <v>0</v>
      </c>
      <c r="G16" s="250" t="e">
        <f>('(5a) Enrollment'!I33/('(5a) Enrollment'!I33+'(5a) Enrollment'!R33))*'(5a) Enrollment'!K33+(('(5a) Enrollment'!R33/('(5a) Enrollment'!I33+'(5a) Enrollment'!R33))*'(5a) Enrollment'!T33)</f>
        <v>#DIV/0!</v>
      </c>
    </row>
    <row r="17" spans="1:7" x14ac:dyDescent="0.25">
      <c r="A17" s="245"/>
      <c r="B17" s="10" t="s">
        <v>3</v>
      </c>
      <c r="C17" s="253">
        <v>0</v>
      </c>
      <c r="D17" s="193">
        <f t="shared" si="0"/>
        <v>0</v>
      </c>
      <c r="E17" s="253">
        <v>0</v>
      </c>
      <c r="F17" s="143">
        <f>'(5a) Enrollment'!I34+'(5a) Enrollment'!R34</f>
        <v>0</v>
      </c>
      <c r="G17" s="250" t="e">
        <f>('(5a) Enrollment'!I34/('(5a) Enrollment'!I34+'(5a) Enrollment'!R34))*'(5a) Enrollment'!K34+(('(5a) Enrollment'!R34/('(5a) Enrollment'!I34+'(5a) Enrollment'!R34))*'(5a) Enrollment'!T34)</f>
        <v>#DIV/0!</v>
      </c>
    </row>
    <row r="18" spans="1:7" ht="15.75" thickBot="1" x14ac:dyDescent="0.3">
      <c r="A18" s="245"/>
      <c r="B18" s="10" t="s">
        <v>238</v>
      </c>
      <c r="C18" s="253">
        <v>0</v>
      </c>
      <c r="D18" s="193">
        <f t="shared" si="0"/>
        <v>0</v>
      </c>
      <c r="E18" s="218">
        <v>57</v>
      </c>
      <c r="F18" s="143">
        <f>'(5a) Enrollment'!I35+'(5a) Enrollment'!R35</f>
        <v>70</v>
      </c>
      <c r="G18" s="250">
        <f>('(5a) Enrollment'!I35/('(5a) Enrollment'!I35+'(5a) Enrollment'!R35))*'(5a) Enrollment'!K35+(('(5a) Enrollment'!R35/('(5a) Enrollment'!I35+'(5a) Enrollment'!R35))*'(5a) Enrollment'!T35)</f>
        <v>3.8764493215277904E-2</v>
      </c>
    </row>
    <row r="19" spans="1:7" ht="15.75" thickBot="1" x14ac:dyDescent="0.3">
      <c r="A19" s="246"/>
      <c r="B19" s="235" t="s">
        <v>247</v>
      </c>
      <c r="C19" s="157">
        <f>SUM(C13:C18)</f>
        <v>0</v>
      </c>
      <c r="D19" s="159">
        <f>SUM(D13:D18)</f>
        <v>0</v>
      </c>
      <c r="E19" s="157">
        <f>SUM(E13:E18)</f>
        <v>57</v>
      </c>
      <c r="F19" s="157">
        <f>SUM(F13:F18)</f>
        <v>70</v>
      </c>
      <c r="G19" s="251" t="e">
        <f>SUMPRODUCT(G13:G18,F13:F18)/SUM(F13:F18)</f>
        <v>#DIV/0!</v>
      </c>
    </row>
    <row r="20" spans="1:7" ht="15.75" thickBot="1" x14ac:dyDescent="0.3">
      <c r="A20" s="6"/>
      <c r="B20" s="6"/>
      <c r="C20" s="6"/>
      <c r="D20" s="6"/>
    </row>
    <row r="21" spans="1:7" ht="15.75" thickBot="1" x14ac:dyDescent="0.3">
      <c r="A21" s="294" t="s">
        <v>250</v>
      </c>
      <c r="B21" s="312" t="s">
        <v>232</v>
      </c>
      <c r="C21" s="313"/>
      <c r="D21" s="55" t="s">
        <v>268</v>
      </c>
    </row>
    <row r="22" spans="1:7" ht="15.75" thickBot="1" x14ac:dyDescent="0.3"/>
    <row r="23" spans="1:7" x14ac:dyDescent="0.25">
      <c r="A23" s="301"/>
      <c r="B23" s="302"/>
      <c r="C23" s="302"/>
      <c r="D23" s="302"/>
      <c r="E23" s="302"/>
      <c r="F23" s="302"/>
      <c r="G23" s="303"/>
    </row>
    <row r="24" spans="1:7" x14ac:dyDescent="0.25">
      <c r="A24" s="304"/>
      <c r="B24" s="305"/>
      <c r="C24" s="305"/>
      <c r="D24" s="305"/>
      <c r="E24" s="305"/>
      <c r="F24" s="305"/>
      <c r="G24" s="306"/>
    </row>
    <row r="25" spans="1:7" x14ac:dyDescent="0.25">
      <c r="A25" s="304"/>
      <c r="B25" s="305"/>
      <c r="C25" s="305"/>
      <c r="D25" s="305"/>
      <c r="E25" s="305"/>
      <c r="F25" s="305"/>
      <c r="G25" s="306"/>
    </row>
    <row r="26" spans="1:7" x14ac:dyDescent="0.25">
      <c r="A26" s="304"/>
      <c r="B26" s="305"/>
      <c r="C26" s="305"/>
      <c r="D26" s="305"/>
      <c r="E26" s="305"/>
      <c r="F26" s="305"/>
      <c r="G26" s="306"/>
    </row>
    <row r="27" spans="1:7" x14ac:dyDescent="0.25">
      <c r="A27" s="304"/>
      <c r="B27" s="305"/>
      <c r="C27" s="305"/>
      <c r="D27" s="305"/>
      <c r="E27" s="305"/>
      <c r="F27" s="305"/>
      <c r="G27" s="306"/>
    </row>
    <row r="28" spans="1:7" ht="15.75" thickBot="1" x14ac:dyDescent="0.3">
      <c r="A28" s="307"/>
      <c r="B28" s="308"/>
      <c r="C28" s="308"/>
      <c r="D28" s="308"/>
      <c r="E28" s="308"/>
      <c r="F28" s="308"/>
      <c r="G28" s="309"/>
    </row>
    <row r="29" spans="1:7" ht="15.75" thickBot="1" x14ac:dyDescent="0.3"/>
    <row r="30" spans="1:7" ht="138" customHeight="1" thickBot="1" x14ac:dyDescent="0.3">
      <c r="A30" s="294">
        <v>7</v>
      </c>
      <c r="B30" s="310" t="s">
        <v>258</v>
      </c>
      <c r="C30" s="311"/>
      <c r="D30" s="55" t="s">
        <v>269</v>
      </c>
    </row>
    <row r="31" spans="1:7" ht="15.75" thickBot="1" x14ac:dyDescent="0.3"/>
    <row r="32" spans="1:7" x14ac:dyDescent="0.25">
      <c r="A32" s="301"/>
      <c r="B32" s="302"/>
      <c r="C32" s="302"/>
      <c r="D32" s="302"/>
      <c r="E32" s="302"/>
      <c r="F32" s="302"/>
      <c r="G32" s="303"/>
    </row>
    <row r="33" spans="1:7" x14ac:dyDescent="0.25">
      <c r="A33" s="304"/>
      <c r="B33" s="305"/>
      <c r="C33" s="305"/>
      <c r="D33" s="305"/>
      <c r="E33" s="305"/>
      <c r="F33" s="305"/>
      <c r="G33" s="306"/>
    </row>
    <row r="34" spans="1:7" x14ac:dyDescent="0.25">
      <c r="A34" s="304"/>
      <c r="B34" s="305"/>
      <c r="C34" s="305"/>
      <c r="D34" s="305"/>
      <c r="E34" s="305"/>
      <c r="F34" s="305"/>
      <c r="G34" s="306"/>
    </row>
    <row r="35" spans="1:7" x14ac:dyDescent="0.25">
      <c r="A35" s="304"/>
      <c r="B35" s="305"/>
      <c r="C35" s="305"/>
      <c r="D35" s="305"/>
      <c r="E35" s="305"/>
      <c r="F35" s="305"/>
      <c r="G35" s="306"/>
    </row>
    <row r="36" spans="1:7" x14ac:dyDescent="0.25">
      <c r="A36" s="304"/>
      <c r="B36" s="305"/>
      <c r="C36" s="305"/>
      <c r="D36" s="305"/>
      <c r="E36" s="305"/>
      <c r="F36" s="305"/>
      <c r="G36" s="306"/>
    </row>
    <row r="37" spans="1:7" ht="24" customHeight="1" x14ac:dyDescent="0.25">
      <c r="A37" s="304"/>
      <c r="B37" s="305"/>
      <c r="C37" s="305"/>
      <c r="D37" s="305"/>
      <c r="E37" s="305"/>
      <c r="F37" s="305"/>
      <c r="G37" s="306"/>
    </row>
    <row r="38" spans="1:7" x14ac:dyDescent="0.25">
      <c r="A38" s="304"/>
      <c r="B38" s="305"/>
      <c r="C38" s="305"/>
      <c r="D38" s="305"/>
      <c r="E38" s="305"/>
      <c r="F38" s="305"/>
      <c r="G38" s="306"/>
    </row>
    <row r="39" spans="1:7" x14ac:dyDescent="0.25">
      <c r="A39" s="304"/>
      <c r="B39" s="305"/>
      <c r="C39" s="305"/>
      <c r="D39" s="305"/>
      <c r="E39" s="305"/>
      <c r="F39" s="305"/>
      <c r="G39" s="306"/>
    </row>
    <row r="40" spans="1:7" x14ac:dyDescent="0.25">
      <c r="A40" s="304"/>
      <c r="B40" s="305"/>
      <c r="C40" s="305"/>
      <c r="D40" s="305"/>
      <c r="E40" s="305"/>
      <c r="F40" s="305"/>
      <c r="G40" s="306"/>
    </row>
    <row r="41" spans="1:7" x14ac:dyDescent="0.25">
      <c r="A41" s="304"/>
      <c r="B41" s="305"/>
      <c r="C41" s="305"/>
      <c r="D41" s="305"/>
      <c r="E41" s="305"/>
      <c r="F41" s="305"/>
      <c r="G41" s="306"/>
    </row>
    <row r="42" spans="1:7" x14ac:dyDescent="0.25">
      <c r="A42" s="304"/>
      <c r="B42" s="305"/>
      <c r="C42" s="305"/>
      <c r="D42" s="305"/>
      <c r="E42" s="305"/>
      <c r="F42" s="305"/>
      <c r="G42" s="306"/>
    </row>
    <row r="43" spans="1:7" x14ac:dyDescent="0.25">
      <c r="A43" s="304"/>
      <c r="B43" s="305"/>
      <c r="C43" s="305"/>
      <c r="D43" s="305"/>
      <c r="E43" s="305"/>
      <c r="F43" s="305"/>
      <c r="G43" s="306"/>
    </row>
    <row r="44" spans="1:7" x14ac:dyDescent="0.25">
      <c r="A44" s="304"/>
      <c r="B44" s="305"/>
      <c r="C44" s="305"/>
      <c r="D44" s="305"/>
      <c r="E44" s="305"/>
      <c r="F44" s="305"/>
      <c r="G44" s="306"/>
    </row>
    <row r="45" spans="1:7" x14ac:dyDescent="0.25">
      <c r="A45" s="304"/>
      <c r="B45" s="305"/>
      <c r="C45" s="305"/>
      <c r="D45" s="305"/>
      <c r="E45" s="305"/>
      <c r="F45" s="305"/>
      <c r="G45" s="306"/>
    </row>
    <row r="46" spans="1:7" x14ac:dyDescent="0.25">
      <c r="A46" s="304"/>
      <c r="B46" s="305"/>
      <c r="C46" s="305"/>
      <c r="D46" s="305"/>
      <c r="E46" s="305"/>
      <c r="F46" s="305"/>
      <c r="G46" s="306"/>
    </row>
    <row r="47" spans="1:7" x14ac:dyDescent="0.25">
      <c r="A47" s="304"/>
      <c r="B47" s="305"/>
      <c r="C47" s="305"/>
      <c r="D47" s="305"/>
      <c r="E47" s="305"/>
      <c r="F47" s="305"/>
      <c r="G47" s="306"/>
    </row>
    <row r="48" spans="1:7" x14ac:dyDescent="0.25">
      <c r="A48" s="304"/>
      <c r="B48" s="305"/>
      <c r="C48" s="305"/>
      <c r="D48" s="305"/>
      <c r="E48" s="305"/>
      <c r="F48" s="305"/>
      <c r="G48" s="306"/>
    </row>
    <row r="49" spans="1:7" x14ac:dyDescent="0.25">
      <c r="A49" s="304"/>
      <c r="B49" s="305"/>
      <c r="C49" s="305"/>
      <c r="D49" s="305"/>
      <c r="E49" s="305"/>
      <c r="F49" s="305"/>
      <c r="G49" s="306"/>
    </row>
    <row r="50" spans="1:7" x14ac:dyDescent="0.25">
      <c r="A50" s="304"/>
      <c r="B50" s="305"/>
      <c r="C50" s="305"/>
      <c r="D50" s="305"/>
      <c r="E50" s="305"/>
      <c r="F50" s="305"/>
      <c r="G50" s="306"/>
    </row>
    <row r="51" spans="1:7" x14ac:dyDescent="0.25">
      <c r="A51" s="304"/>
      <c r="B51" s="305"/>
      <c r="C51" s="305"/>
      <c r="D51" s="305"/>
      <c r="E51" s="305"/>
      <c r="F51" s="305"/>
      <c r="G51" s="306"/>
    </row>
    <row r="52" spans="1:7" x14ac:dyDescent="0.25">
      <c r="A52" s="304"/>
      <c r="B52" s="305"/>
      <c r="C52" s="305"/>
      <c r="D52" s="305"/>
      <c r="E52" s="305"/>
      <c r="F52" s="305"/>
      <c r="G52" s="306"/>
    </row>
    <row r="53" spans="1:7" x14ac:dyDescent="0.25">
      <c r="A53" s="304"/>
      <c r="B53" s="305"/>
      <c r="C53" s="305"/>
      <c r="D53" s="305"/>
      <c r="E53" s="305"/>
      <c r="F53" s="305"/>
      <c r="G53" s="306"/>
    </row>
    <row r="54" spans="1:7" x14ac:dyDescent="0.25">
      <c r="A54" s="304"/>
      <c r="B54" s="305"/>
      <c r="C54" s="305"/>
      <c r="D54" s="305"/>
      <c r="E54" s="305"/>
      <c r="F54" s="305"/>
      <c r="G54" s="306"/>
    </row>
    <row r="55" spans="1:7" x14ac:dyDescent="0.25">
      <c r="A55" s="304"/>
      <c r="B55" s="305"/>
      <c r="C55" s="305"/>
      <c r="D55" s="305"/>
      <c r="E55" s="305"/>
      <c r="F55" s="305"/>
      <c r="G55" s="306"/>
    </row>
    <row r="56" spans="1:7" x14ac:dyDescent="0.25">
      <c r="A56" s="304"/>
      <c r="B56" s="305"/>
      <c r="C56" s="305"/>
      <c r="D56" s="305"/>
      <c r="E56" s="305"/>
      <c r="F56" s="305"/>
      <c r="G56" s="306"/>
    </row>
    <row r="57" spans="1:7" x14ac:dyDescent="0.25">
      <c r="A57" s="304"/>
      <c r="B57" s="305"/>
      <c r="C57" s="305"/>
      <c r="D57" s="305"/>
      <c r="E57" s="305"/>
      <c r="F57" s="305"/>
      <c r="G57" s="306"/>
    </row>
    <row r="58" spans="1:7" x14ac:dyDescent="0.25">
      <c r="A58" s="304"/>
      <c r="B58" s="305"/>
      <c r="C58" s="305"/>
      <c r="D58" s="305"/>
      <c r="E58" s="305"/>
      <c r="F58" s="305"/>
      <c r="G58" s="306"/>
    </row>
    <row r="59" spans="1:7" x14ac:dyDescent="0.25">
      <c r="A59" s="304"/>
      <c r="B59" s="305"/>
      <c r="C59" s="305"/>
      <c r="D59" s="305"/>
      <c r="E59" s="305"/>
      <c r="F59" s="305"/>
      <c r="G59" s="306"/>
    </row>
    <row r="60" spans="1:7" x14ac:dyDescent="0.25">
      <c r="A60" s="304"/>
      <c r="B60" s="305"/>
      <c r="C60" s="305"/>
      <c r="D60" s="305"/>
      <c r="E60" s="305"/>
      <c r="F60" s="305"/>
      <c r="G60" s="306"/>
    </row>
    <row r="61" spans="1:7" ht="15.75" thickBot="1" x14ac:dyDescent="0.3">
      <c r="A61" s="307"/>
      <c r="B61" s="308"/>
      <c r="C61" s="308"/>
      <c r="D61" s="308"/>
      <c r="E61" s="308"/>
      <c r="F61" s="308"/>
      <c r="G61" s="309"/>
    </row>
  </sheetData>
  <mergeCells count="5">
    <mergeCell ref="A23:G28"/>
    <mergeCell ref="A32:G37"/>
    <mergeCell ref="A38:G61"/>
    <mergeCell ref="B30:C30"/>
    <mergeCell ref="B21:C21"/>
  </mergeCells>
  <conditionalFormatting sqref="A12: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xr:uid="{CB5FAF0B-FDB5-49BD-87B6-115A1A26DCA1}">
      <formula1>150</formula1>
    </dataValidation>
  </dataValidations>
  <pageMargins left="0.7" right="0.7" top="0.75" bottom="0.75" header="0.3" footer="0.3"/>
  <pageSetup scale="53" orientation="portrait" r:id="rId1"/>
  <headerFooter>
    <oddFooter>&amp;L&amp;"Arial,Regular"&amp;12&amp;A 
Version Date: June 10,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C00000"/>
    <pageSetUpPr fitToPage="1"/>
  </sheetPr>
  <dimension ref="B1:D14"/>
  <sheetViews>
    <sheetView zoomScale="85" zoomScaleNormal="85" workbookViewId="0"/>
  </sheetViews>
  <sheetFormatPr defaultColWidth="9.140625" defaultRowHeight="15" x14ac:dyDescent="0.25"/>
  <cols>
    <col min="1" max="1" width="1.7109375" style="21" customWidth="1"/>
    <col min="2" max="2" width="55.7109375" style="21" customWidth="1"/>
    <col min="3" max="3" width="69.5703125" style="21" customWidth="1"/>
    <col min="4" max="4" width="55.7109375" style="21" customWidth="1"/>
    <col min="5" max="16384" width="9.140625" style="21"/>
  </cols>
  <sheetData>
    <row r="1" spans="2:4" ht="8.1" customHeight="1" thickBot="1" x14ac:dyDescent="0.3"/>
    <row r="2" spans="2:4" ht="48" customHeight="1" x14ac:dyDescent="0.25">
      <c r="B2" s="136"/>
      <c r="C2" s="137" t="s">
        <v>33</v>
      </c>
      <c r="D2" s="138"/>
    </row>
    <row r="3" spans="2:4" ht="23.25" customHeight="1" x14ac:dyDescent="0.25">
      <c r="B3" s="211" t="s">
        <v>219</v>
      </c>
      <c r="C3" s="212"/>
      <c r="D3" s="213"/>
    </row>
    <row r="4" spans="2:4" ht="23.25" customHeight="1" x14ac:dyDescent="0.25">
      <c r="B4" s="211" t="s">
        <v>220</v>
      </c>
      <c r="C4" s="212"/>
      <c r="D4" s="213"/>
    </row>
    <row r="5" spans="2:4" ht="48" customHeight="1" x14ac:dyDescent="0.25">
      <c r="B5" s="130" t="s">
        <v>31</v>
      </c>
      <c r="C5" s="131" t="s">
        <v>32</v>
      </c>
      <c r="D5" s="132" t="s">
        <v>40</v>
      </c>
    </row>
    <row r="6" spans="2:4" ht="48" customHeight="1" x14ac:dyDescent="0.25">
      <c r="B6" s="74" t="s">
        <v>113</v>
      </c>
      <c r="C6" s="58" t="s">
        <v>273</v>
      </c>
      <c r="D6" s="59"/>
    </row>
    <row r="7" spans="2:4" ht="48" customHeight="1" x14ac:dyDescent="0.25">
      <c r="B7" s="74" t="s">
        <v>215</v>
      </c>
      <c r="C7" s="58"/>
      <c r="D7" s="59"/>
    </row>
    <row r="8" spans="2:4" ht="48" customHeight="1" x14ac:dyDescent="0.25">
      <c r="B8" s="74" t="s">
        <v>214</v>
      </c>
      <c r="C8" s="58" t="s">
        <v>266</v>
      </c>
      <c r="D8" s="59"/>
    </row>
    <row r="9" spans="2:4" ht="120" x14ac:dyDescent="0.25">
      <c r="B9" s="74" t="s">
        <v>114</v>
      </c>
      <c r="C9" s="58" t="s">
        <v>272</v>
      </c>
      <c r="D9" s="59"/>
    </row>
    <row r="10" spans="2:4" ht="120" x14ac:dyDescent="0.25">
      <c r="B10" s="74" t="s">
        <v>115</v>
      </c>
      <c r="C10" s="58" t="s">
        <v>272</v>
      </c>
      <c r="D10" s="59"/>
    </row>
    <row r="11" spans="2:4" ht="48" customHeight="1" x14ac:dyDescent="0.25">
      <c r="B11" s="74" t="s">
        <v>213</v>
      </c>
      <c r="C11" s="58" t="s">
        <v>271</v>
      </c>
      <c r="D11" s="59"/>
    </row>
    <row r="12" spans="2:4" ht="48" customHeight="1" x14ac:dyDescent="0.25">
      <c r="B12" s="74" t="s">
        <v>212</v>
      </c>
      <c r="C12" s="102"/>
      <c r="D12" s="103"/>
    </row>
    <row r="13" spans="2:4" ht="48" customHeight="1" thickBot="1" x14ac:dyDescent="0.3">
      <c r="B13" s="74" t="s">
        <v>119</v>
      </c>
      <c r="C13" s="60" t="s">
        <v>267</v>
      </c>
      <c r="D13" s="103"/>
    </row>
    <row r="14" spans="2:4" ht="60" customHeight="1" thickBot="1" x14ac:dyDescent="0.3">
      <c r="B14" s="75" t="s">
        <v>239</v>
      </c>
      <c r="C14" s="60"/>
      <c r="D14" s="61"/>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4" location="'(7) CA Aggregate Form'!A1" display="'(7) CA Aggregate Form'!A1" xr:uid="{00000000-0004-0000-0900-000004000000}"/>
    <hyperlink ref="B10" location="'(4) Benefit Design '!A1" display="Tab (4). Benefit Design" xr:uid="{00000000-0004-0000-0900-000005000000}"/>
    <hyperlink ref="B8" location="'(2b) Cost Sharing'!A1" display="Tab (2b). Cost Sharing" xr:uid="{C4CC2CA0-4E95-47BF-98EB-7392C0532955}"/>
    <hyperlink ref="B12" location="'(5b) Enrollment'!A1" display="'(5b) Enrollment'!A1" xr:uid="{DAF7AC02-B877-45A6-98CE-20B1621210C7}"/>
    <hyperlink ref="B13" location="'(6) Trend'!A1" display="'(6) Trend'!A1" xr:uid="{F0B78CB9-D1B1-4C9D-914D-C0B7930BADB8}"/>
  </hyperlinks>
  <pageMargins left="0.7" right="0.7" top="0.75" bottom="0.75" header="0.3" footer="0.3"/>
  <pageSetup scale="69" orientation="landscape" r:id="rId1"/>
  <headerFooter>
    <oddFooter>&amp;L&amp;"Arial,Regular"&amp;12&amp;A
Version Date: June 10, 2022&amp;C&amp;"Arial,Regular"&amp;12Page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4"/>
    <pageSetUpPr fitToPage="1"/>
  </sheetPr>
  <dimension ref="B1:C24"/>
  <sheetViews>
    <sheetView showGridLines="0" view="pageBreakPreview" zoomScale="85" zoomScaleNormal="75" zoomScaleSheetLayoutView="85" workbookViewId="0"/>
  </sheetViews>
  <sheetFormatPr defaultColWidth="9.140625" defaultRowHeight="15" x14ac:dyDescent="0.25"/>
  <cols>
    <col min="1" max="1" width="3.42578125" style="50" customWidth="1"/>
    <col min="2" max="2" width="45" style="50" customWidth="1"/>
    <col min="3" max="3" width="209.140625" style="50" customWidth="1"/>
    <col min="4" max="16384" width="9.140625" style="50"/>
  </cols>
  <sheetData>
    <row r="1" spans="2:3" ht="48" customHeight="1" x14ac:dyDescent="0.25">
      <c r="B1" s="135" t="s">
        <v>34</v>
      </c>
      <c r="C1" s="135" t="s">
        <v>164</v>
      </c>
    </row>
    <row r="2" spans="2:3" ht="48" customHeight="1" x14ac:dyDescent="0.25">
      <c r="B2" s="71" t="s">
        <v>221</v>
      </c>
      <c r="C2" s="51" t="s">
        <v>216</v>
      </c>
    </row>
    <row r="3" spans="2:3" ht="48" customHeight="1" x14ac:dyDescent="0.25">
      <c r="B3" s="71" t="s">
        <v>176</v>
      </c>
      <c r="C3" s="51" t="s">
        <v>227</v>
      </c>
    </row>
    <row r="4" spans="2:3" ht="48" customHeight="1" x14ac:dyDescent="0.25">
      <c r="B4" s="71" t="s">
        <v>35</v>
      </c>
      <c r="C4" s="134" t="s">
        <v>130</v>
      </c>
    </row>
    <row r="5" spans="2:3" ht="48.75" customHeight="1" x14ac:dyDescent="0.25">
      <c r="B5" s="71" t="s">
        <v>36</v>
      </c>
      <c r="C5" s="51" t="s">
        <v>128</v>
      </c>
    </row>
    <row r="6" spans="2:3" ht="48" customHeight="1" x14ac:dyDescent="0.25">
      <c r="B6" s="71" t="s">
        <v>74</v>
      </c>
      <c r="C6" s="70" t="s">
        <v>131</v>
      </c>
    </row>
    <row r="7" spans="2:3" ht="48" customHeight="1" x14ac:dyDescent="0.25">
      <c r="B7" s="240" t="s">
        <v>154</v>
      </c>
      <c r="C7" s="70" t="s">
        <v>262</v>
      </c>
    </row>
    <row r="8" spans="2:3" ht="48" customHeight="1" x14ac:dyDescent="0.25">
      <c r="B8" s="71" t="s">
        <v>124</v>
      </c>
      <c r="C8" s="51" t="s">
        <v>129</v>
      </c>
    </row>
    <row r="9" spans="2:3" ht="48" customHeight="1" x14ac:dyDescent="0.25">
      <c r="B9" s="71" t="s">
        <v>87</v>
      </c>
      <c r="C9" s="51" t="s">
        <v>173</v>
      </c>
    </row>
    <row r="10" spans="2:3" ht="48" customHeight="1" x14ac:dyDescent="0.25">
      <c r="B10" s="71" t="s">
        <v>123</v>
      </c>
      <c r="C10" s="51" t="s">
        <v>161</v>
      </c>
    </row>
    <row r="11" spans="2:3" ht="51.75" customHeight="1" x14ac:dyDescent="0.25">
      <c r="B11" s="71" t="s">
        <v>122</v>
      </c>
      <c r="C11" s="70" t="s">
        <v>157</v>
      </c>
    </row>
    <row r="12" spans="2:3" ht="51.75" customHeight="1" x14ac:dyDescent="0.25">
      <c r="B12" s="71" t="s">
        <v>77</v>
      </c>
      <c r="C12" s="51" t="s">
        <v>132</v>
      </c>
    </row>
    <row r="13" spans="2:3" ht="48" customHeight="1" x14ac:dyDescent="0.25">
      <c r="B13" s="71" t="s">
        <v>75</v>
      </c>
      <c r="C13" s="51" t="s">
        <v>134</v>
      </c>
    </row>
    <row r="14" spans="2:3" ht="42" customHeight="1" x14ac:dyDescent="0.25">
      <c r="B14" s="71" t="s">
        <v>223</v>
      </c>
      <c r="C14" s="51" t="s">
        <v>162</v>
      </c>
    </row>
    <row r="15" spans="2:3" ht="42" customHeight="1" x14ac:dyDescent="0.25">
      <c r="B15" s="71" t="s">
        <v>37</v>
      </c>
      <c r="C15" s="51" t="s">
        <v>133</v>
      </c>
    </row>
    <row r="16" spans="2:3" ht="48" customHeight="1" x14ac:dyDescent="0.25">
      <c r="B16" s="71" t="s">
        <v>144</v>
      </c>
      <c r="C16" s="51" t="s">
        <v>145</v>
      </c>
    </row>
    <row r="17" spans="2:3" ht="48" customHeight="1" x14ac:dyDescent="0.25">
      <c r="B17" s="71" t="s">
        <v>159</v>
      </c>
      <c r="C17" s="51" t="s">
        <v>160</v>
      </c>
    </row>
    <row r="18" spans="2:3" ht="48" customHeight="1" x14ac:dyDescent="0.25">
      <c r="B18" s="71" t="s">
        <v>158</v>
      </c>
      <c r="C18" s="51" t="s">
        <v>163</v>
      </c>
    </row>
    <row r="19" spans="2:3" ht="48" customHeight="1" x14ac:dyDescent="0.25">
      <c r="B19" s="71" t="s">
        <v>38</v>
      </c>
      <c r="C19" s="51" t="s">
        <v>168</v>
      </c>
    </row>
    <row r="20" spans="2:3" ht="48" customHeight="1" x14ac:dyDescent="0.25">
      <c r="B20" s="71" t="s">
        <v>39</v>
      </c>
      <c r="C20" s="51" t="s">
        <v>141</v>
      </c>
    </row>
    <row r="21" spans="2:3" ht="46.5" customHeight="1" x14ac:dyDescent="0.25">
      <c r="B21" s="71" t="s">
        <v>142</v>
      </c>
      <c r="C21" s="51" t="s">
        <v>143</v>
      </c>
    </row>
    <row r="22" spans="2:3" ht="48" customHeight="1" x14ac:dyDescent="0.25">
      <c r="B22" s="71" t="s">
        <v>76</v>
      </c>
      <c r="C22" s="51" t="s">
        <v>135</v>
      </c>
    </row>
    <row r="23" spans="2:3" ht="48" customHeight="1" x14ac:dyDescent="0.25">
      <c r="B23" s="71" t="s">
        <v>120</v>
      </c>
      <c r="C23" s="51" t="s">
        <v>202</v>
      </c>
    </row>
    <row r="24" spans="2:3" ht="48" customHeight="1" x14ac:dyDescent="0.25"/>
  </sheetData>
  <pageMargins left="0.25" right="0.25" top="0.75" bottom="0.75" header="0.3" footer="0.3"/>
  <pageSetup scale="45" orientation="landscape" r:id="rId1"/>
  <headerFooter>
    <oddFooter>&amp;L&amp;"Arial,Regular"&amp;12&amp;A
Version Date: June 10,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2023-10-18T18:21:25Z</dcterms:modified>
</cp:coreProperties>
</file>