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alendar items (CDR)\CA\CA_A_SB17_Pharmacy_filing\2021 Submission\Data Received\CA Large Group Historical Data Reporting Spreadsheet\"/>
    </mc:Choice>
  </mc:AlternateContent>
  <workbookProtection workbookPassword="DFC0" lockStructure="1"/>
  <bookViews>
    <workbookView xWindow="0" yWindow="0" windowWidth="19200" windowHeight="7035" activeTab="3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52511"/>
</workbook>
</file>

<file path=xl/calcChain.xml><?xml version="1.0" encoding="utf-8"?>
<calcChain xmlns="http://schemas.openxmlformats.org/spreadsheetml/2006/main">
  <c r="I42" i="6" l="1"/>
  <c r="H42" i="6"/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17" i="8"/>
  <c r="I24" i="8" s="1"/>
  <c r="H17" i="8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8"/>
  <c r="F50" i="8" s="1"/>
  <c r="I31" i="8" l="1"/>
  <c r="F30" i="8"/>
  <c r="G31" i="8"/>
  <c r="F31" i="8"/>
  <c r="H31" i="8"/>
  <c r="I43" i="8"/>
  <c r="I50" i="8" s="1"/>
  <c r="H43" i="8"/>
  <c r="H50" i="8" s="1"/>
  <c r="G43" i="8"/>
  <c r="G50" i="8" s="1"/>
  <c r="E43" i="8"/>
  <c r="E50" i="8" s="1"/>
  <c r="F57" i="8" s="1"/>
  <c r="E34" i="9"/>
  <c r="E42" i="8" s="1"/>
  <c r="E49" i="8" s="1"/>
  <c r="H57" i="8" l="1"/>
  <c r="G57" i="8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<sst xmlns="http://schemas.openxmlformats.org/spreadsheetml/2006/main" count="166" uniqueCount="66">
  <si>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</si>
  <si>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</si>
  <si>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</si>
  <si>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</si>
  <si>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</si>
  <si>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</si>
  <si>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</si>
  <si>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</si>
  <si>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</si>
  <si>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</si>
  <si>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</si>
  <si>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</si>
  <si>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</si>
  <si>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</si>
  <si>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</si>
  <si>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</si>
  <si>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</si>
  <si>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</si>
  <si>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</si>
  <si>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</si>
  <si>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</si>
  <si>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</si>
  <si>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</si>
  <si>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</si>
  <si>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</si>
  <si>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</si>
  <si>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</si>
  <si>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</si>
  <si>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</si>
  <si>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</si>
  <si>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</si>
  <si>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</si>
  <si>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</si>
  <si>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</si>
  <si>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</si>
  <si>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</si>
  <si>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</si>
  <si>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</si>
  <si>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</si>
  <si>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</si>
  <si>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</si>
  <si>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</si>
  <si>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</si>
  <si>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</si>
  <si>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</si>
  <si>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</si>
  <si>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</si>
  <si>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</si>
  <si>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</si>
  <si>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</si>
  <si>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</si>
  <si>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</si>
  <si>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</si>
  <si>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</si>
  <si>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</si>
  <si>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</si>
  <si>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</si>
  <si>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</si>
  <si>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</si>
  <si>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</si>
  <si>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</si>
  <si>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</si>
  <si>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</si>
  <si>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</si>
  <si>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Cigna Health and Life Insurance Company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</si>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</sst>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21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zoomScaleNormal="100" workbookViewId="0">
      <selection activeCell="C17" sqref="C17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48.42578125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65</v>
      </c>
    </row>
    <row r="8" spans="1:3" ht="15.75" x14ac:dyDescent="0.25">
      <c r="A8" s="91" t="s">
        <v>3</v>
      </c>
      <c r="B8" s="92" t="s">
        <v>34</v>
      </c>
      <c r="C8" s="94">
        <v>67369</v>
      </c>
    </row>
    <row r="9" spans="1:3" ht="15.75" x14ac:dyDescent="0.25">
      <c r="A9" s="91" t="s">
        <v>4</v>
      </c>
      <c r="B9" s="92" t="s">
        <v>5</v>
      </c>
      <c r="C9" s="95" t="s">
        <v>64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verticalDpi="4294967295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view="pageLayout" zoomScaleNormal="100" workbookViewId="0">
      <selection activeCell="K14" sqref="K14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2016</v>
      </c>
      <c r="F10" s="31">
        <f>E10+1</f>
        <v>2017</v>
      </c>
      <c r="G10" s="32">
        <f>F10+1</f>
        <v>2018</v>
      </c>
      <c r="H10" s="31">
        <f>G10+1</f>
        <v>2019</v>
      </c>
      <c r="I10" s="33">
        <f>H10+1</f>
        <v>2020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20" priority="9" stopIfTrue="1" operator="lessThan">
      <formula>0</formula>
    </cfRule>
  </conditionalFormatting>
  <conditionalFormatting sqref="E33:I33 E48:I48">
    <cfRule type="cellIs" dxfId="19" priority="10" stopIfTrue="1" operator="lessThan">
      <formula>0</formula>
    </cfRule>
  </conditionalFormatting>
  <conditionalFormatting sqref="E42:G42">
    <cfRule type="cellIs" dxfId="18" priority="8" stopIfTrue="1" operator="lessThan">
      <formula>0</formula>
    </cfRule>
  </conditionalFormatting>
  <conditionalFormatting sqref="G42">
    <cfRule type="cellIs" dxfId="17" priority="7" stopIfTrue="1" operator="lessThan">
      <formula>0</formula>
    </cfRule>
  </conditionalFormatting>
  <conditionalFormatting sqref="F42">
    <cfRule type="cellIs" dxfId="16" priority="6" stopIfTrue="1" operator="lessThan">
      <formula>0</formula>
    </cfRule>
  </conditionalFormatting>
  <conditionalFormatting sqref="H42">
    <cfRule type="cellIs" dxfId="15" priority="4" stopIfTrue="1" operator="lessThan">
      <formula>0</formula>
    </cfRule>
  </conditionalFormatting>
  <conditionalFormatting sqref="H42">
    <cfRule type="cellIs" dxfId="14" priority="3" stopIfTrue="1" operator="lessThan">
      <formula>0</formula>
    </cfRule>
  </conditionalFormatting>
  <conditionalFormatting sqref="I42">
    <cfRule type="cellIs" dxfId="13" priority="2" stopIfTrue="1" operator="lessThan">
      <formula>0</formula>
    </cfRule>
  </conditionalFormatting>
  <conditionalFormatting sqref="I42">
    <cfRule type="cellIs" dxfId="12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zoomScaleNormal="100" workbookViewId="0">
      <selection activeCell="D6" sqref="D6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766026759.13999999</v>
      </c>
      <c r="F13" s="42">
        <v>930654266.69000006</v>
      </c>
      <c r="G13" s="41">
        <v>1042702228</v>
      </c>
      <c r="H13" s="43">
        <v>1270139574.9400001</v>
      </c>
      <c r="I13" s="43">
        <v>1435464076.1400001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619891450.29000008</v>
      </c>
      <c r="F16" s="42">
        <v>760852123.69000006</v>
      </c>
      <c r="G16" s="41">
        <v>859766702.71000004</v>
      </c>
      <c r="H16" s="43">
        <v>1090900973.4099998</v>
      </c>
      <c r="I16" s="43">
        <v>1182945646.2199998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>
        <v>0</v>
      </c>
      <c r="F17" s="42">
        <v>0</v>
      </c>
      <c r="G17" s="41">
        <v>0</v>
      </c>
      <c r="H17" s="43">
        <v>0</v>
      </c>
      <c r="I17" s="43">
        <v>0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>
        <v>2427507.29</v>
      </c>
      <c r="F18" s="42">
        <v>1735583.64</v>
      </c>
      <c r="G18" s="41">
        <v>-1002146.59</v>
      </c>
      <c r="H18" s="43">
        <v>1288191.43</v>
      </c>
      <c r="I18" s="43">
        <v>1282337.55</v>
      </c>
    </row>
    <row r="19" spans="1:9" x14ac:dyDescent="0.2">
      <c r="A19" s="29"/>
      <c r="B19" s="107"/>
      <c r="C19" s="39">
        <v>2.4</v>
      </c>
      <c r="D19" s="40" t="s">
        <v>13</v>
      </c>
      <c r="E19" s="41">
        <v>0</v>
      </c>
      <c r="F19" s="42">
        <v>0</v>
      </c>
      <c r="G19" s="41">
        <v>0</v>
      </c>
      <c r="H19" s="43">
        <v>0</v>
      </c>
      <c r="I19" s="43">
        <v>10772333.9</v>
      </c>
    </row>
    <row r="20" spans="1:9" s="30" customFormat="1" x14ac:dyDescent="0.2">
      <c r="B20" s="109"/>
      <c r="C20" s="54" t="s">
        <v>18</v>
      </c>
      <c r="D20" s="40" t="s">
        <v>14</v>
      </c>
      <c r="E20" s="41">
        <v>0</v>
      </c>
      <c r="F20" s="42">
        <v>0</v>
      </c>
      <c r="G20" s="41">
        <v>0</v>
      </c>
      <c r="H20" s="43">
        <v>0</v>
      </c>
      <c r="I20" s="43">
        <v>0</v>
      </c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622318957.58000004</v>
      </c>
      <c r="F21" s="56">
        <f t="shared" ref="F21:I21" si="0">SUM(F16:F20)</f>
        <v>762587707.33000004</v>
      </c>
      <c r="G21" s="56">
        <f t="shared" si="0"/>
        <v>858764556.12</v>
      </c>
      <c r="H21" s="56">
        <f t="shared" si="0"/>
        <v>1092189164.8399999</v>
      </c>
      <c r="I21" s="56">
        <f t="shared" si="0"/>
        <v>1195000317.6699998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25220641.16</v>
      </c>
      <c r="F25" s="42">
        <v>30638399.07</v>
      </c>
      <c r="G25" s="41">
        <v>14458678.310000001</v>
      </c>
      <c r="H25" s="43">
        <v>5876213.46</v>
      </c>
      <c r="I25" s="43">
        <v>21140359.48</v>
      </c>
    </row>
    <row r="26" spans="1:9" s="30" customFormat="1" ht="14.1" customHeight="1" x14ac:dyDescent="0.2">
      <c r="B26" s="109"/>
      <c r="C26" s="62"/>
      <c r="D26" s="63" t="s">
        <v>45</v>
      </c>
      <c r="E26" s="41">
        <v>390880.71</v>
      </c>
      <c r="F26" s="42">
        <v>478319.72</v>
      </c>
      <c r="G26" s="41">
        <v>522318.53</v>
      </c>
      <c r="H26" s="43">
        <v>60234.15</v>
      </c>
      <c r="I26" s="43">
        <v>1126230.43</v>
      </c>
    </row>
    <row r="27" spans="1:9" s="30" customFormat="1" ht="14.1" customHeight="1" x14ac:dyDescent="0.2">
      <c r="B27" s="109"/>
      <c r="C27" s="62"/>
      <c r="D27" s="63" t="s">
        <v>46</v>
      </c>
      <c r="E27" s="41">
        <v>13421343.92</v>
      </c>
      <c r="F27" s="42">
        <v>0</v>
      </c>
      <c r="G27" s="41">
        <v>17089838.399999999</v>
      </c>
      <c r="H27" s="43">
        <v>0</v>
      </c>
      <c r="I27" s="43">
        <v>24453621.620000001</v>
      </c>
    </row>
    <row r="28" spans="1:9" s="30" customFormat="1" ht="14.1" customHeight="1" x14ac:dyDescent="0.2">
      <c r="B28" s="109"/>
      <c r="C28" s="62"/>
      <c r="D28" s="63" t="s">
        <v>47</v>
      </c>
      <c r="E28" s="41">
        <v>3928204.76</v>
      </c>
      <c r="F28" s="42">
        <v>0</v>
      </c>
      <c r="G28" s="41">
        <v>0</v>
      </c>
      <c r="H28" s="43">
        <v>0</v>
      </c>
      <c r="I28" s="43">
        <v>0</v>
      </c>
    </row>
    <row r="29" spans="1:9" s="30" customFormat="1" ht="14.1" customHeight="1" x14ac:dyDescent="0.2">
      <c r="B29" s="109"/>
      <c r="C29" s="62"/>
      <c r="D29" s="63" t="s">
        <v>48</v>
      </c>
      <c r="E29" s="41">
        <v>9297.6299999999992</v>
      </c>
      <c r="F29" s="42">
        <v>34667.71</v>
      </c>
      <c r="G29" s="41">
        <v>11819.51</v>
      </c>
      <c r="H29" s="43">
        <v>19810.439999999999</v>
      </c>
      <c r="I29" s="43">
        <v>45140.82</v>
      </c>
    </row>
    <row r="30" spans="1:9" x14ac:dyDescent="0.2">
      <c r="B30" s="107"/>
      <c r="C30" s="62">
        <v>3.2</v>
      </c>
      <c r="D30" s="55" t="s">
        <v>30</v>
      </c>
      <c r="E30" s="41">
        <v>11995812.640000001</v>
      </c>
      <c r="F30" s="42">
        <v>13781243.52</v>
      </c>
      <c r="G30" s="41">
        <v>15583479.9</v>
      </c>
      <c r="H30" s="43">
        <v>19025069.739999998</v>
      </c>
      <c r="I30" s="64">
        <v>23032024.02</v>
      </c>
    </row>
    <row r="31" spans="1:9" x14ac:dyDescent="0.2">
      <c r="B31" s="107"/>
      <c r="C31" s="62">
        <v>3.3</v>
      </c>
      <c r="D31" s="55" t="s">
        <v>37</v>
      </c>
      <c r="E31" s="41">
        <v>1842093.15</v>
      </c>
      <c r="F31" s="42">
        <v>6527022.2300000004</v>
      </c>
      <c r="G31" s="41">
        <v>1489270.44</v>
      </c>
      <c r="H31" s="43">
        <v>671312.28</v>
      </c>
      <c r="I31" s="64">
        <v>138017.22</v>
      </c>
    </row>
    <row r="32" spans="1:9" x14ac:dyDescent="0.2">
      <c r="B32" s="107"/>
      <c r="C32" s="62">
        <v>3.4</v>
      </c>
      <c r="D32" s="40" t="s">
        <v>21</v>
      </c>
      <c r="E32" s="41">
        <v>3550.25</v>
      </c>
      <c r="F32" s="42">
        <v>236902.71</v>
      </c>
      <c r="G32" s="41">
        <v>1890.07</v>
      </c>
      <c r="H32" s="43">
        <v>23182.75</v>
      </c>
      <c r="I32" s="43">
        <v>-250999.81</v>
      </c>
    </row>
    <row r="33" spans="2:9" x14ac:dyDescent="0.2">
      <c r="B33" s="107"/>
      <c r="C33" s="62">
        <v>3.5</v>
      </c>
      <c r="D33" s="40" t="s">
        <v>31</v>
      </c>
      <c r="E33" s="41">
        <v>2120738.37</v>
      </c>
      <c r="F33" s="42">
        <v>2330394.11</v>
      </c>
      <c r="G33" s="41">
        <v>1627130.3</v>
      </c>
      <c r="H33" s="43">
        <v>2827834.68</v>
      </c>
      <c r="I33" s="43">
        <v>3599140.43</v>
      </c>
    </row>
    <row r="34" spans="2:9" x14ac:dyDescent="0.2">
      <c r="B34" s="107"/>
      <c r="C34" s="62">
        <v>3.6</v>
      </c>
      <c r="D34" s="40" t="s">
        <v>32</v>
      </c>
      <c r="E34" s="56">
        <f>SUM(E25:E33)</f>
        <v>58932562.589999996</v>
      </c>
      <c r="F34" s="56">
        <f t="shared" ref="F34:I34" si="1">SUM(F25:F33)</f>
        <v>54026949.07</v>
      </c>
      <c r="G34" s="56">
        <f t="shared" si="1"/>
        <v>50784425.459999993</v>
      </c>
      <c r="H34" s="56">
        <f t="shared" si="1"/>
        <v>28503657.5</v>
      </c>
      <c r="I34" s="56">
        <f t="shared" si="1"/>
        <v>73283534.210000008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235618.82</v>
      </c>
      <c r="F37" s="42"/>
      <c r="G37" s="41"/>
      <c r="H37" s="43"/>
      <c r="I37" s="43">
        <v>1495338.5</v>
      </c>
    </row>
    <row r="38" spans="2:9" x14ac:dyDescent="0.2">
      <c r="B38" s="112"/>
      <c r="C38" s="39">
        <v>4.2</v>
      </c>
      <c r="D38" s="40" t="s">
        <v>56</v>
      </c>
      <c r="E38" s="41">
        <v>305250.59000000003</v>
      </c>
      <c r="F38" s="42"/>
      <c r="G38" s="41"/>
      <c r="H38" s="43"/>
      <c r="I38" s="43">
        <v>166656.26999999999</v>
      </c>
    </row>
    <row r="39" spans="2:9" x14ac:dyDescent="0.2">
      <c r="B39" s="112"/>
      <c r="C39" s="39">
        <v>4.3</v>
      </c>
      <c r="D39" s="40" t="s">
        <v>57</v>
      </c>
      <c r="E39" s="41">
        <v>725709.53999999992</v>
      </c>
      <c r="F39" s="42"/>
      <c r="G39" s="41"/>
      <c r="H39" s="43"/>
      <c r="I39" s="43">
        <v>1733024.55</v>
      </c>
    </row>
    <row r="40" spans="2:9" x14ac:dyDescent="0.2">
      <c r="B40" s="112"/>
      <c r="C40" s="39">
        <v>4.4000000000000004</v>
      </c>
      <c r="D40" s="40" t="s">
        <v>58</v>
      </c>
      <c r="E40" s="41">
        <v>265108.81</v>
      </c>
      <c r="F40" s="42"/>
      <c r="G40" s="41"/>
      <c r="H40" s="43"/>
      <c r="I40" s="43">
        <v>176448.63</v>
      </c>
    </row>
    <row r="41" spans="2:9" s="30" customFormat="1" ht="30" x14ac:dyDescent="0.2">
      <c r="B41" s="113"/>
      <c r="C41" s="54">
        <v>4.5</v>
      </c>
      <c r="D41" s="55" t="s">
        <v>59</v>
      </c>
      <c r="E41" s="41">
        <v>831193.48</v>
      </c>
      <c r="F41" s="42"/>
      <c r="G41" s="41"/>
      <c r="H41" s="43"/>
      <c r="I41" s="43">
        <v>1137083.4500000002</v>
      </c>
    </row>
    <row r="42" spans="2:9" ht="30" x14ac:dyDescent="0.2">
      <c r="B42" s="112"/>
      <c r="C42" s="54">
        <v>4.5999999999999996</v>
      </c>
      <c r="D42" s="55" t="s">
        <v>60</v>
      </c>
      <c r="E42" s="41">
        <v>0</v>
      </c>
      <c r="F42" s="42"/>
      <c r="G42" s="41"/>
      <c r="H42" s="43"/>
      <c r="I42" s="64">
        <v>0</v>
      </c>
    </row>
    <row r="43" spans="2:9" ht="30" x14ac:dyDescent="0.2">
      <c r="B43" s="112"/>
      <c r="C43" s="54">
        <v>4.7</v>
      </c>
      <c r="D43" s="55" t="s">
        <v>61</v>
      </c>
      <c r="E43" s="56">
        <v>2362881.2400000002</v>
      </c>
      <c r="F43" s="56">
        <v>7445234.1300000008</v>
      </c>
      <c r="G43" s="56">
        <v>8341617.8200000012</v>
      </c>
      <c r="H43" s="56">
        <v>10161116.59</v>
      </c>
      <c r="I43" s="56">
        <v>4708551.4000000004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21740764.759999998</v>
      </c>
      <c r="F46" s="42">
        <v>24542980.93</v>
      </c>
      <c r="G46" s="41">
        <v>26748856.300000001</v>
      </c>
      <c r="H46" s="43">
        <v>30820748.700000003</v>
      </c>
      <c r="I46" s="43">
        <v>30595126.880000003</v>
      </c>
    </row>
    <row r="47" spans="2:9" x14ac:dyDescent="0.2">
      <c r="B47" s="116"/>
      <c r="C47" s="62">
        <v>5.2</v>
      </c>
      <c r="D47" s="40" t="s">
        <v>23</v>
      </c>
      <c r="E47" s="41">
        <v>16610726.810000001</v>
      </c>
      <c r="F47" s="42">
        <v>19355331.030000001</v>
      </c>
      <c r="G47" s="41">
        <v>22227968.710000001</v>
      </c>
      <c r="H47" s="43">
        <v>26544824.23</v>
      </c>
      <c r="I47" s="43">
        <v>27935538.789999999</v>
      </c>
    </row>
    <row r="48" spans="2:9" x14ac:dyDescent="0.2">
      <c r="B48" s="116"/>
      <c r="C48" s="62">
        <v>5.3</v>
      </c>
      <c r="D48" s="40" t="s">
        <v>24</v>
      </c>
      <c r="E48" s="41">
        <v>11330408.16</v>
      </c>
      <c r="F48" s="42">
        <v>19216482.32</v>
      </c>
      <c r="G48" s="41">
        <v>29120345.109999999</v>
      </c>
      <c r="H48" s="43">
        <v>67909035.150000006</v>
      </c>
      <c r="I48" s="43">
        <v>45647006.329999998</v>
      </c>
    </row>
    <row r="49" spans="2:9" x14ac:dyDescent="0.2">
      <c r="B49" s="116"/>
      <c r="C49" s="62">
        <v>5.4</v>
      </c>
      <c r="D49" s="40" t="s">
        <v>25</v>
      </c>
      <c r="E49" s="56">
        <f>SUM(E46:E48)</f>
        <v>49681899.730000004</v>
      </c>
      <c r="F49" s="56">
        <f>SUM(F46:F48)</f>
        <v>63114794.280000001</v>
      </c>
      <c r="G49" s="56">
        <f>SUM(G46:G48)</f>
        <v>78097170.120000005</v>
      </c>
      <c r="H49" s="56">
        <f>SUM(H46:H48)</f>
        <v>125274608.08000001</v>
      </c>
      <c r="I49" s="56">
        <f>SUM(I46:I48)</f>
        <v>104177672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147275.93</v>
      </c>
      <c r="F52" s="41">
        <v>171341.8</v>
      </c>
      <c r="G52" s="41">
        <v>165315.76999999999</v>
      </c>
      <c r="H52" s="41">
        <v>212209.37</v>
      </c>
      <c r="I52" s="41">
        <v>212342.2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1688706.46</v>
      </c>
      <c r="F53" s="83">
        <v>1991573.4</v>
      </c>
      <c r="G53" s="83">
        <v>1922900.62</v>
      </c>
      <c r="H53" s="83">
        <v>2444960.71</v>
      </c>
      <c r="I53" s="83">
        <v>2507508.2000000002</v>
      </c>
    </row>
  </sheetData>
  <protectedRanges>
    <protectedRange password="DFC0" sqref="E52:I53" name="Range5_1"/>
    <protectedRange password="DFC0" sqref="E46:I48" name="Range4_1"/>
    <protectedRange password="DFC0" sqref="E25:I33" name="Range3_1"/>
    <protectedRange password="DFC0" sqref="E16:I20" name="Range2_1"/>
    <protectedRange password="DFC0" sqref="E13:I13" name="Range1_1"/>
  </protectedRanges>
  <conditionalFormatting sqref="E34:I34 E49:I49">
    <cfRule type="cellIs" dxfId="11" priority="6" stopIfTrue="1" operator="lessThan">
      <formula>0</formula>
    </cfRule>
  </conditionalFormatting>
  <conditionalFormatting sqref="G34">
    <cfRule type="cellIs" dxfId="10" priority="5" stopIfTrue="1" operator="lessThan">
      <formula>0</formula>
    </cfRule>
  </conditionalFormatting>
  <conditionalFormatting sqref="E43:G43">
    <cfRule type="cellIs" dxfId="9" priority="4" stopIfTrue="1" operator="lessThan">
      <formula>0</formula>
    </cfRule>
  </conditionalFormatting>
  <conditionalFormatting sqref="G43">
    <cfRule type="cellIs" dxfId="8" priority="3" stopIfTrue="1" operator="lessThan">
      <formula>0</formula>
    </cfRule>
  </conditionalFormatting>
  <conditionalFormatting sqref="F43">
    <cfRule type="cellIs" dxfId="7" priority="2" stopIfTrue="1" operator="lessThan">
      <formula>0</formula>
    </cfRule>
  </conditionalFormatting>
  <conditionalFormatting sqref="H43:I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tabSelected="1" view="pageLayout" zoomScaleNormal="100" zoomScaleSheetLayoutView="100" workbookViewId="0">
      <selection activeCell="I39" sqref="E39:I56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2016</v>
      </c>
      <c r="F11" s="31">
        <f>E11+1</f>
        <v>2017</v>
      </c>
      <c r="G11" s="32">
        <f>F11+1</f>
        <v>2018</v>
      </c>
      <c r="H11" s="31">
        <f>G11+1</f>
        <v>2019</v>
      </c>
      <c r="I11" s="33">
        <f>H11+1</f>
        <v>2020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2016</v>
      </c>
      <c r="F37" s="31">
        <f>E37+1</f>
        <v>2017</v>
      </c>
      <c r="G37" s="32">
        <f>F37+1</f>
        <v>2018</v>
      </c>
      <c r="H37" s="31">
        <f>G37+1</f>
        <v>2019</v>
      </c>
      <c r="I37" s="33">
        <f>H37+1</f>
        <v>2020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766026759.13999999</v>
      </c>
      <c r="F39" s="56">
        <f>'Historical Data - PPO'!F13</f>
        <v>930654266.69000006</v>
      </c>
      <c r="G39" s="56">
        <f>'Historical Data - PPO'!G13</f>
        <v>1042702228</v>
      </c>
      <c r="H39" s="56">
        <f>'Historical Data - PPO'!H13</f>
        <v>1270139574.9400001</v>
      </c>
      <c r="I39" s="56">
        <f>'Historical Data - PPO'!I13</f>
        <v>1435464076.1400001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622318957.58000004</v>
      </c>
      <c r="F40" s="56">
        <f>'Historical Data - PPO'!F21</f>
        <v>762587707.33000004</v>
      </c>
      <c r="G40" s="56">
        <f>'Historical Data - PPO'!G21</f>
        <v>858764556.12</v>
      </c>
      <c r="H40" s="56">
        <f>'Historical Data - PPO'!H21</f>
        <v>1092189164.8399999</v>
      </c>
      <c r="I40" s="56">
        <f>'Historical Data - PPO'!I21</f>
        <v>1195000317.6699998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49681899.730000004</v>
      </c>
      <c r="F41" s="56">
        <f>'Historical Data - PPO'!F49</f>
        <v>63114794.280000001</v>
      </c>
      <c r="G41" s="56">
        <f>'Historical Data - PPO'!G49</f>
        <v>78097170.120000005</v>
      </c>
      <c r="H41" s="56">
        <f>'Historical Data - PPO'!H49</f>
        <v>125274608.08000001</v>
      </c>
      <c r="I41" s="56">
        <f>'Historical Data - PPO'!I49</f>
        <v>104177672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58932562.589999996</v>
      </c>
      <c r="F42" s="56">
        <f>'Historical Data - PPO'!F34</f>
        <v>54026949.07</v>
      </c>
      <c r="G42" s="56">
        <f>'Historical Data - PPO'!G34</f>
        <v>50784425.459999993</v>
      </c>
      <c r="H42" s="56">
        <f>'Historical Data - PPO'!H34</f>
        <v>28503657.5</v>
      </c>
      <c r="I42" s="56">
        <f>'Historical Data - PPO'!I34</f>
        <v>73283534.210000008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2362881.2400000002</v>
      </c>
      <c r="F43" s="121">
        <f>'Historical Data - PPO'!F43</f>
        <v>7445234.1300000008</v>
      </c>
      <c r="G43" s="56">
        <f>'Historical Data - PPO'!G43</f>
        <v>8341617.8200000012</v>
      </c>
      <c r="H43" s="122">
        <f>'Historical Data - PPO'!H43</f>
        <v>10161116.59</v>
      </c>
      <c r="I43" s="122">
        <f>'Historical Data - PPO'!I43</f>
        <v>4708551.4000000004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453.61747425304452</v>
      </c>
      <c r="F46" s="56">
        <f>IF('Historical Data - PPO'!F$53=0,"",F39/'Historical Data - PPO'!F$53)</f>
        <v>467.2959915461816</v>
      </c>
      <c r="G46" s="56">
        <f>IF('Historical Data - PPO'!G$53=0,"",G39/'Historical Data - PPO'!G$53)</f>
        <v>542.25487118517856</v>
      </c>
      <c r="H46" s="56">
        <f>IF('Historical Data - PPO'!H$53=0,"",H39/'Historical Data - PPO'!H$53)</f>
        <v>519.49283673356047</v>
      </c>
      <c r="I46" s="56">
        <f>IF('Historical Data - PPO'!I$53=0,"",I39/'Historical Data - PPO'!I$53)</f>
        <v>572.46635370524416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368.51813640838446</v>
      </c>
      <c r="F47" s="56">
        <f>IF('Historical Data - PPO'!F$53=0,"",F40/'Historical Data - PPO'!F$53)</f>
        <v>382.90715638700539</v>
      </c>
      <c r="G47" s="56">
        <f>IF('Historical Data - PPO'!G$53=0,"",G40/'Historical Data - PPO'!G$53)</f>
        <v>446.59851226216773</v>
      </c>
      <c r="H47" s="56">
        <f>IF('Historical Data - PPO'!H$53=0,"",H40/'Historical Data - PPO'!H$53)</f>
        <v>446.71031332851152</v>
      </c>
      <c r="I47" s="56">
        <f>IF('Historical Data - PPO'!I$53=0,"",I40/'Historical Data - PPO'!I$53)</f>
        <v>476.56885735009752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29.420092187010408</v>
      </c>
      <c r="F48" s="56">
        <f>IF('Historical Data - PPO'!F$53=0,"",F41/'Historical Data - PPO'!F$53)</f>
        <v>31.690920495322946</v>
      </c>
      <c r="G48" s="56">
        <f>IF('Historical Data - PPO'!G$53=0,"",G41/'Historical Data - PPO'!G$53)</f>
        <v>40.614251879538109</v>
      </c>
      <c r="H48" s="56">
        <f>IF('Historical Data - PPO'!H$53=0,"",H41/'Historical Data - PPO'!H$53)</f>
        <v>51.237881888089731</v>
      </c>
      <c r="I48" s="56">
        <f>IF('Historical Data - PPO'!I$53=0,"",I41/'Historical Data - PPO'!I$53)</f>
        <v>41.546293647215187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34.898050067268649</v>
      </c>
      <c r="F49" s="56">
        <f>IF('Historical Data - PPO'!F$53=0,"",F42/'Historical Data - PPO'!F$53)</f>
        <v>27.127771976669301</v>
      </c>
      <c r="G49" s="56">
        <f>IF('Historical Data - PPO'!G$53=0,"",G42/'Historical Data - PPO'!G$53)</f>
        <v>26.410322474179655</v>
      </c>
      <c r="H49" s="56">
        <f>IF('Historical Data - PPO'!H$53=0,"",H42/'Historical Data - PPO'!H$53)</f>
        <v>11.658124968396731</v>
      </c>
      <c r="I49" s="56">
        <f>IF('Historical Data - PPO'!I$53=0,"",I42/'Historical Data - PPO'!I$53)</f>
        <v>29.225640901194261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1.3992255587155156</v>
      </c>
      <c r="F50" s="121">
        <f>IF('Historical Data - PPO'!F$53=0,"",F43/'Historical Data - PPO'!F$53)</f>
        <v>3.7383679306020059</v>
      </c>
      <c r="G50" s="56">
        <f>IF('Historical Data - PPO'!G$53=0,"",G43/'Historical Data - PPO'!G$53)</f>
        <v>4.3380389674012383</v>
      </c>
      <c r="H50" s="122">
        <f>IF('Historical Data - PPO'!H$53=0,"",H43/'Historical Data - PPO'!H$53)</f>
        <v>4.1559426899747605</v>
      </c>
      <c r="I50" s="122">
        <f>IF('Historical Data - PPO'!I$53=0,"",I43/'Historical Data - PPO'!I$53)</f>
        <v>1.8777810577050158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3.0154299755892344E-2</v>
      </c>
      <c r="G53" s="123">
        <f>IF(F46="","",G46/F46-1)</f>
        <v>0.16040984942107928</v>
      </c>
      <c r="H53" s="123">
        <f>IF(G46="","",H46/G46-1)</f>
        <v>-4.1976634348840913E-2</v>
      </c>
      <c r="I53" s="123">
        <f>IF(H46="","",I46/H46-1)</f>
        <v>0.10197160235118496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3.9045622337228192E-2</v>
      </c>
      <c r="G54" s="123">
        <f t="shared" ref="G54:G56" si="7">IF(F47="","",G47/F47-1)</f>
        <v>0.16633629017575546</v>
      </c>
      <c r="H54" s="123">
        <f t="shared" ref="H54:H56" si="8">IF(G47="","",H47/G47-1)</f>
        <v>2.5033909266181098E-4</v>
      </c>
      <c r="I54" s="123">
        <f t="shared" ref="I54:I56" si="9">IF(H47="","",I47/H47-1)</f>
        <v>6.6840955157504878E-2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>
        <f t="shared" si="6"/>
        <v>7.7186308386727465E-2</v>
      </c>
      <c r="G55" s="123">
        <f t="shared" si="7"/>
        <v>0.28157375187420319</v>
      </c>
      <c r="H55" s="123">
        <f t="shared" si="8"/>
        <v>0.26157394305972481</v>
      </c>
      <c r="I55" s="123">
        <f t="shared" si="9"/>
        <v>-0.18914888523382456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>
        <f>IF(E49="","",F49/E49-1)</f>
        <v>-0.22265651162805788</v>
      </c>
      <c r="G56" s="123">
        <f t="shared" si="7"/>
        <v>-2.6447048548869923E-2</v>
      </c>
      <c r="H56" s="123">
        <f t="shared" si="8"/>
        <v>-0.55857695490865633</v>
      </c>
      <c r="I56" s="123">
        <f t="shared" si="9"/>
        <v>1.5068903430371687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>
        <f>IF(E50="","",F50/E50-1)</f>
        <v>1.6717407406664408</v>
      </c>
      <c r="G57" s="123">
        <f t="shared" ref="G57" si="10">IF(F50="","",G50/F50-1)</f>
        <v>0.16040984941326109</v>
      </c>
      <c r="H57" s="125">
        <f t="shared" ref="H57" si="11">IF(G50="","",H50/G50-1)</f>
        <v>-4.1976634787023404E-2</v>
      </c>
      <c r="I57" s="125">
        <f t="shared" ref="I57" si="12">IF(H50="","",I50/H50-1)</f>
        <v>-0.54816964578584704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Shinsky, Eleanor      HHHH</cp:lastModifiedBy>
  <cp:lastPrinted>2017-08-31T23:03:42Z</cp:lastPrinted>
  <dcterms:created xsi:type="dcterms:W3CDTF">2016-01-21T22:50:39Z</dcterms:created>
  <dcterms:modified xsi:type="dcterms:W3CDTF">2021-09-29T20:52:02Z</dcterms:modified>
</cp:coreProperties>
</file>