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DFC0" lockStructure="1"/>
  <bookViews>
    <workbookView xWindow="-120" yWindow="-120" windowWidth="19440" windowHeight="15150" activeTab="2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17" i="8"/>
  <c r="E24" i="8" s="1"/>
  <c r="E13" i="8" l="1"/>
  <c r="E20" i="8" s="1"/>
  <c r="F27" i="8" s="1"/>
  <c r="I15" i="8" l="1"/>
  <c r="I22" i="8" s="1"/>
  <c r="H15" i="8"/>
  <c r="H22" i="8" s="1"/>
  <c r="G15" i="8"/>
  <c r="G22" i="8" s="1"/>
  <c r="F15" i="8"/>
  <c r="F22" i="8" s="1"/>
  <c r="E15" i="8"/>
  <c r="E22" i="8" s="1"/>
  <c r="I17" i="8"/>
  <c r="I24" i="8" s="1"/>
  <c r="H17" i="8"/>
  <c r="H24" i="8" s="1"/>
  <c r="G17" i="8"/>
  <c r="G24" i="8" s="1"/>
  <c r="F17" i="8"/>
  <c r="F24" i="8" s="1"/>
  <c r="I16" i="8"/>
  <c r="I23" i="8" s="1"/>
  <c r="H16" i="8"/>
  <c r="H23" i="8" s="1"/>
  <c r="G16" i="8"/>
  <c r="G23" i="8" s="1"/>
  <c r="F16" i="8"/>
  <c r="F23" i="8" s="1"/>
  <c r="E16" i="8"/>
  <c r="E23" i="8" s="1"/>
  <c r="I14" i="8"/>
  <c r="I21" i="8" s="1"/>
  <c r="H14" i="8"/>
  <c r="H21" i="8" s="1"/>
  <c r="G14" i="8"/>
  <c r="G21" i="8" s="1"/>
  <c r="F14" i="8"/>
  <c r="F21" i="8" s="1"/>
  <c r="E14" i="8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8"/>
  <c r="I50" i="8" s="1"/>
  <c r="H43" i="9"/>
  <c r="H43" i="8" s="1"/>
  <c r="H50" i="8" s="1"/>
  <c r="G43" i="9"/>
  <c r="G43" i="8" s="1"/>
  <c r="G50" i="8" s="1"/>
  <c r="H57" i="8" s="1"/>
  <c r="E43" i="9"/>
  <c r="E43" i="8" s="1"/>
  <c r="E50" i="8" s="1"/>
  <c r="F57" i="8" s="1"/>
  <c r="E34" i="9"/>
  <c r="E42" i="8" s="1"/>
  <c r="E49" i="8" s="1"/>
  <c r="G57" i="8" l="1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2">
    <s v="MLR ENTERPRISE CUBE"/>
    <s v="{[Report View].[Report View].&amp;[4]}"/>
    <s v="{[Legal Entity].[Legal Entity].[LE Group Code].&amp;[202]}"/>
    <s v="{[Date].[Calendar].[Year].&amp;[2016]}"/>
    <s v="{[Situs State].[Situs State].[Situs Code].&amp;[CA]}"/>
    <s v="{[Segment].[Segment].[Total Company]}"/>
    <s v="{[Period].[Period].&amp;[9]}"/>
    <s v="{[Unit].[Unit].&amp;[0]}"/>
    <s v="{[Version].[Version Label].&amp;[0]}"/>
    <s v="[Pool].[Pool].[Pool Code].&amp;[02]"/>
    <s v="[Accounts].[Accounts].&amp;[RE_CALC_HPE]"/>
    <s v="$#,##0.0   ;($#,##0.0)  ;$0.0   "/>
  </metadataStrings>
  <mdxMetadata count="1">
    <mdx n="0" f="v">
      <t c="10" si="11">
        <n x="1" s="1"/>
        <n x="2" s="1"/>
        <n x="3" s="1"/>
        <n x="4" s="1"/>
        <n x="5" s="1"/>
        <n x="6" s="1"/>
        <n x="7" s="1"/>
        <n x="8" s="1"/>
        <n x="9"/>
        <n x="10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<sst xmlns="http://schemas.openxmlformats.org/spreadsheetml/2006/main" count="167" uniqueCount="67">
  <si>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</si>
  <si>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</si>
  <si>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</si>
  <si>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</si>
  <si>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</si>
  <si>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</si>
  <si>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</si>
  <si>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</si>
  <si>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</si>
  <si>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</si>
  <si>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</si>
  <si>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</si>
  <si>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</si>
  <si>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</si>
  <si>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</si>
  <si>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</si>
  <si>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</si>
  <si>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</si>
  <si>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</si>
  <si>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</si>
  <si>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</si>
  <si>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</si>
  <si>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</si>
  <si>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</si>
  <si>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</si>
  <si>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</si>
  <si>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</si>
  <si>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</si>
  <si>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</si>
  <si>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</si>
  <si>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</si>
  <si>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</si>
  <si>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</si>
  <si>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</si>
  <si>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</si>
  <si>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</si>
  <si>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</si>
  <si>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</si>
  <si>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</si>
  <si>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</si>
  <si>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</si>
  <si>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</si>
  <si>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</si>
  <si>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</si>
  <si>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</si>
  <si>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</si>
  <si>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</si>
  <si>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</si>
  <si>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</si>
  <si>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</si>
  <si>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</si>
  <si>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</si>
  <si>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</si>
  <si>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</si>
  <si>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</si>
  <si>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</si>
  <si>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</si>
  <si>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</si>
  <si>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</si>
  <si>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</si>
  <si>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</si>
  <si>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</si>
  <si>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</si>
  <si>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</si>
  <si>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2019</t>
  </si>
  <si>
    <t> 001-60054</t>
  </si>
  <si>
    <t>Aetna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</si>
</sst>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view="pageLayout" zoomScaleNormal="100" workbookViewId="0"/>
  </sheetViews>
  <sheetFormatPr defaultColWidth="9.140625" defaultRowHeight="15" x14ac:dyDescent="0.25"/>
  <cols>
    <col min="1" max="1" width="2.42578125" style="1" bestFit="1" customWidth="1"/>
    <col min="2" max="2" width="49.28515625" style="1" customWidth="1"/>
    <col min="3" max="3" width="31.140625" style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 t="s">
        <v>65</v>
      </c>
    </row>
    <row r="9" spans="1:3" ht="15.75" x14ac:dyDescent="0.25">
      <c r="A9" s="91" t="s">
        <v>4</v>
      </c>
      <c r="B9" s="92" t="s">
        <v>5</v>
      </c>
      <c r="C9" s="95" t="s">
        <v>66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r:id="rId1"/>
  <headerFooter>
    <oddFooter>&amp;L&amp;"Arial,Regular"&amp;12&amp;K000000
Revised: June 11, 2019
&amp;1#&amp;"Calibri,Regular"&amp;8&amp;K414141Proprietary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view="pageLayout" zoomScale="80" zoomScaleNormal="100" zoomScalePageLayoutView="80" workbookViewId="0"/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2014</v>
      </c>
      <c r="F10" s="31">
        <f>E10+1</f>
        <v>2015</v>
      </c>
      <c r="G10" s="32">
        <f>F10+1</f>
        <v>2016</v>
      </c>
      <c r="H10" s="31">
        <f>G10+1</f>
        <v>2017</v>
      </c>
      <c r="I10" s="33">
        <f>H10+1</f>
        <v>2018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/>
      <c r="F20" s="56"/>
      <c r="G20" s="56"/>
      <c r="H20" s="56"/>
      <c r="I20" s="56"/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/>
      <c r="F33" s="56"/>
      <c r="G33" s="56"/>
      <c r="H33" s="56"/>
      <c r="I33" s="56"/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/>
      <c r="F42" s="56"/>
      <c r="G42" s="56"/>
      <c r="H42" s="56"/>
      <c r="I42" s="56"/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/>
      <c r="F48" s="56"/>
      <c r="G48" s="56"/>
      <c r="H48" s="56"/>
      <c r="I48" s="56"/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&amp;L&amp;"Arial,Regular"&amp;12&amp;K000000Revised: June 11, 2019
&amp;1#&amp;"Calibri,Regular"&amp;8&amp;K414141Proprietary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tabSelected="1" view="pageLayout" zoomScale="80" zoomScaleNormal="100" zoomScalePageLayoutView="8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1099991105</v>
      </c>
      <c r="F13" s="42">
        <v>1210611328</v>
      </c>
      <c r="G13" s="41" vm="1">
        <v>1255388846.1300001</v>
      </c>
      <c r="H13" s="43">
        <v>1278951096</v>
      </c>
      <c r="I13" s="43">
        <v>1248854000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876704560</v>
      </c>
      <c r="F16" s="42">
        <v>1021285653</v>
      </c>
      <c r="G16" s="41">
        <v>1019582027.8999997</v>
      </c>
      <c r="H16" s="43">
        <v>1092956663</v>
      </c>
      <c r="I16" s="43">
        <v>1039282239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/>
      <c r="F17" s="42"/>
      <c r="G17" s="41"/>
      <c r="H17" s="43"/>
      <c r="I17" s="43"/>
    </row>
    <row r="18" spans="1:9" x14ac:dyDescent="0.2">
      <c r="A18" s="29"/>
      <c r="B18" s="107"/>
      <c r="C18" s="39">
        <v>2.2999999999999998</v>
      </c>
      <c r="D18" s="40" t="s">
        <v>12</v>
      </c>
      <c r="E18" s="41"/>
      <c r="F18" s="42"/>
      <c r="G18" s="41"/>
      <c r="H18" s="43"/>
      <c r="I18" s="43"/>
    </row>
    <row r="19" spans="1:9" x14ac:dyDescent="0.2">
      <c r="A19" s="29"/>
      <c r="B19" s="107"/>
      <c r="C19" s="39">
        <v>2.4</v>
      </c>
      <c r="D19" s="40" t="s">
        <v>13</v>
      </c>
      <c r="E19" s="41"/>
      <c r="F19" s="42"/>
      <c r="G19" s="41"/>
      <c r="H19" s="43"/>
      <c r="I19" s="43"/>
    </row>
    <row r="20" spans="1:9" s="30" customFormat="1" x14ac:dyDescent="0.2">
      <c r="B20" s="109"/>
      <c r="C20" s="54" t="s">
        <v>18</v>
      </c>
      <c r="D20" s="40" t="s">
        <v>14</v>
      </c>
      <c r="E20" s="41"/>
      <c r="F20" s="42"/>
      <c r="G20" s="41"/>
      <c r="H20" s="43"/>
      <c r="I20" s="43"/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876704560</v>
      </c>
      <c r="F21" s="56">
        <f t="shared" ref="F21:I21" si="0">SUM(F16:F20)</f>
        <v>1021285653</v>
      </c>
      <c r="G21" s="56">
        <f t="shared" si="0"/>
        <v>1019582027.8999997</v>
      </c>
      <c r="H21" s="56">
        <f t="shared" si="0"/>
        <v>1092956663</v>
      </c>
      <c r="I21" s="56">
        <f t="shared" si="0"/>
        <v>1039282239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16981900</v>
      </c>
      <c r="F25" s="42">
        <v>16963730</v>
      </c>
      <c r="G25" s="41">
        <v>28374680</v>
      </c>
      <c r="H25" s="43">
        <v>-8835342</v>
      </c>
      <c r="I25" s="43">
        <v>11335227</v>
      </c>
    </row>
    <row r="26" spans="1:9" s="30" customFormat="1" ht="14.1" customHeight="1" x14ac:dyDescent="0.2">
      <c r="B26" s="109"/>
      <c r="C26" s="62"/>
      <c r="D26" s="63" t="s">
        <v>45</v>
      </c>
      <c r="E26" s="41">
        <v>311912</v>
      </c>
      <c r="F26" s="42">
        <v>348141</v>
      </c>
      <c r="G26" s="41">
        <v>493192.4</v>
      </c>
      <c r="H26" s="43">
        <v>494264</v>
      </c>
      <c r="I26" s="43">
        <v>422571</v>
      </c>
    </row>
    <row r="27" spans="1:9" s="30" customFormat="1" ht="14.1" customHeight="1" x14ac:dyDescent="0.2">
      <c r="B27" s="109"/>
      <c r="C27" s="62"/>
      <c r="D27" s="63" t="s">
        <v>46</v>
      </c>
      <c r="E27" s="41">
        <v>13664364</v>
      </c>
      <c r="F27" s="42">
        <v>21233855</v>
      </c>
      <c r="G27" s="41">
        <v>19858573.66</v>
      </c>
      <c r="H27" s="43"/>
      <c r="I27" s="43">
        <v>23365379</v>
      </c>
    </row>
    <row r="28" spans="1:9" s="30" customFormat="1" ht="14.1" customHeight="1" x14ac:dyDescent="0.2">
      <c r="B28" s="109"/>
      <c r="C28" s="62"/>
      <c r="D28" s="63" t="s">
        <v>47</v>
      </c>
      <c r="E28" s="41"/>
      <c r="F28" s="42"/>
      <c r="G28" s="41"/>
      <c r="H28" s="43"/>
      <c r="I28" s="43"/>
    </row>
    <row r="29" spans="1:9" s="30" customFormat="1" ht="14.1" customHeight="1" x14ac:dyDescent="0.2">
      <c r="B29" s="109"/>
      <c r="C29" s="62"/>
      <c r="D29" s="63" t="s">
        <v>48</v>
      </c>
      <c r="E29" s="41">
        <v>8724911</v>
      </c>
      <c r="F29" s="42">
        <v>9348108</v>
      </c>
      <c r="G29" s="41"/>
      <c r="H29" s="43">
        <v>16322</v>
      </c>
      <c r="I29" s="43">
        <v>22305</v>
      </c>
    </row>
    <row r="30" spans="1:9" x14ac:dyDescent="0.2">
      <c r="B30" s="107"/>
      <c r="C30" s="62">
        <v>3.2</v>
      </c>
      <c r="D30" s="55" t="s">
        <v>30</v>
      </c>
      <c r="E30" s="41">
        <v>17737924</v>
      </c>
      <c r="F30" s="42">
        <v>19611790</v>
      </c>
      <c r="G30" s="41">
        <v>19158281.890000001</v>
      </c>
      <c r="H30" s="43">
        <v>17119933</v>
      </c>
      <c r="I30" s="64">
        <v>16181055</v>
      </c>
    </row>
    <row r="31" spans="1:9" x14ac:dyDescent="0.2">
      <c r="B31" s="107"/>
      <c r="C31" s="62">
        <v>3.3</v>
      </c>
      <c r="D31" s="55" t="s">
        <v>37</v>
      </c>
      <c r="E31" s="41">
        <v>1781909</v>
      </c>
      <c r="F31" s="42">
        <v>2603663</v>
      </c>
      <c r="G31" s="41">
        <v>911520</v>
      </c>
      <c r="H31" s="43">
        <v>37701326</v>
      </c>
      <c r="I31" s="64">
        <v>6185777</v>
      </c>
    </row>
    <row r="32" spans="1:9" x14ac:dyDescent="0.2">
      <c r="B32" s="107"/>
      <c r="C32" s="62">
        <v>3.4</v>
      </c>
      <c r="D32" s="40" t="s">
        <v>21</v>
      </c>
      <c r="E32" s="41"/>
      <c r="F32" s="42"/>
      <c r="G32" s="41"/>
      <c r="H32" s="43"/>
      <c r="I32" s="43"/>
    </row>
    <row r="33" spans="2:9" x14ac:dyDescent="0.2">
      <c r="B33" s="107"/>
      <c r="C33" s="62">
        <v>3.5</v>
      </c>
      <c r="D33" s="40" t="s">
        <v>31</v>
      </c>
      <c r="E33" s="41">
        <v>13307486</v>
      </c>
      <c r="F33" s="42">
        <v>948387</v>
      </c>
      <c r="G33" s="41">
        <v>4809856</v>
      </c>
      <c r="H33" s="43">
        <v>3586019</v>
      </c>
      <c r="I33" s="43">
        <v>52325</v>
      </c>
    </row>
    <row r="34" spans="2:9" x14ac:dyDescent="0.2">
      <c r="B34" s="107"/>
      <c r="C34" s="62">
        <v>3.6</v>
      </c>
      <c r="D34" s="40" t="s">
        <v>32</v>
      </c>
      <c r="E34" s="56">
        <f>SUM(E25:E33)</f>
        <v>72510406</v>
      </c>
      <c r="F34" s="56">
        <f t="shared" ref="F34:I34" si="1">SUM(F25:F33)</f>
        <v>71057674</v>
      </c>
      <c r="G34" s="56">
        <f t="shared" si="1"/>
        <v>73606103.950000003</v>
      </c>
      <c r="H34" s="56">
        <f t="shared" si="1"/>
        <v>50082522</v>
      </c>
      <c r="I34" s="56">
        <f t="shared" si="1"/>
        <v>57564639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7194001</v>
      </c>
      <c r="F37" s="42">
        <v>11175029</v>
      </c>
      <c r="G37" s="41">
        <v>4639100.63</v>
      </c>
      <c r="H37" s="43">
        <v>4110174</v>
      </c>
      <c r="I37" s="43"/>
    </row>
    <row r="38" spans="2:9" x14ac:dyDescent="0.2">
      <c r="B38" s="112"/>
      <c r="C38" s="39">
        <v>4.2</v>
      </c>
      <c r="D38" s="40" t="s">
        <v>56</v>
      </c>
      <c r="E38" s="41">
        <v>806965</v>
      </c>
      <c r="F38" s="42">
        <v>997638</v>
      </c>
      <c r="G38" s="41">
        <v>1036733.09</v>
      </c>
      <c r="H38" s="43">
        <v>1369994</v>
      </c>
      <c r="I38" s="43"/>
    </row>
    <row r="39" spans="2:9" x14ac:dyDescent="0.2">
      <c r="B39" s="112"/>
      <c r="C39" s="39">
        <v>4.3</v>
      </c>
      <c r="D39" s="40" t="s">
        <v>57</v>
      </c>
      <c r="E39" s="41">
        <v>12861</v>
      </c>
      <c r="F39" s="42">
        <v>40246</v>
      </c>
      <c r="G39" s="41">
        <v>626338.47</v>
      </c>
      <c r="H39" s="43">
        <v>1610950</v>
      </c>
      <c r="I39" s="43"/>
    </row>
    <row r="40" spans="2:9" x14ac:dyDescent="0.2">
      <c r="B40" s="112"/>
      <c r="C40" s="39">
        <v>4.4000000000000004</v>
      </c>
      <c r="D40" s="40" t="s">
        <v>58</v>
      </c>
      <c r="E40" s="41">
        <v>520995</v>
      </c>
      <c r="F40" s="42">
        <v>2855272</v>
      </c>
      <c r="G40" s="41">
        <v>1020442.34</v>
      </c>
      <c r="H40" s="43">
        <v>1201559</v>
      </c>
      <c r="I40" s="43"/>
    </row>
    <row r="41" spans="2:9" s="30" customFormat="1" ht="30" x14ac:dyDescent="0.2">
      <c r="B41" s="113"/>
      <c r="C41" s="54">
        <v>4.5</v>
      </c>
      <c r="D41" s="55" t="s">
        <v>59</v>
      </c>
      <c r="E41" s="41">
        <v>373930</v>
      </c>
      <c r="F41" s="42">
        <v>562277</v>
      </c>
      <c r="G41" s="41">
        <v>628274.49</v>
      </c>
      <c r="H41" s="43">
        <v>739212</v>
      </c>
      <c r="I41" s="43"/>
    </row>
    <row r="42" spans="2:9" ht="30" x14ac:dyDescent="0.2">
      <c r="B42" s="112"/>
      <c r="C42" s="54">
        <v>4.5999999999999996</v>
      </c>
      <c r="D42" s="55" t="s">
        <v>60</v>
      </c>
      <c r="E42" s="41"/>
      <c r="F42" s="42">
        <v>27003</v>
      </c>
      <c r="G42" s="41"/>
      <c r="H42" s="43"/>
      <c r="I42" s="64"/>
    </row>
    <row r="43" spans="2:9" ht="30" x14ac:dyDescent="0.2">
      <c r="B43" s="112"/>
      <c r="C43" s="54">
        <v>4.7</v>
      </c>
      <c r="D43" s="55" t="s">
        <v>61</v>
      </c>
      <c r="E43" s="56">
        <f>SUM(E37:E42)</f>
        <v>8908752</v>
      </c>
      <c r="F43" s="56">
        <f>SUM(F37:F42)</f>
        <v>15657465</v>
      </c>
      <c r="G43" s="56">
        <f>SUM(G37:G42)</f>
        <v>7950889.0199999996</v>
      </c>
      <c r="H43" s="56">
        <f>SUM(H37:H42)</f>
        <v>9031889</v>
      </c>
      <c r="I43" s="56">
        <v>9990832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17208149</v>
      </c>
      <c r="F46" s="42">
        <v>13311910</v>
      </c>
      <c r="G46" s="41">
        <v>19929460</v>
      </c>
      <c r="H46" s="43">
        <v>16841145</v>
      </c>
      <c r="I46" s="43">
        <v>22769632</v>
      </c>
    </row>
    <row r="47" spans="2:9" x14ac:dyDescent="0.2">
      <c r="B47" s="116"/>
      <c r="C47" s="62">
        <v>5.2</v>
      </c>
      <c r="D47" s="40" t="s">
        <v>23</v>
      </c>
      <c r="E47" s="41">
        <v>47292268</v>
      </c>
      <c r="F47" s="42">
        <v>40995393</v>
      </c>
      <c r="G47" s="41">
        <v>45916158</v>
      </c>
      <c r="H47" s="43">
        <v>40796802</v>
      </c>
      <c r="I47" s="43">
        <v>32557063</v>
      </c>
    </row>
    <row r="48" spans="2:9" x14ac:dyDescent="0.2">
      <c r="B48" s="116"/>
      <c r="C48" s="62">
        <v>5.3</v>
      </c>
      <c r="D48" s="40" t="s">
        <v>24</v>
      </c>
      <c r="E48" s="41">
        <v>30533497</v>
      </c>
      <c r="F48" s="42">
        <v>37515121</v>
      </c>
      <c r="G48" s="41">
        <v>919520</v>
      </c>
      <c r="H48" s="43">
        <v>34357010</v>
      </c>
      <c r="I48" s="43">
        <v>1983296</v>
      </c>
    </row>
    <row r="49" spans="2:9" x14ac:dyDescent="0.2">
      <c r="B49" s="116"/>
      <c r="C49" s="62">
        <v>5.4</v>
      </c>
      <c r="D49" s="40" t="s">
        <v>25</v>
      </c>
      <c r="E49" s="56">
        <f>SUM(E46:E48)</f>
        <v>95033914</v>
      </c>
      <c r="F49" s="56">
        <f>SUM(F46:F48)</f>
        <v>91822424</v>
      </c>
      <c r="G49" s="56">
        <f>SUM(G46:G48)</f>
        <v>66765138</v>
      </c>
      <c r="H49" s="56">
        <f>SUM(H46:H48)</f>
        <v>91994957</v>
      </c>
      <c r="I49" s="56">
        <f>SUM(I46:I48)</f>
        <v>57309991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192830</v>
      </c>
      <c r="F52" s="41">
        <v>208563</v>
      </c>
      <c r="G52" s="41">
        <v>214334</v>
      </c>
      <c r="H52" s="41">
        <v>202658</v>
      </c>
      <c r="I52" s="41">
        <v>187534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2254464</v>
      </c>
      <c r="F53" s="83">
        <v>2449829</v>
      </c>
      <c r="G53" s="83">
        <v>2465838</v>
      </c>
      <c r="H53" s="83">
        <v>2418253</v>
      </c>
      <c r="I53" s="83">
        <v>2253118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&amp;L&amp;"Arial,Regular"&amp;12&amp;K000000Revised: June 11, 2019
&amp;1#&amp;"Calibri,Regular"&amp;8&amp;K414141Proprietary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view="pageLayout" zoomScale="80" zoomScaleNormal="100" zoomScaleSheetLayoutView="100" zoomScalePageLayoutView="8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2014</v>
      </c>
      <c r="F37" s="31">
        <f>E37+1</f>
        <v>2015</v>
      </c>
      <c r="G37" s="32">
        <f>F37+1</f>
        <v>2016</v>
      </c>
      <c r="H37" s="31">
        <f>G37+1</f>
        <v>2017</v>
      </c>
      <c r="I37" s="33">
        <f>H37+1</f>
        <v>2018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1099991105</v>
      </c>
      <c r="F39" s="56">
        <f>'Historical Data - PPO'!F13</f>
        <v>1210611328</v>
      </c>
      <c r="G39" s="56" vm="1">
        <f>'Historical Data - PPO'!G13</f>
        <v>1255388846.1300001</v>
      </c>
      <c r="H39" s="56">
        <f>'Historical Data - PPO'!H13</f>
        <v>1278951096</v>
      </c>
      <c r="I39" s="56">
        <f>'Historical Data - PPO'!I13</f>
        <v>1248854000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876704560</v>
      </c>
      <c r="F40" s="56">
        <f>'Historical Data - PPO'!F21</f>
        <v>1021285653</v>
      </c>
      <c r="G40" s="56">
        <f>'Historical Data - PPO'!G21</f>
        <v>1019582027.8999997</v>
      </c>
      <c r="H40" s="56">
        <f>'Historical Data - PPO'!H21</f>
        <v>1092956663</v>
      </c>
      <c r="I40" s="56">
        <f>'Historical Data - PPO'!I21</f>
        <v>1039282239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95033914</v>
      </c>
      <c r="F41" s="56">
        <f>'Historical Data - PPO'!F49</f>
        <v>91822424</v>
      </c>
      <c r="G41" s="56">
        <f>'Historical Data - PPO'!G49</f>
        <v>66765138</v>
      </c>
      <c r="H41" s="56">
        <f>'Historical Data - PPO'!H49</f>
        <v>91994957</v>
      </c>
      <c r="I41" s="56">
        <f>'Historical Data - PPO'!I49</f>
        <v>57309991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72510406</v>
      </c>
      <c r="F42" s="56">
        <f>'Historical Data - PPO'!F34</f>
        <v>71057674</v>
      </c>
      <c r="G42" s="56">
        <f>'Historical Data - PPO'!G34</f>
        <v>73606103.950000003</v>
      </c>
      <c r="H42" s="56">
        <f>'Historical Data - PPO'!H34</f>
        <v>50082522</v>
      </c>
      <c r="I42" s="56">
        <f>'Historical Data - PPO'!I34</f>
        <v>57564639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8908752</v>
      </c>
      <c r="F43" s="121">
        <f>'Historical Data - PPO'!F43</f>
        <v>15657465</v>
      </c>
      <c r="G43" s="56">
        <f>'Historical Data - PPO'!G43</f>
        <v>7950889.0199999996</v>
      </c>
      <c r="H43" s="122">
        <f>'Historical Data - PPO'!H43</f>
        <v>9031889</v>
      </c>
      <c r="I43" s="122">
        <f>'Historical Data - PPO'!I43</f>
        <v>9990832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487.91690840927157</v>
      </c>
      <c r="F46" s="56">
        <f>IF('Historical Data - PPO'!F$53=0,"",F39/'Historical Data - PPO'!F$53)</f>
        <v>494.16156311318053</v>
      </c>
      <c r="G46" s="56">
        <f>IF('Historical Data - PPO'!G$53=0,"",G39/'Historical Data - PPO'!G$53)</f>
        <v>509.11245837317784</v>
      </c>
      <c r="H46" s="56">
        <f>IF('Historical Data - PPO'!H$53=0,"",H39/'Historical Data - PPO'!H$53)</f>
        <v>528.87398299516224</v>
      </c>
      <c r="I46" s="56">
        <f>IF('Historical Data - PPO'!I$53=0,"",I39/'Historical Data - PPO'!I$53)</f>
        <v>554.27811592646276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388.87494322375517</v>
      </c>
      <c r="F47" s="56">
        <f>IF('Historical Data - PPO'!F$53=0,"",F40/'Historical Data - PPO'!F$53)</f>
        <v>416.8803834879904</v>
      </c>
      <c r="G47" s="56">
        <f>IF('Historical Data - PPO'!G$53=0,"",G40/'Historical Data - PPO'!G$53)</f>
        <v>413.48297329346036</v>
      </c>
      <c r="H47" s="56">
        <f>IF('Historical Data - PPO'!H$53=0,"",H40/'Historical Data - PPO'!H$53)</f>
        <v>451.96125591491045</v>
      </c>
      <c r="I47" s="56">
        <f>IF('Historical Data - PPO'!I$53=0,"",I40/'Historical Data - PPO'!I$53)</f>
        <v>461.26400792146705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42.153662245216601</v>
      </c>
      <c r="F48" s="56">
        <f>IF('Historical Data - PPO'!F$53=0,"",F41/'Historical Data - PPO'!F$53)</f>
        <v>37.481156439898456</v>
      </c>
      <c r="G48" s="56">
        <f>IF('Historical Data - PPO'!G$53=0,"",G41/'Historical Data - PPO'!G$53)</f>
        <v>27.076043925026706</v>
      </c>
      <c r="H48" s="56">
        <f>IF('Historical Data - PPO'!H$53=0,"",H41/'Historical Data - PPO'!H$53)</f>
        <v>38.041907525804788</v>
      </c>
      <c r="I48" s="56">
        <f>IF('Historical Data - PPO'!I$53=0,"",I41/'Historical Data - PPO'!I$53)</f>
        <v>25.435858663416653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32.163035648384714</v>
      </c>
      <c r="F49" s="56">
        <f>IF('Historical Data - PPO'!F$53=0,"",F42/'Historical Data - PPO'!F$53)</f>
        <v>29.005156686446277</v>
      </c>
      <c r="G49" s="56">
        <f>IF('Historical Data - PPO'!G$53=0,"",G42/'Historical Data - PPO'!G$53)</f>
        <v>29.850340513042624</v>
      </c>
      <c r="H49" s="56">
        <f>IF('Historical Data - PPO'!H$53=0,"",H42/'Historical Data - PPO'!H$53)</f>
        <v>20.710207740877401</v>
      </c>
      <c r="I49" s="56">
        <f>IF('Historical Data - PPO'!I$53=0,"",I42/'Historical Data - PPO'!I$53)</f>
        <v>25.548878931329828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3.951605348322262</v>
      </c>
      <c r="F50" s="121">
        <f>IF('Historical Data - PPO'!F$53=0,"",F43/'Historical Data - PPO'!F$53)</f>
        <v>6.3912481238486443</v>
      </c>
      <c r="G50" s="56">
        <f>IF('Historical Data - PPO'!G$53=0,"",G43/'Historical Data - PPO'!G$53)</f>
        <v>3.2244166161767316</v>
      </c>
      <c r="H50" s="122">
        <f>IF('Historical Data - PPO'!H$53=0,"",H43/'Historical Data - PPO'!H$53)</f>
        <v>3.734881751413107</v>
      </c>
      <c r="I50" s="122">
        <f>IF('Historical Data - PPO'!I$53=0,"",I43/'Historical Data - PPO'!I$53)</f>
        <v>4.4342249274117025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1.2798602787241098E-2</v>
      </c>
      <c r="G53" s="123">
        <f>IF(F46="","",G46/F46-1)</f>
        <v>3.0255075214283833E-2</v>
      </c>
      <c r="H53" s="123">
        <f>IF(G46="","",H46/G46-1)</f>
        <v>3.881563748239536E-2</v>
      </c>
      <c r="I53" s="123">
        <f>IF(H46="","",I46/H46-1)</f>
        <v>4.8034378222634011E-2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7.201657178544707E-2</v>
      </c>
      <c r="G54" s="123">
        <f t="shared" ref="G54:G56" si="7">IF(F47="","",G47/F47-1)</f>
        <v>-8.1496043687743214E-3</v>
      </c>
      <c r="H54" s="123">
        <f t="shared" ref="H54:H56" si="8">IF(G47="","",H47/G47-1)</f>
        <v>9.3058928920250805E-2</v>
      </c>
      <c r="I54" s="123">
        <f t="shared" ref="I54:I56" si="9">IF(H47="","",I47/H47-1)</f>
        <v>2.058307406842852E-2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>
        <f t="shared" si="6"/>
        <v>-0.11084459941196112</v>
      </c>
      <c r="G55" s="123">
        <f t="shared" si="7"/>
        <v>-0.27760916426248716</v>
      </c>
      <c r="H55" s="123">
        <f t="shared" si="8"/>
        <v>0.40500243060405894</v>
      </c>
      <c r="I55" s="123">
        <f t="shared" si="9"/>
        <v>-0.33137268034830103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>
        <f>IF(E49="","",F49/E49-1)</f>
        <v>-9.8183486050920421E-2</v>
      </c>
      <c r="G56" s="123">
        <f t="shared" si="7"/>
        <v>2.9139088463924434E-2</v>
      </c>
      <c r="H56" s="123">
        <f t="shared" si="8"/>
        <v>-0.30619860996800319</v>
      </c>
      <c r="I56" s="123">
        <f t="shared" si="9"/>
        <v>0.23363701856558161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>
        <f>IF(E50="","",F50/E50-1)</f>
        <v>0.61738016843260546</v>
      </c>
      <c r="G57" s="123">
        <f t="shared" ref="G57" si="10">IF(F50="","",G50/F50-1)</f>
        <v>-0.49549500290170689</v>
      </c>
      <c r="H57" s="125">
        <f t="shared" ref="H57" si="11">IF(G50="","",H50/G50-1)</f>
        <v>0.15831240066044749</v>
      </c>
      <c r="I57" s="125">
        <f t="shared" ref="I57" si="12">IF(H50="","",I50/H50-1)</f>
        <v>0.18724640364691503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&amp;L&amp;"Arial,Regular"&amp;12&amp;K000000Revised: June 11, 2019
&amp;1#&amp;"Calibri,Regular"&amp;8&amp;K414141Proprietary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2019-09-25T18:16:56Z</dcterms:created>
  <dcterms:modified xsi:type="dcterms:W3CDTF">2019-09-25T18:46:43Z</dcterms:modified>
</cp:coreProperties>
</file>