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 codeName="ThisWorkbook" defaultThemeVersion="124226"/>
  <xr:revisionPtr revIDLastSave="0" documentId="13_ncr:1_{E383FEBC-401B-48F0-9D9D-E258E20D24C3}" xr6:coauthVersionLast="47" xr6:coauthVersionMax="47" xr10:uidLastSave="{00000000-0000-0000-0000-000000000000}"/>
  <bookViews>
    <workbookView xWindow="-120" yWindow="-120" windowWidth="20730" windowHeight="11160" tabRatio="832" xr2:uid="{00000000-000D-0000-FFFF-FFFF00000000}"/>
  </bookViews>
  <sheets>
    <sheet name="Cover page" sheetId="21" r:id="rId1"/>
    <sheet name="PharmPctPrem" sheetId="8" r:id="rId2"/>
    <sheet name="YoYTotalPlanSpnd" sheetId="18" r:id="rId3"/>
    <sheet name="YoYcompofPrem" sheetId="9" r:id="rId4"/>
    <sheet name="SpecTierForm" sheetId="7" r:id="rId5"/>
    <sheet name="PharmDocOff" sheetId="20" r:id="rId6"/>
    <sheet name="PharmBenMgr" sheetId="19" r:id="rId7"/>
  </sheets>
  <definedNames>
    <definedName name="_xlnm.Print_Area" localSheetId="6">PharmBenMgr!$A$1:$E$26</definedName>
    <definedName name="_xlnm.Print_Area" localSheetId="1">PharmPctPrem!$A$1:$C$22</definedName>
    <definedName name="_xlnm.Print_Area" localSheetId="3">YoYcompofPrem!$A$1:$D$33</definedName>
    <definedName name="_xlnm.Print_Titles" localSheetId="6">PharmBenMgr!$2:$26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20" l="1"/>
  <c r="A2" i="20"/>
  <c r="A1" i="20"/>
  <c r="A3" i="7"/>
  <c r="A2" i="7"/>
  <c r="A1" i="7"/>
  <c r="A3" i="9"/>
  <c r="A2" i="9"/>
  <c r="A1" i="9"/>
  <c r="A3" i="18"/>
  <c r="A2" i="18"/>
  <c r="A1" i="18"/>
  <c r="A3" i="8"/>
  <c r="A2" i="8"/>
  <c r="A1" i="8"/>
  <c r="A10" i="18"/>
  <c r="A1" i="19" l="1"/>
  <c r="B18" i="21" l="1"/>
  <c r="B10" i="20" l="1"/>
  <c r="B11" i="8"/>
  <c r="C11" i="18" l="1"/>
  <c r="B11" i="18" l="1"/>
  <c r="A8" i="19" l="1"/>
  <c r="A7" i="19"/>
  <c r="A3" i="19"/>
  <c r="A2" i="19"/>
  <c r="A15" i="20"/>
  <c r="A8" i="20"/>
  <c r="A7" i="20"/>
  <c r="A8" i="7"/>
  <c r="B31" i="9"/>
  <c r="C31" i="9" s="1"/>
  <c r="C10" i="9"/>
  <c r="B10" i="9"/>
  <c r="A10" i="9"/>
  <c r="A8" i="9"/>
  <c r="A7" i="9"/>
  <c r="A19" i="18"/>
  <c r="B18" i="18"/>
  <c r="C18" i="18" s="1"/>
  <c r="C15" i="18"/>
  <c r="B15" i="18"/>
  <c r="D14" i="18"/>
  <c r="D13" i="18"/>
  <c r="D12" i="18"/>
  <c r="A8" i="18"/>
  <c r="A7" i="18"/>
  <c r="B18" i="8"/>
  <c r="B15" i="8"/>
  <c r="A8" i="8"/>
  <c r="A7" i="8"/>
  <c r="B24" i="21"/>
  <c r="B22" i="21"/>
  <c r="B20" i="21"/>
  <c r="B16" i="21"/>
  <c r="B14" i="21"/>
  <c r="D11" i="9" l="1"/>
  <c r="D15" i="18"/>
  <c r="B11" i="20" l="1"/>
  <c r="D13" i="9"/>
  <c r="B13" i="20" l="1"/>
  <c r="D17" i="9"/>
  <c r="B19" i="18" l="1"/>
  <c r="C15" i="8"/>
  <c r="B15" i="20"/>
  <c r="C14" i="8"/>
  <c r="C13" i="8"/>
  <c r="C12" i="8"/>
  <c r="C11" i="20" l="1"/>
  <c r="C13" i="20"/>
  <c r="D19" i="18"/>
  <c r="C16" i="8" l="1"/>
  <c r="D16" i="18" l="1"/>
  <c r="D15" i="9" l="1"/>
  <c r="D21" i="9" l="1"/>
  <c r="D19" i="9" l="1"/>
  <c r="B29" i="9" l="1"/>
  <c r="D25" i="9"/>
  <c r="B30" i="9" l="1"/>
  <c r="D23" i="9" l="1"/>
  <c r="C29" i="9" l="1"/>
  <c r="D27" i="9"/>
  <c r="C30" i="9" l="1"/>
  <c r="D29" i="9"/>
</calcChain>
</file>

<file path=xl/sharedStrings.xml><?xml version="1.0" encoding="utf-8"?>
<sst xmlns="http://schemas.openxmlformats.org/spreadsheetml/2006/main" count="1204" uniqueCount="834">
  <si>
    <t>California Department of Managed Health Care/Department of Insurance</t>
  </si>
  <si>
    <t>1.</t>
  </si>
  <si>
    <t>Reporting Year</t>
  </si>
  <si>
    <t>2.</t>
  </si>
  <si>
    <t>3.</t>
  </si>
  <si>
    <t>Legal Name</t>
  </si>
  <si>
    <t>4.</t>
  </si>
  <si>
    <t>DBA</t>
  </si>
  <si>
    <t>Percent of Premium Attributable to Prescription Drug Costs</t>
  </si>
  <si>
    <t>Specialty Tier Formulary List</t>
  </si>
  <si>
    <t>DMHC Health Plan ID/CDI NAIC No.</t>
  </si>
  <si>
    <t>Includes Plan Pharmacy, Network Pharmacy, and Mail Order Pharmacy for Outpatient Use</t>
  </si>
  <si>
    <t>Covered Prescription Drug Categories</t>
  </si>
  <si>
    <t>Benefits Categories</t>
  </si>
  <si>
    <t>Prescription Drug Name</t>
  </si>
  <si>
    <t>Percent of Paid Premium
 Attributable to Prescriptions Drug Costs</t>
  </si>
  <si>
    <t>(2) Total Medical/Pharmacy Benefits</t>
  </si>
  <si>
    <t>Tab Name</t>
  </si>
  <si>
    <t>Worksheet</t>
  </si>
  <si>
    <t xml:space="preserve">* Cells highlighted in light blue are formula. </t>
  </si>
  <si>
    <t>Health Plan/Insurer Uses of Prescription Drug Benefit Manager</t>
  </si>
  <si>
    <t>YoYTotalPlanSpnd</t>
  </si>
  <si>
    <t>PharmPctPrem</t>
  </si>
  <si>
    <t>SpecTierForm</t>
  </si>
  <si>
    <t>PharmDocOff</t>
  </si>
  <si>
    <t>PharmBenMgr</t>
  </si>
  <si>
    <t>Therapy Class</t>
  </si>
  <si>
    <t>YoYCompofPrem</t>
  </si>
  <si>
    <t xml:space="preserve">If yes, please provide responses to the remaining questions on this page. </t>
  </si>
  <si>
    <t>Utilization management</t>
  </si>
  <si>
    <t>Enrollee grievances</t>
  </si>
  <si>
    <t>Name(s) of PBM(s)</t>
  </si>
  <si>
    <t xml:space="preserve">Yes </t>
  </si>
  <si>
    <t>No</t>
  </si>
  <si>
    <t xml:space="preserve">    (ii) Please provide the name(s) of the PBM(s) utilized by the health plan and select the functions delegated to the PBM(s).</t>
  </si>
  <si>
    <t>A. (i) Does the health plan utilize a pharmacy benefit manager (PBM) to prescription drug services to its enrollees?</t>
  </si>
  <si>
    <t>Total Member Months</t>
  </si>
  <si>
    <t xml:space="preserve">    Prescription Drugs Coverage</t>
  </si>
  <si>
    <t>Functions Delegated to PBM(s)</t>
  </si>
  <si>
    <t>Year-Over-Year Increase
 (%)</t>
  </si>
  <si>
    <t>Pharmacy Manufacturer Rebate Amount (negative)</t>
  </si>
  <si>
    <t>(Subsection (c)(4)(A)(i))</t>
  </si>
  <si>
    <t>(Subsection (c)(4)(A)(ii))</t>
  </si>
  <si>
    <t>(Subsection (c)(4)(A)(iii))</t>
  </si>
  <si>
    <t>(Subsection (c)(4)(A)(iv))</t>
  </si>
  <si>
    <t>(Subsection (c)(4)(B))</t>
  </si>
  <si>
    <t>(Subsection (c)(4)(C)(I) &amp; (c)(4)(C)(ii))</t>
  </si>
  <si>
    <t>Total ( = 1+2+3)</t>
  </si>
  <si>
    <t>6)  Total Commission Expenses</t>
  </si>
  <si>
    <t>7)  Taxes and Fees</t>
  </si>
  <si>
    <t>Percent of Premium Attributable To Drugs Administered in a Doctor's Office</t>
  </si>
  <si>
    <t>3)  Pharmacy Manufacturer Rebate (Negative)</t>
  </si>
  <si>
    <t>Percent of Paid Premium</t>
  </si>
  <si>
    <t>Total Health Care Paid Premiums with pharmacy benefits carve-in (PMPM)</t>
  </si>
  <si>
    <t>4. Pharmacy Manufacturer Rebate Amount (negative)</t>
  </si>
  <si>
    <t>Total  = (1+2+3)</t>
  </si>
  <si>
    <t>1. Generic Drugs
    - Excluding Specialty Generic Drugs</t>
  </si>
  <si>
    <t>2. Brand Name Drugs
    - Excluding Specialty Brand Name Drugs</t>
  </si>
  <si>
    <r>
      <t>3. Generic and Brand Name Specialty Drugs</t>
    </r>
    <r>
      <rPr>
        <b/>
        <sz val="12"/>
        <color theme="1"/>
        <rFont val="Arial"/>
        <family val="2"/>
      </rPr>
      <t xml:space="preserve">
</t>
    </r>
  </si>
  <si>
    <t>1. Generic Drugs
    - Excluding Specialty Generic 
      Drugs</t>
  </si>
  <si>
    <t>2. Brand Name Drugs
    - Excluding Specialty Brand 
      Name Drugs</t>
  </si>
  <si>
    <t>1)  Paid Plan Cost - Prescription Drugs
(dispensed at pharmacy)</t>
  </si>
  <si>
    <t>2)  Paid Plan Cost - Prescription Drugs, if available
(administered in doctor's office)</t>
  </si>
  <si>
    <t>4)  Paid Plan Cost - Medical Benefits Excludes
Prescription Drugs above (1) &amp; (2)</t>
  </si>
  <si>
    <t xml:space="preserve">    Medical Coverage (regardless of pharmacy benefits carve-in coverage)</t>
  </si>
  <si>
    <t>For policies subject to CHSC 1385.045 or CIC 10181.45</t>
  </si>
  <si>
    <t>SB 17 - Large Group Prescription Drug Cost Reporting Form</t>
  </si>
  <si>
    <t>Year-Over-Year Increase, as a Percentage, in Per Member Per Month, Total Health Plan Spending</t>
  </si>
  <si>
    <t>(1)  Drug Benefits Covered as Part of Medical Benefits         Administered in Doctor's Office, if available</t>
  </si>
  <si>
    <t xml:space="preserve">5)  Administration Cost Excluding Total Commission Expenses </t>
  </si>
  <si>
    <t>8)  Profit</t>
  </si>
  <si>
    <t>9)  Other</t>
  </si>
  <si>
    <t xml:space="preserve"> Claim processing</t>
  </si>
  <si>
    <t>Provider dispute resolutions</t>
  </si>
  <si>
    <t xml:space="preserve">10) Total Health Care Premium with pharmacy benefits carve-in </t>
  </si>
  <si>
    <t xml:space="preserve">Year-Over-Year Increase (PMPM) </t>
  </si>
  <si>
    <t>Year-Over-Year Increase (%) in Total Annual Plan Spending (i.e., Allowed Dollar Amount)</t>
  </si>
  <si>
    <t>Year-Over-Year Increase in Per Member Per Month Costs for Drug Prices Compared  to Other Components of Health Care Premium</t>
  </si>
  <si>
    <t>Anthem Blue Cross Life and Health Insurance Company</t>
  </si>
  <si>
    <t>IngenioRx</t>
  </si>
  <si>
    <t>ABILIFY</t>
  </si>
  <si>
    <t>Quinolinone Derivatives</t>
  </si>
  <si>
    <t>ABILIFY MAINTENA</t>
  </si>
  <si>
    <t>ABIRATERONE ACETATE</t>
  </si>
  <si>
    <t>Antineoplastic - Hormonal and Related Agents</t>
  </si>
  <si>
    <t>ABSORICA</t>
  </si>
  <si>
    <t>Acne Products</t>
  </si>
  <si>
    <t>ABSORICA LD</t>
  </si>
  <si>
    <t>ACCU-CHEK SMARTVIEW</t>
  </si>
  <si>
    <t>Diagnostic Tests</t>
  </si>
  <si>
    <t>ACIPHEX</t>
  </si>
  <si>
    <t>Proton Pump Inhibitors</t>
  </si>
  <si>
    <t>ACTEMRA</t>
  </si>
  <si>
    <t>Interleukin-6 Receptor Inhibitors</t>
  </si>
  <si>
    <t>ACTEMRA ACTPEN</t>
  </si>
  <si>
    <t>ACUVAIL</t>
  </si>
  <si>
    <t>Ophthalmics - Misc.</t>
  </si>
  <si>
    <t>ACZONE</t>
  </si>
  <si>
    <t>ADAPALENE</t>
  </si>
  <si>
    <t>ADBRY</t>
  </si>
  <si>
    <t>Eczema Agents</t>
  </si>
  <si>
    <t>ADCIRCA</t>
  </si>
  <si>
    <t>Pulmonary Hypertension - Phosphodiesterase Inhibitors</t>
  </si>
  <si>
    <t>ADDERALL</t>
  </si>
  <si>
    <t>Amphetamines</t>
  </si>
  <si>
    <t>ADEMPAS</t>
  </si>
  <si>
    <t>Pulmonary Hypertension - Sol Guanylate Cyclase Stimulator</t>
  </si>
  <si>
    <t>ADVAIR DISKUS</t>
  </si>
  <si>
    <t>Sympathomimetics</t>
  </si>
  <si>
    <t>ADVAIR HFA</t>
  </si>
  <si>
    <t>AFREZZA</t>
  </si>
  <si>
    <t>Insulin</t>
  </si>
  <si>
    <t>AIMOVIG AUTOINJECTOR</t>
  </si>
  <si>
    <t>Calcitonin Gene-Related Peptide (CGRP) Receptor Antag</t>
  </si>
  <si>
    <t>AJOVY AUTOINJECTOR</t>
  </si>
  <si>
    <t>AJOVY SYRINGE</t>
  </si>
  <si>
    <t>ALBENDAZOLE</t>
  </si>
  <si>
    <t>Anthelmintics</t>
  </si>
  <si>
    <t>ALINIA</t>
  </si>
  <si>
    <t>Antiprotozoal Agents</t>
  </si>
  <si>
    <t>ALOSETRON HCL</t>
  </si>
  <si>
    <t>Irritable Bowel Syndrome (IBS) Agents</t>
  </si>
  <si>
    <t>ALREX</t>
  </si>
  <si>
    <t>Ophthalmic Steroids</t>
  </si>
  <si>
    <t>AMBIEN CR</t>
  </si>
  <si>
    <t>Non-Barbiturate Hypnotics</t>
  </si>
  <si>
    <t>AMBRISENTAN</t>
  </si>
  <si>
    <t>Pulmonary Hypertension - Endothelin Receptor Antagonists</t>
  </si>
  <si>
    <t>AMPYRA</t>
  </si>
  <si>
    <t>Multiple Sclerosis Agents</t>
  </si>
  <si>
    <t>ANDRODERM</t>
  </si>
  <si>
    <t>Androgens</t>
  </si>
  <si>
    <t>ANNOVERA</t>
  </si>
  <si>
    <t>Combination Contraceptives - Vaginal</t>
  </si>
  <si>
    <t>APIDRA</t>
  </si>
  <si>
    <t>APLENZIN</t>
  </si>
  <si>
    <t>Antidepressants - Misc.</t>
  </si>
  <si>
    <t>APREPITANT</t>
  </si>
  <si>
    <t>Substance P/Neurokinin 1 (NK1) Receptor Antagonists</t>
  </si>
  <si>
    <t>APRETUDE</t>
  </si>
  <si>
    <t>Antiretrovirals</t>
  </si>
  <si>
    <t>ARCALYST</t>
  </si>
  <si>
    <t>Interleukin-1 Blockers</t>
  </si>
  <si>
    <t>ARIPIPRAZOLE</t>
  </si>
  <si>
    <t>ARISTADA</t>
  </si>
  <si>
    <t>ARISTADA INITIO</t>
  </si>
  <si>
    <t>ARMODAFINIL</t>
  </si>
  <si>
    <t>Stimulants - Misc.</t>
  </si>
  <si>
    <t>ASPIRIN-DIPYRIDAMOLE ER</t>
  </si>
  <si>
    <t>Platelet Aggregation Inhibitors</t>
  </si>
  <si>
    <t>AUBAGIO</t>
  </si>
  <si>
    <t>AURYXIA</t>
  </si>
  <si>
    <t>Phosphate Binder Agents</t>
  </si>
  <si>
    <t>AUVI-Q</t>
  </si>
  <si>
    <t>Anaphylaxis Therapy Agents</t>
  </si>
  <si>
    <t>AVONEX PEN</t>
  </si>
  <si>
    <t>AZATHIOPRINE</t>
  </si>
  <si>
    <t>Immunosuppressive Agents</t>
  </si>
  <si>
    <t>AZELEX</t>
  </si>
  <si>
    <t>AZILECT</t>
  </si>
  <si>
    <t>Antiparkinson Monoamine Oxidase Inhibitors</t>
  </si>
  <si>
    <t>AZOR</t>
  </si>
  <si>
    <t>Antihypertensive Combinations</t>
  </si>
  <si>
    <t>BANZEL</t>
  </si>
  <si>
    <t>Anticonvulsants - Misc.</t>
  </si>
  <si>
    <t>BASAGLAR KWIKPEN U-100</t>
  </si>
  <si>
    <t>BELBUCA</t>
  </si>
  <si>
    <t>Opioid Partial Agonists</t>
  </si>
  <si>
    <t>BENICAR</t>
  </si>
  <si>
    <t>Angiotensin II Receptor Antagonists</t>
  </si>
  <si>
    <t>BENICAR HCT</t>
  </si>
  <si>
    <t>BENLYSTA</t>
  </si>
  <si>
    <t>Systemic Lupus Erythematosus Agents</t>
  </si>
  <si>
    <t>BETASERON</t>
  </si>
  <si>
    <t>BEVESPI AEROSPHERE</t>
  </si>
  <si>
    <t>BIKTARVY</t>
  </si>
  <si>
    <t>BONJESTA</t>
  </si>
  <si>
    <t>Antiemetics - Miscellaneous</t>
  </si>
  <si>
    <t>BOTOX</t>
  </si>
  <si>
    <t>Neuromuscular Blocking Agent - Neurotoxins</t>
  </si>
  <si>
    <t>BREZTRI AEROSPHERE</t>
  </si>
  <si>
    <t>BRILINTA</t>
  </si>
  <si>
    <t>BRIVIACT</t>
  </si>
  <si>
    <t>BROMOCRIPTINE MESYLATE</t>
  </si>
  <si>
    <t>Antiparkinson Dopaminergics</t>
  </si>
  <si>
    <t>BROVANA</t>
  </si>
  <si>
    <t>BRUKINSA</t>
  </si>
  <si>
    <t>Antineoplastic Enzyme Inhibitors</t>
  </si>
  <si>
    <t>BUDESONIDE ER</t>
  </si>
  <si>
    <t>Glucocorticosteroids</t>
  </si>
  <si>
    <t>BUPRENORPHINE</t>
  </si>
  <si>
    <t>BUPRENORPHINE-NALOXONE</t>
  </si>
  <si>
    <t>BUPROPION XL</t>
  </si>
  <si>
    <t>BUTALBITAL-ACETAMINOPHEN</t>
  </si>
  <si>
    <t>Analgesic Combinations</t>
  </si>
  <si>
    <t>BYDUREON BCISE</t>
  </si>
  <si>
    <t>Incretin Mimetic Agents (GLP-1 Receptor Agonists)</t>
  </si>
  <si>
    <t>BYETTA</t>
  </si>
  <si>
    <t>BYSTOLIC</t>
  </si>
  <si>
    <t>Beta Blockers Cardio-Selective</t>
  </si>
  <si>
    <t>CAMBIA</t>
  </si>
  <si>
    <t>Migraine Products - NSAIDs</t>
  </si>
  <si>
    <t>CAPECITABINE</t>
  </si>
  <si>
    <t>Antimetabolites</t>
  </si>
  <si>
    <t>CAPLYTA</t>
  </si>
  <si>
    <t>Antipsychotics - Misc.</t>
  </si>
  <si>
    <t>CAYSTON</t>
  </si>
  <si>
    <t>Monobactams</t>
  </si>
  <si>
    <t>CELEBREX</t>
  </si>
  <si>
    <t>Nonsteroidal Anti-inflammatory Agents (NSAIDs)</t>
  </si>
  <si>
    <t>CEQUA</t>
  </si>
  <si>
    <t>Ophthalmic Immunomodulators</t>
  </si>
  <si>
    <t>CIMZIA</t>
  </si>
  <si>
    <t>Inflammatory Bowel Agents</t>
  </si>
  <si>
    <t>CLOBAZAM</t>
  </si>
  <si>
    <t>Anticonvulsants - Benzodiazepines</t>
  </si>
  <si>
    <t>CLOMIPRAMINE HCL</t>
  </si>
  <si>
    <t>Tricyclic Agents</t>
  </si>
  <si>
    <t>COMBIVENT RESPIMAT</t>
  </si>
  <si>
    <t>CONCERTA</t>
  </si>
  <si>
    <t>CONTRAVE</t>
  </si>
  <si>
    <t>Anti-Obesity Agents</t>
  </si>
  <si>
    <t>COPAXONE</t>
  </si>
  <si>
    <t>CORDRAN</t>
  </si>
  <si>
    <t>Corticosteroids - Topical</t>
  </si>
  <si>
    <t>CORLANOR</t>
  </si>
  <si>
    <t>Sinus Node Inhibitors</t>
  </si>
  <si>
    <t>COSENTYX (2 SYRINGES)</t>
  </si>
  <si>
    <t>Antipsoriatics</t>
  </si>
  <si>
    <t>COSENTYX PEN</t>
  </si>
  <si>
    <t>COSENTYX PEN (2 PENS)</t>
  </si>
  <si>
    <t>COTEMPLA XR-ODT</t>
  </si>
  <si>
    <t>CREON</t>
  </si>
  <si>
    <t>Digestive Enzymes</t>
  </si>
  <si>
    <t>CRESTOR</t>
  </si>
  <si>
    <t>HMG CoA Reductase Inhibitors</t>
  </si>
  <si>
    <t>CROMOLYN SODIUM</t>
  </si>
  <si>
    <t>Gastrointestinal Antiallergy Agents</t>
  </si>
  <si>
    <t>CYCLOSPORINE</t>
  </si>
  <si>
    <t>CYMBALTA</t>
  </si>
  <si>
    <t>Serotonin-Norepinephrine Reuptake Inhibitors (SNRIs)</t>
  </si>
  <si>
    <t>CYSTADANE</t>
  </si>
  <si>
    <t>Metabolic Modifiers</t>
  </si>
  <si>
    <t>DALFAMPRIDINE ER</t>
  </si>
  <si>
    <t>DALIRESP</t>
  </si>
  <si>
    <t>Selective Phosphodiesterase 4 (PDE4) Inhibitors</t>
  </si>
  <si>
    <t>DDAVP</t>
  </si>
  <si>
    <t>Posterior Pituitary Hormones</t>
  </si>
  <si>
    <t>DEFERASIROX</t>
  </si>
  <si>
    <t>Antidotes - Chelating Agents</t>
  </si>
  <si>
    <t>DENAVIR</t>
  </si>
  <si>
    <t>Antivirals - Topical</t>
  </si>
  <si>
    <t>DEPAKOTE ER</t>
  </si>
  <si>
    <t>Valproic Acid</t>
  </si>
  <si>
    <t>DEPEN</t>
  </si>
  <si>
    <t>Chelating Agents</t>
  </si>
  <si>
    <t>DESCOVY</t>
  </si>
  <si>
    <t>DEXCOM G6</t>
  </si>
  <si>
    <t>Diabetic Supplies</t>
  </si>
  <si>
    <t>DEXEDRINE</t>
  </si>
  <si>
    <t>DEXILANT</t>
  </si>
  <si>
    <t>DEXLANSOPRAZOLE</t>
  </si>
  <si>
    <t>DIFICID</t>
  </si>
  <si>
    <t>Fidaxomicin</t>
  </si>
  <si>
    <t>DIFLORASONE DIACETATE</t>
  </si>
  <si>
    <t>DIMETHYL FUMARATE</t>
  </si>
  <si>
    <t>DIOVAN</t>
  </si>
  <si>
    <t>DIOVAN HCT</t>
  </si>
  <si>
    <t>DITROPAN XL</t>
  </si>
  <si>
    <t>Urinary Antispasmodic - Antimuscarinics (Anticholinergic)</t>
  </si>
  <si>
    <t>DOFETILIDE</t>
  </si>
  <si>
    <t>Antiarrhythmics Type III</t>
  </si>
  <si>
    <t>DORAL</t>
  </si>
  <si>
    <t>DOVATO</t>
  </si>
  <si>
    <t>DOXYCYCLINE HYCLATE</t>
  </si>
  <si>
    <t>Tetracyclines</t>
  </si>
  <si>
    <t>DOXYLAMINE SUCC-PYRIDOXINE HCL</t>
  </si>
  <si>
    <t>DROXIDOPA</t>
  </si>
  <si>
    <t>Neurogenic Orthostatic Hypotension (NOH) - Agents</t>
  </si>
  <si>
    <t>DUPIXENT PEN</t>
  </si>
  <si>
    <t>DUPIXENT SYRINGE</t>
  </si>
  <si>
    <t>EDARBYCLOR</t>
  </si>
  <si>
    <t>EFFEXOR XR</t>
  </si>
  <si>
    <t>EGRIFTA SV</t>
  </si>
  <si>
    <t>Growth Hormone Releasing Hormones (GHRH)</t>
  </si>
  <si>
    <t>ELEPSIA XR</t>
  </si>
  <si>
    <t>ELETRIPTAN HBR</t>
  </si>
  <si>
    <t>Serotonin Agonists</t>
  </si>
  <si>
    <t>ELIDEL</t>
  </si>
  <si>
    <t>Immunosuppressive Agents - Topical</t>
  </si>
  <si>
    <t>ELIQUIS</t>
  </si>
  <si>
    <t>Direct Factor Xa Inhibitors</t>
  </si>
  <si>
    <t>ELMIRON</t>
  </si>
  <si>
    <t>Interstitial Cystitis Agents</t>
  </si>
  <si>
    <t>EMGALITY PEN</t>
  </si>
  <si>
    <t>EMGALITY SYRINGE</t>
  </si>
  <si>
    <t>EMPAVELI</t>
  </si>
  <si>
    <t>Complement Inhibitors</t>
  </si>
  <si>
    <t>EMSAM</t>
  </si>
  <si>
    <t>Monoamine Oxidase Inhibitors (MAOIs)</t>
  </si>
  <si>
    <t>EMTRICITABINE-TENOFOVIR DISOP</t>
  </si>
  <si>
    <t>ENALAPRIL MALEATE</t>
  </si>
  <si>
    <t>ACE Inhibitors</t>
  </si>
  <si>
    <t>ENBREL</t>
  </si>
  <si>
    <t>Soluble Tumor Necrosis Factor Receptor Agents</t>
  </si>
  <si>
    <t>ENBREL MINI</t>
  </si>
  <si>
    <t>ENBREL SURECLICK</t>
  </si>
  <si>
    <t>ENSTILAR</t>
  </si>
  <si>
    <t>ENTACAPONE</t>
  </si>
  <si>
    <t>Antiparkinson COMT Inhibitors</t>
  </si>
  <si>
    <t>ENTECAVIR</t>
  </si>
  <si>
    <t>Hepatitis Agents</t>
  </si>
  <si>
    <t>ENTRESTO</t>
  </si>
  <si>
    <t>Cardiovascular Agents Misc. - Combinations</t>
  </si>
  <si>
    <t>ENVARSUS XR</t>
  </si>
  <si>
    <t>EPCLUSA</t>
  </si>
  <si>
    <t>EPIDIOLEX</t>
  </si>
  <si>
    <t>EPIDUO FORTE</t>
  </si>
  <si>
    <t>EPLERENONE</t>
  </si>
  <si>
    <t>Selective Aldosterone Receptor Antagonists (SARAs)</t>
  </si>
  <si>
    <t>ERLEADA</t>
  </si>
  <si>
    <t>ERYTHROMYCIN</t>
  </si>
  <si>
    <t>Erythromycins</t>
  </si>
  <si>
    <t>ERYTHROMYCIN ETHYLSUCCINATE</t>
  </si>
  <si>
    <t>EUCRISA</t>
  </si>
  <si>
    <t>Phosphodiesterase 4 (PDE4) Inhibitors - Topical</t>
  </si>
  <si>
    <t>EVEROLIMUS</t>
  </si>
  <si>
    <t>EVERSENSE SENSOR/HOLDER</t>
  </si>
  <si>
    <t>EVRYSDI</t>
  </si>
  <si>
    <t>Spinal Muscular Atrophy Agents (SMA)</t>
  </si>
  <si>
    <t>EXEMESTANE</t>
  </si>
  <si>
    <t>EXFORGE</t>
  </si>
  <si>
    <t>EXJADE</t>
  </si>
  <si>
    <t>FANAPT</t>
  </si>
  <si>
    <t>Benzisoxazoles</t>
  </si>
  <si>
    <t>FARXIGA</t>
  </si>
  <si>
    <t>Sodium-Glucose Co-Transporter 2 (SGLT2) Inhibitors</t>
  </si>
  <si>
    <t>FASENRA PEN</t>
  </si>
  <si>
    <t>Antiasthmatic - Monoclonal Antibodies</t>
  </si>
  <si>
    <t>FELBAMATE</t>
  </si>
  <si>
    <t>Carbamates</t>
  </si>
  <si>
    <t>FENOFIBRATE</t>
  </si>
  <si>
    <t>Fibric Acid Derivatives</t>
  </si>
  <si>
    <t>FETZIMA</t>
  </si>
  <si>
    <t>FIASP</t>
  </si>
  <si>
    <t>FIASP FLEXTOUCH</t>
  </si>
  <si>
    <t>FIASP PENFILL</t>
  </si>
  <si>
    <t>FINTEPLA</t>
  </si>
  <si>
    <t>FLOMAX</t>
  </si>
  <si>
    <t>Prostatic Hypertrophy Agents</t>
  </si>
  <si>
    <t>FLUOROURACIL</t>
  </si>
  <si>
    <t>Antineoplastic or Premalignant Lesion Agents - Topical</t>
  </si>
  <si>
    <t>FORTEO</t>
  </si>
  <si>
    <t>Bone Density Regulators</t>
  </si>
  <si>
    <t>FREESTYLE INSULINX</t>
  </si>
  <si>
    <t>FULVESTRANT</t>
  </si>
  <si>
    <t>FYCOMPA</t>
  </si>
  <si>
    <t>AMPA Glutamate Receptor Antagonists</t>
  </si>
  <si>
    <t>GATTEX</t>
  </si>
  <si>
    <t>Short Bowel Syndrome (SBS) Agents</t>
  </si>
  <si>
    <t>GEMTESA</t>
  </si>
  <si>
    <t>Urinary Antispasmodics - Beta-3 Adrenergic Agonists</t>
  </si>
  <si>
    <t>GENOTROPIN</t>
  </si>
  <si>
    <t>Growth Hormones</t>
  </si>
  <si>
    <t>GENVOYA</t>
  </si>
  <si>
    <t>GILENYA</t>
  </si>
  <si>
    <t>GLATIRAMER ACETATE</t>
  </si>
  <si>
    <t>GLEEVEC</t>
  </si>
  <si>
    <t>GLUMETZA</t>
  </si>
  <si>
    <t>Biguanides</t>
  </si>
  <si>
    <t>GLYXAMBI</t>
  </si>
  <si>
    <t>Antidiabetic Combinations</t>
  </si>
  <si>
    <t>GOCOVRI</t>
  </si>
  <si>
    <t>GRALISE</t>
  </si>
  <si>
    <t>Postherpetic Neuralgia (PHN)/Neuropathic Pain Agents</t>
  </si>
  <si>
    <t>GRASTEK</t>
  </si>
  <si>
    <t>Allergenic Extracts</t>
  </si>
  <si>
    <t>GUARDIAN LINK 3</t>
  </si>
  <si>
    <t>GUARDIAN SENSOR 3</t>
  </si>
  <si>
    <t>HALOBETASOL PROPIONATE</t>
  </si>
  <si>
    <t>HEMLIBRA</t>
  </si>
  <si>
    <t>Antihemophilic Products</t>
  </si>
  <si>
    <t>HEPARIN SODIUM</t>
  </si>
  <si>
    <t>Heparins And Heparinoid-Like Agents</t>
  </si>
  <si>
    <t>HORIZANT</t>
  </si>
  <si>
    <t>Restless Leg Syndrome (RLS) Agents</t>
  </si>
  <si>
    <t>HUMALOG</t>
  </si>
  <si>
    <t>HUMALOG JUNIOR KWIKPEN</t>
  </si>
  <si>
    <t>HUMALOG KWIKPEN U-100</t>
  </si>
  <si>
    <t>HUMALOG KWIKPEN U-200</t>
  </si>
  <si>
    <t>HUMALOG MIX 75-25</t>
  </si>
  <si>
    <t>HUMALOG MIX 75-25 KWIKPEN</t>
  </si>
  <si>
    <t>HUMATIN</t>
  </si>
  <si>
    <t>Aminoglycosides</t>
  </si>
  <si>
    <t>HUMATROPE</t>
  </si>
  <si>
    <t>HUMIRA</t>
  </si>
  <si>
    <t>Anti-TNF-alpha - Monoclonal Antibodies</t>
  </si>
  <si>
    <t>HUMIRA PEN</t>
  </si>
  <si>
    <t>HUMIRA(CF)</t>
  </si>
  <si>
    <t>HUMIRA(CF) PEN</t>
  </si>
  <si>
    <t>HUMIRA(CF) PEN CROHN'S-UC-HS</t>
  </si>
  <si>
    <t>HUMIRA(CF) PEN PEDIATRIC UC</t>
  </si>
  <si>
    <t>HUMIRA(CF) PEN PSOR-UV-ADOL HS</t>
  </si>
  <si>
    <t>HUMULIN 70/30 KWIKPEN</t>
  </si>
  <si>
    <t>HUMULIN 70-30</t>
  </si>
  <si>
    <t>HUMULIN N</t>
  </si>
  <si>
    <t>HUMULIN N KWIKPEN</t>
  </si>
  <si>
    <t>HUMULIN R U-500</t>
  </si>
  <si>
    <t>HUMULIN R U-500 KWIKPEN</t>
  </si>
  <si>
    <t>HYDROCORTISONE BUTYRATE</t>
  </si>
  <si>
    <t>IBRANCE</t>
  </si>
  <si>
    <t>IMATINIB MESYLATE</t>
  </si>
  <si>
    <t>IMBRUVICA</t>
  </si>
  <si>
    <t>IMIQUIMOD</t>
  </si>
  <si>
    <t>Immunomodulating Agents - Topical</t>
  </si>
  <si>
    <t>IMURAN</t>
  </si>
  <si>
    <t>INCRUSE ELLIPTA</t>
  </si>
  <si>
    <t>Bronchodilators - Anticholinergics</t>
  </si>
  <si>
    <t>INGREZZA</t>
  </si>
  <si>
    <t>Movement Disorder Drug Therapy</t>
  </si>
  <si>
    <t>INLYTA</t>
  </si>
  <si>
    <t>Antineoplastic - Angiogenesis Inhibitors</t>
  </si>
  <si>
    <t>INPEN (FOR HUMALOG)</t>
  </si>
  <si>
    <t>Parenteral Therapy Supplies</t>
  </si>
  <si>
    <t>INSULIN ASPART</t>
  </si>
  <si>
    <t>INSULIN ASPART FLEXPEN</t>
  </si>
  <si>
    <t>INTELENCE</t>
  </si>
  <si>
    <t>INTUNIV</t>
  </si>
  <si>
    <t>Attention-Deficit/Hyperactivity Disorder (ADHD) Agents</t>
  </si>
  <si>
    <t>INVEGA SUSTENNA</t>
  </si>
  <si>
    <t>INVOKAMET</t>
  </si>
  <si>
    <t>INVOKANA</t>
  </si>
  <si>
    <t>ISENTRESS</t>
  </si>
  <si>
    <t>ISENTRESS HD</t>
  </si>
  <si>
    <t>ISOSORBIDE DINITRATE</t>
  </si>
  <si>
    <t>Nitrates</t>
  </si>
  <si>
    <t>ISOTRETINOIN</t>
  </si>
  <si>
    <t>ITRACONAZOLE</t>
  </si>
  <si>
    <t>Imidazole-Related Antifungals</t>
  </si>
  <si>
    <t>JADENU</t>
  </si>
  <si>
    <t>JAKAFI</t>
  </si>
  <si>
    <t>JANUMET</t>
  </si>
  <si>
    <t>JANUMET XR</t>
  </si>
  <si>
    <t>JANUVIA</t>
  </si>
  <si>
    <t>Dipeptidyl Peptidase-4 (DPP-4) Inhibitors</t>
  </si>
  <si>
    <t>JARDIANCE</t>
  </si>
  <si>
    <t>JENTADUETO</t>
  </si>
  <si>
    <t>JUBLIA</t>
  </si>
  <si>
    <t>Antifungals - Topical</t>
  </si>
  <si>
    <t>JULUCA</t>
  </si>
  <si>
    <t>JYNARQUE</t>
  </si>
  <si>
    <t>Vasopressin Receptor Antagonists</t>
  </si>
  <si>
    <t>KEPPRA</t>
  </si>
  <si>
    <t>KEPPRA XR</t>
  </si>
  <si>
    <t>KETOROLAC TROMETHAMINE</t>
  </si>
  <si>
    <t>KINERET</t>
  </si>
  <si>
    <t>Interleukin-1 Receptor Antagonist (IL-1Ra)</t>
  </si>
  <si>
    <t>KISQALI</t>
  </si>
  <si>
    <t>KLISYRI</t>
  </si>
  <si>
    <t>KN95 MEDICAL PROTECTIVE F</t>
  </si>
  <si>
    <t>Respiratory Aids</t>
  </si>
  <si>
    <t>KOMBIGLYZE XR</t>
  </si>
  <si>
    <t>KOSELUGO</t>
  </si>
  <si>
    <t>KUVAN</t>
  </si>
  <si>
    <t>KYLEENA</t>
  </si>
  <si>
    <t>Progestin Contraceptives - IUD</t>
  </si>
  <si>
    <t>LACOSAMIDE</t>
  </si>
  <si>
    <t>LAMICTAL</t>
  </si>
  <si>
    <t>LAMICTAL XR</t>
  </si>
  <si>
    <t>LAMIVUDINE</t>
  </si>
  <si>
    <t>LAMIVUDINE-ZIDOVUDINE</t>
  </si>
  <si>
    <t>LAMOTRIGINE ER</t>
  </si>
  <si>
    <t>LAMOTRIGINE ODT</t>
  </si>
  <si>
    <t>LANSOPRAZOLE</t>
  </si>
  <si>
    <t>LANTHANUM CARBONATE</t>
  </si>
  <si>
    <t>LANTUS</t>
  </si>
  <si>
    <t>LAPATINIB</t>
  </si>
  <si>
    <t>LATUDA</t>
  </si>
  <si>
    <t>LENALIDOMIDE</t>
  </si>
  <si>
    <t>Immunomodulators</t>
  </si>
  <si>
    <t>LENVIMA</t>
  </si>
  <si>
    <t>LETAIRIS</t>
  </si>
  <si>
    <t>LEUKINE</t>
  </si>
  <si>
    <t>Hematopoietic Growth Factors</t>
  </si>
  <si>
    <t>LEVEMIR</t>
  </si>
  <si>
    <t>LEVEMIR FLEXTOUCH</t>
  </si>
  <si>
    <t>LEXAPRO</t>
  </si>
  <si>
    <t>Selective Serotonin Reuptake Inhibitors (SSRIs)</t>
  </si>
  <si>
    <t>LEXETTE</t>
  </si>
  <si>
    <t>LIALDA</t>
  </si>
  <si>
    <t>LICART</t>
  </si>
  <si>
    <t>Anti-inflammatory Agents - Topical</t>
  </si>
  <si>
    <t>LIDOCAINE</t>
  </si>
  <si>
    <t>Local Anesthetics - Topical</t>
  </si>
  <si>
    <t>LINZESS</t>
  </si>
  <si>
    <t>LIPITOR</t>
  </si>
  <si>
    <t>LIVALO</t>
  </si>
  <si>
    <t>LOTEMAX</t>
  </si>
  <si>
    <t>LOTEPREDNOL ETABONATE</t>
  </si>
  <si>
    <t>LUBIPROSTONE</t>
  </si>
  <si>
    <t>Gastrointestinal Chloride Channel Activators</t>
  </si>
  <si>
    <t>LUMIGAN</t>
  </si>
  <si>
    <t>Prostaglandins - Ophthalmic</t>
  </si>
  <si>
    <t>LUPKYNIS</t>
  </si>
  <si>
    <t>LUPRON DEPOT</t>
  </si>
  <si>
    <t>LUPRON DEPOT-PED</t>
  </si>
  <si>
    <t>LHRH/GnRH Agonist Analog Pituitary Suppressants</t>
  </si>
  <si>
    <t>LYBALVI</t>
  </si>
  <si>
    <t>Combination Psychotherapeutics</t>
  </si>
  <si>
    <t>LYNPARZA</t>
  </si>
  <si>
    <t>LYRICA</t>
  </si>
  <si>
    <t>LYUMJEV</t>
  </si>
  <si>
    <t>LYUMJEV KWIKPEN U-100</t>
  </si>
  <si>
    <t>MAVENCLAD</t>
  </si>
  <si>
    <t>MAYZENT</t>
  </si>
  <si>
    <t>MESALAMINE</t>
  </si>
  <si>
    <t>MESALAMINE ER</t>
  </si>
  <si>
    <t>METFORMIN ER OSMOTIC</t>
  </si>
  <si>
    <t>METHAZOLAMIDE</t>
  </si>
  <si>
    <t>Carbonic Anhydrase Inhibitors</t>
  </si>
  <si>
    <t>MIDODRINE HCL</t>
  </si>
  <si>
    <t>Vasopressors</t>
  </si>
  <si>
    <t>MINOCYCLINE HCL ER</t>
  </si>
  <si>
    <t>MODAFINIL</t>
  </si>
  <si>
    <t>MOTEGRITY</t>
  </si>
  <si>
    <t>5-HT4 Receptor Agonists</t>
  </si>
  <si>
    <t>MOUNJARO</t>
  </si>
  <si>
    <t>MULTAQ</t>
  </si>
  <si>
    <t>MYCOPHENOLATE MOFETIL</t>
  </si>
  <si>
    <t>MYCOPHENOLIC ACID</t>
  </si>
  <si>
    <t>MYRBETRIQ</t>
  </si>
  <si>
    <t>NALOCET</t>
  </si>
  <si>
    <t>Opioid Combinations</t>
  </si>
  <si>
    <t>NASCOBAL</t>
  </si>
  <si>
    <t>Cobalamins</t>
  </si>
  <si>
    <t>NATAZIA</t>
  </si>
  <si>
    <t>Combination Contraceptives - Oral</t>
  </si>
  <si>
    <t>NATESTO</t>
  </si>
  <si>
    <t>NAYZILAM</t>
  </si>
  <si>
    <t>NEULASTA</t>
  </si>
  <si>
    <t>NEUPRO</t>
  </si>
  <si>
    <t>NEXIUM</t>
  </si>
  <si>
    <t>NEXLETOL</t>
  </si>
  <si>
    <t>Adenosine Triphosphate-Citrate Lyase (ACL) Inhibitors</t>
  </si>
  <si>
    <t>NEXLIZET</t>
  </si>
  <si>
    <t>Antihyperlipidemics - Combinations</t>
  </si>
  <si>
    <t>NITROFURANTOIN</t>
  </si>
  <si>
    <t>Urinary Anti-infectives</t>
  </si>
  <si>
    <t>NORDITROPIN FLEXPRO</t>
  </si>
  <si>
    <t>NORTHERA</t>
  </si>
  <si>
    <t>NOVOLOG</t>
  </si>
  <si>
    <t>NOVOLOG FLEXPEN</t>
  </si>
  <si>
    <t>NUCALA</t>
  </si>
  <si>
    <t>NUCYNTA</t>
  </si>
  <si>
    <t>Opioid Agonists</t>
  </si>
  <si>
    <t>NUCYNTA ER</t>
  </si>
  <si>
    <t>NUEDEXTA</t>
  </si>
  <si>
    <t>Pseudobulbar Affect (PBA) Agents</t>
  </si>
  <si>
    <t>NURTEC ODT</t>
  </si>
  <si>
    <t>NUTROPIN AQ NUSPIN</t>
  </si>
  <si>
    <t>NUVIGIL</t>
  </si>
  <si>
    <t>OCALIVA</t>
  </si>
  <si>
    <t>Farnesoid X Receptor (FXR) Agonists</t>
  </si>
  <si>
    <t>ODEFSEY</t>
  </si>
  <si>
    <t>OFEV</t>
  </si>
  <si>
    <t>Pulmonary Fibrosis Agents</t>
  </si>
  <si>
    <t>OMNIPOD</t>
  </si>
  <si>
    <t>OMNIPOD 5 G6 PODS (GEN 5)</t>
  </si>
  <si>
    <t>OMNIPOD DASH 5 PACK POD</t>
  </si>
  <si>
    <t>OMNITROPE</t>
  </si>
  <si>
    <t>ONDANSETRON HCL</t>
  </si>
  <si>
    <t>5-HT3 Receptor Antagonists</t>
  </si>
  <si>
    <t>ONEXTON</t>
  </si>
  <si>
    <t>ONFI</t>
  </si>
  <si>
    <t>ONZETRA XSAIL</t>
  </si>
  <si>
    <t>OPSUMIT</t>
  </si>
  <si>
    <t>OPZELURA</t>
  </si>
  <si>
    <t>ORACEA</t>
  </si>
  <si>
    <t>Rosacea Agents</t>
  </si>
  <si>
    <t>ORENCIA</t>
  </si>
  <si>
    <t>Selective Costimulation Modulators</t>
  </si>
  <si>
    <t>ORENCIA CLICKJECT</t>
  </si>
  <si>
    <t>ORGOVYX</t>
  </si>
  <si>
    <t>ORIAHNN</t>
  </si>
  <si>
    <t>Estrogen Combinations</t>
  </si>
  <si>
    <t>ORILISSA</t>
  </si>
  <si>
    <t>GnRH/LHRH Antagonists</t>
  </si>
  <si>
    <t>ORKAMBI</t>
  </si>
  <si>
    <t>Cystic Fibrosis Agents</t>
  </si>
  <si>
    <t>OTEZLA</t>
  </si>
  <si>
    <t>Phosphodiesterase 4 (PDE4) Inhibitors</t>
  </si>
  <si>
    <t>OTREXUP</t>
  </si>
  <si>
    <t>Antirheumatic Antimetabolites</t>
  </si>
  <si>
    <t>OXCARBAZEPINE</t>
  </si>
  <si>
    <t>OXTELLAR XR</t>
  </si>
  <si>
    <t>OXYCONTIN</t>
  </si>
  <si>
    <t>OZEMPIC</t>
  </si>
  <si>
    <t>PALFORZIA</t>
  </si>
  <si>
    <t>PALIPERIDONE ER</t>
  </si>
  <si>
    <t>PENNSAID</t>
  </si>
  <si>
    <t>PENTASA</t>
  </si>
  <si>
    <t>PIFELTRO</t>
  </si>
  <si>
    <t>PIMECROLIMUS</t>
  </si>
  <si>
    <t>PIOGLITAZONE-GLIMEPIRIDE</t>
  </si>
  <si>
    <t>PIOGLITAZONE-METFORMIN</t>
  </si>
  <si>
    <t>PLAQUENIL</t>
  </si>
  <si>
    <t>Antimalarials</t>
  </si>
  <si>
    <t>PLEXION</t>
  </si>
  <si>
    <t>POMALYST</t>
  </si>
  <si>
    <t>Antineoplastic - Immunomodulators</t>
  </si>
  <si>
    <t>POTASSIUM CHLORIDE</t>
  </si>
  <si>
    <t>Potassium</t>
  </si>
  <si>
    <t>PRADAXA</t>
  </si>
  <si>
    <t>Thrombin Inhibitors</t>
  </si>
  <si>
    <t>PRALUENT PEN</t>
  </si>
  <si>
    <t>Proprotein Convertase Subtilisin/Kexin Type 9 Inhibitors</t>
  </si>
  <si>
    <t>PRAMIPEXOLE ER</t>
  </si>
  <si>
    <t>PRASUGREL HCL</t>
  </si>
  <si>
    <t>PREVACID</t>
  </si>
  <si>
    <t>PREZCOBIX</t>
  </si>
  <si>
    <t>PREZISTA</t>
  </si>
  <si>
    <t>PRISTIQ</t>
  </si>
  <si>
    <t>PROLIA</t>
  </si>
  <si>
    <t>PROMACTA</t>
  </si>
  <si>
    <t>PROPAFENONE HCL ER</t>
  </si>
  <si>
    <t>Antiarrhythmics Type I-C</t>
  </si>
  <si>
    <t>PROVIGIL</t>
  </si>
  <si>
    <t>PROZAC</t>
  </si>
  <si>
    <t>PULMOZYME</t>
  </si>
  <si>
    <t>PYLERA</t>
  </si>
  <si>
    <t>Ulcer Therapy Combinations</t>
  </si>
  <si>
    <t>PYRIDOSTIGMINE BROMIDE ER</t>
  </si>
  <si>
    <t>Antimyasthenic/Cholinergic Agents</t>
  </si>
  <si>
    <t>QELBREE</t>
  </si>
  <si>
    <t>QNASL</t>
  </si>
  <si>
    <t>Nasal Steroids</t>
  </si>
  <si>
    <t>QUILLIVANT XR</t>
  </si>
  <si>
    <t>QULIPTA</t>
  </si>
  <si>
    <t>RANOLAZINE ER</t>
  </si>
  <si>
    <t>Antianginals-Other</t>
  </si>
  <si>
    <t>RASAGILINE MESYLATE</t>
  </si>
  <si>
    <t>RAYOS</t>
  </si>
  <si>
    <t>REBIF</t>
  </si>
  <si>
    <t>REBIF REBIDOSE</t>
  </si>
  <si>
    <t>RELAFEN DS</t>
  </si>
  <si>
    <t>RELISTOR</t>
  </si>
  <si>
    <t>Peripheral Opioid Receptor Antagonists</t>
  </si>
  <si>
    <t>REPATHA PUSHTRONEX</t>
  </si>
  <si>
    <t>REPATHA SYRINGE</t>
  </si>
  <si>
    <t>RESTASIS</t>
  </si>
  <si>
    <t>RESTASIS MULTIDOSE</t>
  </si>
  <si>
    <t>RETIN-A MICRO PUMP</t>
  </si>
  <si>
    <t>REVLIMID</t>
  </si>
  <si>
    <t>REXULTI</t>
  </si>
  <si>
    <t>RINVOQ</t>
  </si>
  <si>
    <t>Antirheumatic - Enzyme Inhibitors</t>
  </si>
  <si>
    <t>RISPERDAL CONSTA</t>
  </si>
  <si>
    <t>RIVASTIGMINE</t>
  </si>
  <si>
    <t>Antidementia Agents</t>
  </si>
  <si>
    <t>ROCKLATAN</t>
  </si>
  <si>
    <t>Ophthalmic Kinase Inhibitors</t>
  </si>
  <si>
    <t>ROZLYTREK</t>
  </si>
  <si>
    <t>RUBRACA</t>
  </si>
  <si>
    <t>RUFINAMIDE</t>
  </si>
  <si>
    <t>RYBELSUS</t>
  </si>
  <si>
    <t>RYDAPT</t>
  </si>
  <si>
    <t>RYTARY</t>
  </si>
  <si>
    <t>RYTHMOL SR</t>
  </si>
  <si>
    <t>SANCUSO</t>
  </si>
  <si>
    <t>SAPROPTERIN DIHYDROCHLORIDE</t>
  </si>
  <si>
    <t>SAVELLA</t>
  </si>
  <si>
    <t>Fibromyalgia Agents</t>
  </si>
  <si>
    <t>SAXENDA</t>
  </si>
  <si>
    <t>SELEGILINE HCL</t>
  </si>
  <si>
    <t>SELZENTRY</t>
  </si>
  <si>
    <t>SEREVENT DISKUS</t>
  </si>
  <si>
    <t>SEVELAMER CARBONATE</t>
  </si>
  <si>
    <t>SEVELAMER HCL</t>
  </si>
  <si>
    <t>SEYSARA</t>
  </si>
  <si>
    <t>SILIQ</t>
  </si>
  <si>
    <t>SIMPONI</t>
  </si>
  <si>
    <t>SINGULAIR</t>
  </si>
  <si>
    <t>Leukotriene Modulators</t>
  </si>
  <si>
    <t>SIROLIMUS</t>
  </si>
  <si>
    <t>SKYRIZI</t>
  </si>
  <si>
    <t>SKYRIZI PEN</t>
  </si>
  <si>
    <t>SOFOSBUVIR-VELPATASVIR</t>
  </si>
  <si>
    <t>SOLIQUA 100-33</t>
  </si>
  <si>
    <t>SOMA</t>
  </si>
  <si>
    <t>Central Muscle Relaxants</t>
  </si>
  <si>
    <t>SOMAVERT</t>
  </si>
  <si>
    <t>Growth Hormone Receptor Antagonists</t>
  </si>
  <si>
    <t>SORILUX</t>
  </si>
  <si>
    <t>SPIRIVA</t>
  </si>
  <si>
    <t>SPIRIVA RESPIMAT</t>
  </si>
  <si>
    <t>SPRYCEL</t>
  </si>
  <si>
    <t>STEGLATRO</t>
  </si>
  <si>
    <t>STEGLUJAN</t>
  </si>
  <si>
    <t>STELARA</t>
  </si>
  <si>
    <t>STRATTERA</t>
  </si>
  <si>
    <t>STRENSIQ</t>
  </si>
  <si>
    <t>SUBLOCADE</t>
  </si>
  <si>
    <t>SUBOXONE</t>
  </si>
  <si>
    <t>SUCRAID</t>
  </si>
  <si>
    <t>SUNOSI</t>
  </si>
  <si>
    <t>Dopamine and Norepinephrine Reuptake Inhibitors (DNRIs)</t>
  </si>
  <si>
    <t>SYMTUZA</t>
  </si>
  <si>
    <t>SYNJARDY</t>
  </si>
  <si>
    <t>SYNJARDY XR</t>
  </si>
  <si>
    <t>SYNVISC-ONE</t>
  </si>
  <si>
    <t>Viscosupplements</t>
  </si>
  <si>
    <t>TACLONEX</t>
  </si>
  <si>
    <t>TADALAFIL</t>
  </si>
  <si>
    <t>TAFINLAR</t>
  </si>
  <si>
    <t>TAGRISSO</t>
  </si>
  <si>
    <t>Antineoplastic - EGFR Inhibitors</t>
  </si>
  <si>
    <t>TALTZ AUTOINJECTOR</t>
  </si>
  <si>
    <t>TALTZ AUTOINJECTOR (2 PACK)</t>
  </si>
  <si>
    <t>TALTZ AUTOINJECTOR (3 PACK)</t>
  </si>
  <si>
    <t>TALTZ SYRINGE</t>
  </si>
  <si>
    <t>TASIGNA</t>
  </si>
  <si>
    <t>TECFIDERA</t>
  </si>
  <si>
    <t>TEGRETOL XR</t>
  </si>
  <si>
    <t>TERIPARATIDE</t>
  </si>
  <si>
    <t>TESTOSTERONE</t>
  </si>
  <si>
    <t>TEZSPIRE</t>
  </si>
  <si>
    <t>TIAGABINE HCL</t>
  </si>
  <si>
    <t>GABA Modulators</t>
  </si>
  <si>
    <t>TIBSOVO</t>
  </si>
  <si>
    <t>TIROSINT-SOL</t>
  </si>
  <si>
    <t>Thyroid Hormones</t>
  </si>
  <si>
    <t>TIVICAY</t>
  </si>
  <si>
    <t>TOBRAMYCIN</t>
  </si>
  <si>
    <t>TOPAMAX</t>
  </si>
  <si>
    <t>TOPIRAMATE ER</t>
  </si>
  <si>
    <t>TOUJEO MAX SOLOSTAR</t>
  </si>
  <si>
    <t>TOUJEO SOLOSTAR</t>
  </si>
  <si>
    <t>TOVIAZ</t>
  </si>
  <si>
    <t>TRACLEER</t>
  </si>
  <si>
    <t>TRADJENTA</t>
  </si>
  <si>
    <t>TRANYLCYPROMINE SULFATE</t>
  </si>
  <si>
    <t>TRELEGY ELLIPTA</t>
  </si>
  <si>
    <t>TREMFYA</t>
  </si>
  <si>
    <t>TRESIBA</t>
  </si>
  <si>
    <t>TRESIBA FLEXTOUCH U-100</t>
  </si>
  <si>
    <t>TRESIBA FLEXTOUCH U-200</t>
  </si>
  <si>
    <t>TREXALL</t>
  </si>
  <si>
    <t>TRIBENZOR</t>
  </si>
  <si>
    <t>TRIKAFTA</t>
  </si>
  <si>
    <t>TRILEPTAL</t>
  </si>
  <si>
    <t>TRINTELLIX</t>
  </si>
  <si>
    <t>Serotonin Modulators</t>
  </si>
  <si>
    <t>TRIUMEQ</t>
  </si>
  <si>
    <t>TROKENDI XR</t>
  </si>
  <si>
    <t>TRUDHESA</t>
  </si>
  <si>
    <t>Migraine Products</t>
  </si>
  <si>
    <t>TRULANCE</t>
  </si>
  <si>
    <t>Agents for Chronic Idiopathic Constipation (CIC)</t>
  </si>
  <si>
    <t>TRULICITY</t>
  </si>
  <si>
    <t>TRUVADA</t>
  </si>
  <si>
    <t>TUKYSA</t>
  </si>
  <si>
    <t>Antineoplastic - Anti-HER2 Agents</t>
  </si>
  <si>
    <t>TWIRLA</t>
  </si>
  <si>
    <t>Combination Contraceptives - Transdermal</t>
  </si>
  <si>
    <t>TYKERB</t>
  </si>
  <si>
    <t>TYMLOS</t>
  </si>
  <si>
    <t>UBRELVY</t>
  </si>
  <si>
    <t>UROXATRAL</t>
  </si>
  <si>
    <t>VALTOCO</t>
  </si>
  <si>
    <t>VALTREX</t>
  </si>
  <si>
    <t>Herpes Agents</t>
  </si>
  <si>
    <t>VARUBI</t>
  </si>
  <si>
    <t>VELTASSA</t>
  </si>
  <si>
    <t>Potassium Removing Agents</t>
  </si>
  <si>
    <t>VEMLIDY</t>
  </si>
  <si>
    <t>VENCLEXTA</t>
  </si>
  <si>
    <t>Antineoplastic - BCL-2 Inhibitors</t>
  </si>
  <si>
    <t>VENCLEXTA STARTING PACK</t>
  </si>
  <si>
    <t>VENLAFAXINE HCL ER</t>
  </si>
  <si>
    <t>VERZENIO</t>
  </si>
  <si>
    <t>VIBERZI</t>
  </si>
  <si>
    <t>VICTOZA 2-PAK</t>
  </si>
  <si>
    <t>VICTOZA 3-PAK</t>
  </si>
  <si>
    <t>VIIBRYD</t>
  </si>
  <si>
    <t>VIMPAT</t>
  </si>
  <si>
    <t>VIVITROL</t>
  </si>
  <si>
    <t>Opioid Antagonists</t>
  </si>
  <si>
    <t>VRAYLAR</t>
  </si>
  <si>
    <t>VUMERITY</t>
  </si>
  <si>
    <t>VYTONE</t>
  </si>
  <si>
    <t>VYTORIN</t>
  </si>
  <si>
    <t>VYVANSE</t>
  </si>
  <si>
    <t>WAKIX</t>
  </si>
  <si>
    <t>Histamine H3-Receptor Antagonist/Inverse Agonists</t>
  </si>
  <si>
    <t>WEGOVY</t>
  </si>
  <si>
    <t>WELLBUTRIN SR</t>
  </si>
  <si>
    <t>WELLBUTRIN XL</t>
  </si>
  <si>
    <t>WYNZORA</t>
  </si>
  <si>
    <t>XADAGO</t>
  </si>
  <si>
    <t>XARELTO</t>
  </si>
  <si>
    <t>XCOPRI</t>
  </si>
  <si>
    <t>XELJANZ</t>
  </si>
  <si>
    <t>XELJANZ XR</t>
  </si>
  <si>
    <t>XEOMIN</t>
  </si>
  <si>
    <t>XERESE</t>
  </si>
  <si>
    <t>XHANCE</t>
  </si>
  <si>
    <t>XIAFLEX</t>
  </si>
  <si>
    <t>Enzymes</t>
  </si>
  <si>
    <t>XIFAXAN</t>
  </si>
  <si>
    <t>Anti-infective Agents - Misc.</t>
  </si>
  <si>
    <t>XIGDUO XR</t>
  </si>
  <si>
    <t>XIIDRA</t>
  </si>
  <si>
    <t>Ophthalmic Integrin Antagonists</t>
  </si>
  <si>
    <t>XIMINO</t>
  </si>
  <si>
    <t>XOLAIR</t>
  </si>
  <si>
    <t>XOLEGEL</t>
  </si>
  <si>
    <t>XTAMPZA ER</t>
  </si>
  <si>
    <t>XTANDI</t>
  </si>
  <si>
    <t>XULTOPHY 100-3.6</t>
  </si>
  <si>
    <t>XYOSTED</t>
  </si>
  <si>
    <t>XYREM</t>
  </si>
  <si>
    <t>Anti-Cataplectic Agents</t>
  </si>
  <si>
    <t>XYWAV</t>
  </si>
  <si>
    <t>ZARXIO</t>
  </si>
  <si>
    <t>ZEMBRACE SYMTOUCH</t>
  </si>
  <si>
    <t>ZENPEP</t>
  </si>
  <si>
    <t>ZETIA</t>
  </si>
  <si>
    <t>Intestinal Cholesterol Absorption Inhibitors</t>
  </si>
  <si>
    <t>ZILEUTON ER</t>
  </si>
  <si>
    <t>ZOLOFT</t>
  </si>
  <si>
    <t>ZORVOLEX</t>
  </si>
  <si>
    <t>ZUBSOLV</t>
  </si>
  <si>
    <t>ZYPITAMAG</t>
  </si>
  <si>
    <t>ZYTIGA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</si>
</sst>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8"/>
      <color rgb="FF000000"/>
      <name val="Tahoma"/>
      <family val="2"/>
    </font>
    <font>
      <sz val="12"/>
      <name val="Arial"/>
      <family val="2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8">
    <xf numFmtId="0" fontId="0" fillId="0" borderId="0" xfId="0"/>
    <xf numFmtId="0" fontId="4" fillId="0" borderId="0" xfId="0" applyFont="1"/>
    <xf numFmtId="0" fontId="6" fillId="0" borderId="0" xfId="0" applyFont="1"/>
    <xf numFmtId="49" fontId="3" fillId="0" borderId="0" xfId="0" applyNumberFormat="1" applyFont="1" applyAlignment="1" applyProtection="1">
      <alignment horizontal="left"/>
    </xf>
    <xf numFmtId="49" fontId="4" fillId="0" borderId="0" xfId="0" applyNumberFormat="1" applyFont="1"/>
    <xf numFmtId="0" fontId="6" fillId="0" borderId="1" xfId="0" applyFont="1" applyBorder="1" applyAlignment="1">
      <alignment horizontal="left" wrapText="1"/>
    </xf>
    <xf numFmtId="164" fontId="4" fillId="0" borderId="1" xfId="2" applyNumberFormat="1" applyFont="1" applyBorder="1"/>
    <xf numFmtId="0" fontId="4" fillId="0" borderId="0" xfId="0" applyFont="1" applyBorder="1"/>
    <xf numFmtId="49" fontId="3" fillId="0" borderId="1" xfId="0" applyNumberFormat="1" applyFont="1" applyBorder="1" applyAlignment="1" applyProtection="1">
      <alignment horizontal="center"/>
    </xf>
    <xf numFmtId="0" fontId="4" fillId="0" borderId="0" xfId="0" applyFont="1" applyBorder="1" applyAlignment="1">
      <alignment wrapText="1"/>
    </xf>
    <xf numFmtId="165" fontId="4" fillId="0" borderId="0" xfId="0" applyNumberFormat="1" applyFont="1" applyBorder="1" applyAlignment="1">
      <alignment horizontal="center"/>
    </xf>
    <xf numFmtId="164" fontId="4" fillId="0" borderId="0" xfId="2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44" fontId="4" fillId="0" borderId="0" xfId="0" applyNumberFormat="1" applyFont="1"/>
    <xf numFmtId="0" fontId="6" fillId="0" borderId="1" xfId="0" applyFont="1" applyBorder="1" applyAlignment="1">
      <alignment horizontal="center"/>
    </xf>
    <xf numFmtId="0" fontId="3" fillId="0" borderId="0" xfId="0" applyFont="1" applyAlignment="1" applyProtection="1"/>
    <xf numFmtId="0" fontId="5" fillId="0" borderId="0" xfId="0" applyFont="1" applyAlignment="1" applyProtection="1"/>
    <xf numFmtId="0" fontId="4" fillId="0" borderId="0" xfId="0" applyFont="1" applyProtection="1">
      <protection locked="0"/>
    </xf>
    <xf numFmtId="7" fontId="4" fillId="0" borderId="1" xfId="3" applyNumberFormat="1" applyFont="1" applyBorder="1"/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 wrapText="1"/>
    </xf>
    <xf numFmtId="164" fontId="4" fillId="3" borderId="1" xfId="2" applyNumberFormat="1" applyFont="1" applyFill="1" applyBorder="1"/>
    <xf numFmtId="7" fontId="4" fillId="0" borderId="0" xfId="0" applyNumberFormat="1" applyFont="1"/>
    <xf numFmtId="0" fontId="6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horizontal="right" wrapText="1"/>
    </xf>
    <xf numFmtId="164" fontId="4" fillId="5" borderId="1" xfId="2" applyNumberFormat="1" applyFont="1" applyFill="1" applyBorder="1" applyAlignment="1">
      <alignment horizontal="center"/>
    </xf>
    <xf numFmtId="165" fontId="4" fillId="5" borderId="1" xfId="0" applyNumberFormat="1" applyFont="1" applyFill="1" applyBorder="1" applyAlignment="1">
      <alignment horizontal="center"/>
    </xf>
    <xf numFmtId="165" fontId="4" fillId="0" borderId="0" xfId="3" applyNumberFormat="1" applyFont="1"/>
    <xf numFmtId="165" fontId="4" fillId="0" borderId="1" xfId="4" applyNumberFormat="1" applyFont="1" applyBorder="1"/>
    <xf numFmtId="164" fontId="4" fillId="5" borderId="1" xfId="2" applyNumberFormat="1" applyFont="1" applyFill="1" applyBorder="1"/>
    <xf numFmtId="165" fontId="4" fillId="5" borderId="1" xfId="4" applyNumberFormat="1" applyFont="1" applyFill="1" applyBorder="1"/>
    <xf numFmtId="165" fontId="4" fillId="0" borderId="1" xfId="4" applyNumberFormat="1" applyFont="1" applyFill="1" applyBorder="1"/>
    <xf numFmtId="165" fontId="4" fillId="0" borderId="1" xfId="0" applyNumberFormat="1" applyFont="1" applyBorder="1"/>
    <xf numFmtId="165" fontId="4" fillId="0" borderId="1" xfId="0" applyNumberFormat="1" applyFont="1" applyFill="1" applyBorder="1"/>
    <xf numFmtId="165" fontId="4" fillId="5" borderId="1" xfId="0" applyNumberFormat="1" applyFont="1" applyFill="1" applyBorder="1"/>
    <xf numFmtId="7" fontId="4" fillId="5" borderId="1" xfId="3" applyNumberFormat="1" applyFont="1" applyFill="1" applyBorder="1"/>
    <xf numFmtId="49" fontId="3" fillId="0" borderId="1" xfId="0" applyNumberFormat="1" applyFont="1" applyBorder="1" applyAlignment="1" applyProtection="1">
      <alignment horizontal="center" wrapText="1"/>
    </xf>
    <xf numFmtId="165" fontId="4" fillId="5" borderId="1" xfId="4" applyNumberFormat="1" applyFont="1" applyFill="1" applyBorder="1" applyAlignment="1">
      <alignment horizontal="center"/>
    </xf>
    <xf numFmtId="165" fontId="4" fillId="5" borderId="0" xfId="4" applyNumberFormat="1" applyFont="1" applyFill="1" applyBorder="1"/>
    <xf numFmtId="0" fontId="6" fillId="5" borderId="1" xfId="4" applyNumberFormat="1" applyFont="1" applyFill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6" fillId="0" borderId="0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9" fillId="2" borderId="2" xfId="1" applyFont="1" applyFill="1" applyBorder="1" applyProtection="1"/>
    <xf numFmtId="0" fontId="9" fillId="2" borderId="3" xfId="1" applyFont="1" applyFill="1" applyBorder="1" applyProtection="1"/>
    <xf numFmtId="0" fontId="9" fillId="2" borderId="6" xfId="1" applyFont="1" applyFill="1" applyBorder="1" applyAlignment="1" applyProtection="1">
      <alignment horizontal="center"/>
      <protection locked="0"/>
    </xf>
    <xf numFmtId="0" fontId="3" fillId="0" borderId="7" xfId="1" quotePrefix="1" applyFont="1" applyBorder="1" applyAlignment="1" applyProtection="1">
      <alignment horizontal="left" vertical="center"/>
    </xf>
    <xf numFmtId="0" fontId="3" fillId="0" borderId="1" xfId="1" applyFont="1" applyBorder="1" applyAlignment="1" applyProtection="1">
      <alignment vertical="center"/>
    </xf>
    <xf numFmtId="0" fontId="3" fillId="0" borderId="8" xfId="1" applyFont="1" applyBorder="1" applyAlignment="1" applyProtection="1">
      <alignment horizontal="left" vertical="center"/>
      <protection locked="0"/>
    </xf>
    <xf numFmtId="0" fontId="3" fillId="0" borderId="9" xfId="1" quotePrefix="1" applyFont="1" applyBorder="1" applyAlignment="1" applyProtection="1">
      <alignment horizontal="left" vertical="center"/>
    </xf>
    <xf numFmtId="0" fontId="3" fillId="0" borderId="10" xfId="1" applyFont="1" applyBorder="1" applyAlignment="1" applyProtection="1">
      <alignment vertical="center"/>
    </xf>
    <xf numFmtId="49" fontId="3" fillId="0" borderId="11" xfId="1" applyNumberFormat="1" applyFont="1" applyBorder="1" applyAlignment="1" applyProtection="1">
      <alignment horizontal="left" vertical="center"/>
      <protection locked="0"/>
    </xf>
    <xf numFmtId="0" fontId="3" fillId="0" borderId="0" xfId="0" applyFont="1" applyProtection="1"/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</xf>
    <xf numFmtId="0" fontId="6" fillId="0" borderId="0" xfId="0" applyFont="1" applyAlignment="1"/>
    <xf numFmtId="9" fontId="4" fillId="0" borderId="0" xfId="0" applyNumberFormat="1" applyFont="1" applyBorder="1" applyAlignment="1">
      <alignment horizontal="center"/>
    </xf>
    <xf numFmtId="1" fontId="3" fillId="0" borderId="1" xfId="0" applyNumberFormat="1" applyFont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vertical="center" wrapText="1"/>
    </xf>
    <xf numFmtId="0" fontId="6" fillId="0" borderId="15" xfId="0" applyFont="1" applyBorder="1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8" fontId="4" fillId="5" borderId="1" xfId="4" applyNumberFormat="1" applyFont="1" applyFill="1" applyBorder="1"/>
    <xf numFmtId="49" fontId="3" fillId="0" borderId="0" xfId="0" applyNumberFormat="1" applyFont="1" applyFill="1" applyAlignment="1" applyProtection="1">
      <alignment horizontal="left"/>
    </xf>
    <xf numFmtId="0" fontId="3" fillId="0" borderId="0" xfId="0" applyFont="1" applyFill="1" applyAlignment="1" applyProtection="1">
      <alignment horizontal="center"/>
    </xf>
    <xf numFmtId="49" fontId="3" fillId="0" borderId="8" xfId="1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Alignment="1"/>
    <xf numFmtId="0" fontId="6" fillId="0" borderId="0" xfId="0" applyFont="1" applyFill="1"/>
    <xf numFmtId="0" fontId="4" fillId="0" borderId="0" xfId="0" applyFont="1" applyFill="1"/>
    <xf numFmtId="165" fontId="4" fillId="0" borderId="1" xfId="0" applyNumberFormat="1" applyFont="1" applyBorder="1" applyAlignment="1" applyProtection="1">
      <alignment horizontal="center"/>
      <protection locked="0"/>
    </xf>
    <xf numFmtId="8" fontId="9" fillId="4" borderId="1" xfId="4" applyNumberFormat="1" applyFont="1" applyFill="1" applyBorder="1" applyAlignment="1" applyProtection="1">
      <alignment horizontal="center"/>
      <protection locked="0"/>
    </xf>
    <xf numFmtId="165" fontId="4" fillId="0" borderId="1" xfId="4" applyNumberFormat="1" applyFont="1" applyBorder="1" applyAlignment="1" applyProtection="1">
      <alignment horizontal="center"/>
      <protection locked="0"/>
    </xf>
    <xf numFmtId="165" fontId="4" fillId="0" borderId="1" xfId="4" applyNumberFormat="1" applyFont="1" applyBorder="1" applyProtection="1">
      <protection locked="0"/>
    </xf>
    <xf numFmtId="8" fontId="4" fillId="0" borderId="1" xfId="4" applyNumberFormat="1" applyFont="1" applyBorder="1" applyProtection="1">
      <protection locked="0"/>
    </xf>
    <xf numFmtId="165" fontId="4" fillId="0" borderId="1" xfId="0" applyNumberFormat="1" applyFont="1" applyBorder="1" applyProtection="1">
      <protection locked="0"/>
    </xf>
    <xf numFmtId="166" fontId="4" fillId="4" borderId="1" xfId="3" applyNumberFormat="1" applyFont="1" applyFill="1" applyBorder="1" applyProtection="1">
      <protection locked="0"/>
    </xf>
    <xf numFmtId="0" fontId="5" fillId="0" borderId="0" xfId="0" applyFont="1" applyAlignment="1" applyProtection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165" fontId="4" fillId="5" borderId="1" xfId="4" applyNumberFormat="1" applyFont="1" applyFill="1" applyBorder="1" applyAlignment="1" applyProtection="1">
      <alignment horizontal="center"/>
      <protection locked="0"/>
    </xf>
    <xf numFmtId="165" fontId="4" fillId="0" borderId="0" xfId="0" applyNumberFormat="1" applyFont="1"/>
    <xf numFmtId="7" fontId="4" fillId="5" borderId="1" xfId="3" applyNumberFormat="1" applyFont="1" applyFill="1" applyBorder="1" applyProtection="1"/>
    <xf numFmtId="0" fontId="3" fillId="0" borderId="8" xfId="1" applyNumberFormat="1" applyFont="1" applyBorder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>
      <alignment wrapText="1"/>
    </xf>
    <xf numFmtId="0" fontId="3" fillId="0" borderId="0" xfId="0" applyFont="1" applyFill="1" applyAlignment="1" applyProtection="1"/>
    <xf numFmtId="0" fontId="4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/>
    <xf numFmtId="0" fontId="10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3" fillId="0" borderId="0" xfId="0" applyFont="1" applyFill="1" applyAlignment="1" applyProtection="1">
      <alignment horizontal="right"/>
    </xf>
    <xf numFmtId="0" fontId="6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vertical="top" wrapText="1"/>
    </xf>
    <xf numFmtId="0" fontId="3" fillId="0" borderId="0" xfId="0" applyFont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4" fillId="0" borderId="0" xfId="0" applyFont="1" applyBorder="1" applyAlignment="1">
      <alignment wrapText="1"/>
    </xf>
    <xf numFmtId="0" fontId="10" fillId="0" borderId="0" xfId="0" applyFont="1" applyAlignment="1" applyProtection="1">
      <alignment horizontal="center"/>
    </xf>
    <xf numFmtId="0" fontId="3" fillId="0" borderId="0" xfId="0" applyFont="1" applyFill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6" fillId="0" borderId="1" xfId="0" applyFont="1" applyBorder="1" applyAlignment="1"/>
    <xf numFmtId="0" fontId="6" fillId="0" borderId="4" xfId="0" applyFont="1" applyBorder="1" applyAlignment="1"/>
    <xf numFmtId="0" fontId="6" fillId="0" borderId="12" xfId="0" applyFont="1" applyBorder="1" applyAlignment="1"/>
    <xf numFmtId="0" fontId="5" fillId="0" borderId="0" xfId="0" applyFont="1" applyAlignment="1" applyProtection="1">
      <alignment horizontal="right"/>
    </xf>
    <xf numFmtId="0" fontId="6" fillId="0" borderId="4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6" fillId="0" borderId="12" xfId="0" applyFont="1" applyBorder="1" applyAlignment="1">
      <alignment horizontal="right" vertical="center"/>
    </xf>
    <xf numFmtId="0" fontId="4" fillId="0" borderId="18" xfId="0" applyFont="1" applyBorder="1" applyAlignment="1">
      <alignment vertical="center"/>
    </xf>
    <xf numFmtId="0" fontId="6" fillId="0" borderId="17" xfId="0" applyFont="1" applyBorder="1" applyAlignment="1"/>
    <xf numFmtId="0" fontId="6" fillId="0" borderId="0" xfId="0" applyFont="1" applyBorder="1" applyAlignment="1"/>
    <xf numFmtId="0" fontId="6" fillId="0" borderId="0" xfId="0" applyFont="1" applyAlignment="1" applyProtection="1">
      <alignment vertical="center"/>
      <protection locked="0"/>
    </xf>
  </cellXfs>
  <cellStyles count="5">
    <cellStyle name="Comma" xfId="3" builtinId="3"/>
    <cellStyle name="Currency" xfId="4" builtinId="4"/>
    <cellStyle name="Normal" xfId="0" builtinId="0"/>
    <cellStyle name="Normal_cover 10'01" xfId="1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981075</xdr:colOff>
          <xdr:row>10</xdr:row>
          <xdr:rowOff>0</xdr:rowOff>
        </xdr:from>
        <xdr:to>
          <xdr:col>0</xdr:col>
          <xdr:colOff>1352550</xdr:colOff>
          <xdr:row>11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6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1743075</xdr:colOff>
          <xdr:row>10</xdr:row>
          <xdr:rowOff>19050</xdr:rowOff>
        </xdr:from>
        <xdr:to>
          <xdr:col>0</xdr:col>
          <xdr:colOff>2190750</xdr:colOff>
          <xdr:row>11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6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C26"/>
  <sheetViews>
    <sheetView tabSelected="1" view="pageLayout" zoomScale="115" zoomScaleNormal="100" zoomScaleSheetLayoutView="100" zoomScalePageLayoutView="115" workbookViewId="0">
      <selection activeCell="B7" sqref="B7"/>
    </sheetView>
  </sheetViews>
  <sheetFormatPr defaultColWidth="9.140625" defaultRowHeight="15" x14ac:dyDescent="0.2"/>
  <cols>
    <col min="1" max="1" width="23" style="17" customWidth="1"/>
    <col min="2" max="2" width="55" style="17" customWidth="1"/>
    <col min="3" max="3" width="45.85546875" style="17" customWidth="1"/>
    <col min="4" max="16384" width="9.140625" style="17"/>
  </cols>
  <sheetData>
    <row r="1" spans="1:3" ht="16.5" customHeight="1" x14ac:dyDescent="0.25">
      <c r="A1" s="96" t="s">
        <v>0</v>
      </c>
      <c r="B1" s="93"/>
      <c r="C1" s="96"/>
    </row>
    <row r="2" spans="1:3" ht="16.5" customHeight="1" x14ac:dyDescent="0.25">
      <c r="A2" s="15" t="s">
        <v>66</v>
      </c>
      <c r="B2" s="94"/>
      <c r="C2" s="15"/>
    </row>
    <row r="3" spans="1:3" ht="16.5" customHeight="1" x14ac:dyDescent="0.25">
      <c r="A3" s="96" t="s">
        <v>65</v>
      </c>
      <c r="B3" s="93"/>
      <c r="C3" s="96"/>
    </row>
    <row r="4" spans="1:3" ht="16.5" customHeight="1" thickBot="1" x14ac:dyDescent="0.25"/>
    <row r="5" spans="1:3" x14ac:dyDescent="0.2">
      <c r="A5" s="48"/>
      <c r="B5" s="49"/>
      <c r="C5" s="50"/>
    </row>
    <row r="6" spans="1:3" ht="15.75" x14ac:dyDescent="0.2">
      <c r="A6" s="51" t="s">
        <v>1</v>
      </c>
      <c r="B6" s="52" t="s">
        <v>2</v>
      </c>
      <c r="C6" s="92">
        <v>2022</v>
      </c>
    </row>
    <row r="7" spans="1:3" ht="15.75" x14ac:dyDescent="0.2">
      <c r="A7" s="51" t="s">
        <v>3</v>
      </c>
      <c r="B7" s="52" t="s">
        <v>10</v>
      </c>
      <c r="C7" s="53">
        <v>62825</v>
      </c>
    </row>
    <row r="8" spans="1:3" ht="15.75" x14ac:dyDescent="0.2">
      <c r="A8" s="51" t="s">
        <v>4</v>
      </c>
      <c r="B8" s="52" t="s">
        <v>5</v>
      </c>
      <c r="C8" s="73" t="s">
        <v>78</v>
      </c>
    </row>
    <row r="9" spans="1:3" ht="16.5" thickBot="1" x14ac:dyDescent="0.25">
      <c r="A9" s="54" t="s">
        <v>6</v>
      </c>
      <c r="B9" s="55" t="s">
        <v>7</v>
      </c>
      <c r="C9" s="56"/>
    </row>
    <row r="10" spans="1:3" x14ac:dyDescent="0.2">
      <c r="A10" s="97" t="s">
        <v>19</v>
      </c>
    </row>
    <row r="13" spans="1:3" ht="15.75" x14ac:dyDescent="0.25">
      <c r="A13" s="127" t="s">
        <v>17</v>
      </c>
      <c r="B13" s="57" t="s">
        <v>18</v>
      </c>
    </row>
    <row r="14" spans="1:3" ht="20.25" customHeight="1" x14ac:dyDescent="0.2">
      <c r="A14" s="97" t="s">
        <v>22</v>
      </c>
      <c r="B14" s="97" t="str">
        <f>PharmPctPrem!A4</f>
        <v>Percent of Premium Attributable to Prescription Drug Costs</v>
      </c>
      <c r="C14" s="97"/>
    </row>
    <row r="15" spans="1:3" ht="20.25" customHeight="1" x14ac:dyDescent="0.2">
      <c r="B15" s="58"/>
      <c r="C15" s="58"/>
    </row>
    <row r="16" spans="1:3" ht="21.75" customHeight="1" x14ac:dyDescent="0.2">
      <c r="A16" s="97" t="s">
        <v>21</v>
      </c>
      <c r="B16" s="97" t="str">
        <f>YoYTotalPlanSpnd!A4</f>
        <v>Year-Over-Year Increase, as a Percentage, in Per Member Per Month, Total Health Plan Spending</v>
      </c>
      <c r="C16" s="97"/>
    </row>
    <row r="17" spans="1:3" ht="20.25" customHeight="1" x14ac:dyDescent="0.2">
      <c r="B17" s="58"/>
      <c r="C17" s="58"/>
    </row>
    <row r="18" spans="1:3" ht="45" x14ac:dyDescent="0.2">
      <c r="A18" s="97" t="s">
        <v>27</v>
      </c>
      <c r="B18" s="98" t="str">
        <f>YoYcompofPrem!A4</f>
        <v>Year-Over-Year Increase in Per Member Per Month Costs for Drug Prices Compared  to Other Components of Health Care Premium</v>
      </c>
      <c r="C18" s="99"/>
    </row>
    <row r="19" spans="1:3" ht="20.25" customHeight="1" x14ac:dyDescent="0.2">
      <c r="B19" s="59"/>
      <c r="C19" s="58"/>
    </row>
    <row r="20" spans="1:3" ht="20.25" customHeight="1" x14ac:dyDescent="0.2">
      <c r="A20" s="97" t="s">
        <v>23</v>
      </c>
      <c r="B20" s="97" t="str">
        <f>SpecTierForm!A4</f>
        <v>Specialty Tier Formulary List</v>
      </c>
      <c r="C20" s="97"/>
    </row>
    <row r="21" spans="1:3" ht="20.25" customHeight="1" x14ac:dyDescent="0.2">
      <c r="B21" s="58"/>
      <c r="C21" s="58"/>
    </row>
    <row r="22" spans="1:3" ht="20.25" customHeight="1" x14ac:dyDescent="0.2">
      <c r="A22" s="97" t="s">
        <v>24</v>
      </c>
      <c r="B22" s="97" t="str">
        <f>PharmDocOff!A4</f>
        <v>Percent of Premium Attributable To Drugs Administered in a Doctor's Office</v>
      </c>
      <c r="C22" s="97"/>
    </row>
    <row r="23" spans="1:3" ht="20.25" customHeight="1" x14ac:dyDescent="0.2">
      <c r="B23" s="58"/>
      <c r="C23" s="58"/>
    </row>
    <row r="24" spans="1:3" ht="20.25" customHeight="1" x14ac:dyDescent="0.2">
      <c r="A24" s="97" t="s">
        <v>25</v>
      </c>
      <c r="B24" s="97" t="str">
        <f>PharmBenMgr!A4</f>
        <v>Health Plan/Insurer Uses of Prescription Drug Benefit Manager</v>
      </c>
      <c r="C24" s="97"/>
    </row>
    <row r="25" spans="1:3" ht="20.25" customHeight="1" x14ac:dyDescent="0.2">
      <c r="B25" s="58"/>
      <c r="C25" s="58"/>
    </row>
    <row r="26" spans="1:3" ht="20.25" customHeight="1" x14ac:dyDescent="0.2">
      <c r="B26" s="97"/>
      <c r="C26" s="97"/>
    </row>
  </sheetData>
  <sheetProtection algorithmName="SHA-512" hashValue="f8d85DGV+pM7giIJUsD4RvWV6W9DS1UkmMuyuzU3g3/5oxXdYSCdcno1nQL4xfgAHfMMSylzjr+mMJJEbz0AMQ==" saltValue="orxuo6ja6x9Nhn8pCZ6r9g==" spinCount="100000" sheet="1" objects="1" scenarios="1"/>
  <dataValidations count="1">
    <dataValidation type="textLength" operator="lessThanOrEqual" allowBlank="1" showInputMessage="1" showErrorMessage="1" errorTitle="Too Many Characters" error="The maximum number of characters that can be entered is 105." sqref="C6:C9" xr:uid="{00000000-0002-0000-0000-000000000000}">
      <formula1>150</formula1>
    </dataValidation>
  </dataValidations>
  <printOptions horizontalCentered="1"/>
  <pageMargins left="0.7" right="0.7" top="0.75" bottom="0.75" header="0.3" footer="0.3"/>
  <pageSetup scale="98" orientation="landscape" r:id="rId1"/>
  <headerFooter>
    <oddFooter>&amp;L&amp;"Arial,Regular"&amp;12Revised: June 28, 2019&amp;C&amp;"Arial,Regular"&amp;12Page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C24"/>
  <sheetViews>
    <sheetView view="pageLayout" topLeftCell="A13" zoomScale="90" zoomScaleNormal="85" zoomScaleSheetLayoutView="85" zoomScalePageLayoutView="90" workbookViewId="0">
      <selection activeCell="B19" sqref="B19"/>
    </sheetView>
  </sheetViews>
  <sheetFormatPr defaultColWidth="50.85546875" defaultRowHeight="15" x14ac:dyDescent="0.2"/>
  <cols>
    <col min="1" max="1" width="57.140625" style="1" customWidth="1"/>
    <col min="2" max="2" width="29.85546875" style="1" customWidth="1"/>
    <col min="3" max="3" width="37.42578125" style="1" customWidth="1"/>
    <col min="4" max="16384" width="50.85546875" style="1"/>
  </cols>
  <sheetData>
    <row r="1" spans="1:3" ht="16.5" customHeight="1" x14ac:dyDescent="0.25">
      <c r="A1" s="113" t="str">
        <f>'Cover page'!A1</f>
        <v>California Department of Managed Health Care/Department of Insurance</v>
      </c>
      <c r="B1" s="110"/>
      <c r="C1" s="96"/>
    </row>
    <row r="2" spans="1:3" ht="16.5" customHeight="1" x14ac:dyDescent="0.25">
      <c r="A2" s="115" t="str">
        <f>'Cover page'!A2</f>
        <v>SB 17 - Large Group Prescription Drug Cost Reporting Form</v>
      </c>
      <c r="B2" s="109"/>
      <c r="C2" s="15"/>
    </row>
    <row r="3" spans="1:3" ht="16.5" customHeight="1" x14ac:dyDescent="0.25">
      <c r="A3" s="115" t="str">
        <f>'Cover page'!A3</f>
        <v>For policies subject to CHSC 1385.045 or CIC 10181.45</v>
      </c>
      <c r="B3" s="109"/>
      <c r="C3" s="15"/>
    </row>
    <row r="4" spans="1:3" ht="16.5" customHeight="1" x14ac:dyDescent="0.25">
      <c r="A4" s="114" t="s">
        <v>8</v>
      </c>
      <c r="B4" s="112"/>
      <c r="C4" s="100"/>
    </row>
    <row r="5" spans="1:3" ht="16.5" customHeight="1" x14ac:dyDescent="0.25">
      <c r="A5" s="114" t="s">
        <v>41</v>
      </c>
      <c r="B5" s="112"/>
      <c r="C5" s="100"/>
    </row>
    <row r="6" spans="1:3" ht="16.5" customHeight="1" x14ac:dyDescent="0.25">
      <c r="A6" s="44"/>
      <c r="B6" s="44"/>
      <c r="C6" s="44"/>
    </row>
    <row r="7" spans="1:3" ht="16.5" customHeight="1" x14ac:dyDescent="0.25">
      <c r="A7" s="74" t="str">
        <f>"Company Legal Name: "&amp;'Cover page'!C8</f>
        <v>Company Legal Name: Anthem Blue Cross Life and Health Insurance Company</v>
      </c>
      <c r="B7" s="74"/>
      <c r="C7" s="74"/>
    </row>
    <row r="8" spans="1:3" ht="16.5" customHeight="1" x14ac:dyDescent="0.25">
      <c r="A8" s="60" t="str">
        <f>"Calendar Year: "&amp;'Cover page'!C6</f>
        <v>Calendar Year: 2022</v>
      </c>
      <c r="B8" s="60"/>
      <c r="C8" s="60"/>
    </row>
    <row r="9" spans="1:3" ht="16.5" customHeight="1" x14ac:dyDescent="0.25">
      <c r="A9" s="2"/>
      <c r="B9" s="45"/>
      <c r="C9" s="45"/>
    </row>
    <row r="10" spans="1:3" ht="15.75" x14ac:dyDescent="0.25">
      <c r="A10" s="104" t="s">
        <v>11</v>
      </c>
      <c r="B10" s="105"/>
      <c r="C10" s="106"/>
    </row>
    <row r="11" spans="1:3" ht="49.5" customHeight="1" x14ac:dyDescent="0.25">
      <c r="A11" s="5" t="s">
        <v>12</v>
      </c>
      <c r="B11" s="20" t="str">
        <f>'Cover page'!C6&amp; " Total Paid Dollar Amount (PMPM)"</f>
        <v>2022 Total Paid Dollar Amount (PMPM)</v>
      </c>
      <c r="C11" s="20" t="s">
        <v>15</v>
      </c>
    </row>
    <row r="12" spans="1:3" ht="45" customHeight="1" x14ac:dyDescent="0.25">
      <c r="A12" s="12" t="s">
        <v>56</v>
      </c>
      <c r="B12" s="77">
        <v>13.405507900907486</v>
      </c>
      <c r="C12" s="25">
        <f>B12/B19</f>
        <v>2.7245898692768871E-2</v>
      </c>
    </row>
    <row r="13" spans="1:3" ht="45.75" customHeight="1" x14ac:dyDescent="0.25">
      <c r="A13" s="12" t="s">
        <v>57</v>
      </c>
      <c r="B13" s="77">
        <v>23.523191989811231</v>
      </c>
      <c r="C13" s="25">
        <f>B13/B19</f>
        <v>4.7809490742350955E-2</v>
      </c>
    </row>
    <row r="14" spans="1:3" ht="45" customHeight="1" x14ac:dyDescent="0.25">
      <c r="A14" s="12" t="s">
        <v>58</v>
      </c>
      <c r="B14" s="77">
        <v>78.197489891947427</v>
      </c>
      <c r="C14" s="25">
        <f>B14/B19</f>
        <v>0.15893175427397191</v>
      </c>
    </row>
    <row r="15" spans="1:3" ht="45" customHeight="1" x14ac:dyDescent="0.25">
      <c r="A15" s="12" t="s">
        <v>47</v>
      </c>
      <c r="B15" s="26">
        <f>SUM(B12:B14)</f>
        <v>115.12618978266615</v>
      </c>
      <c r="C15" s="25">
        <f>B15/B19</f>
        <v>0.23398714370909174</v>
      </c>
    </row>
    <row r="16" spans="1:3" ht="45" customHeight="1" x14ac:dyDescent="0.25">
      <c r="A16" s="116" t="s">
        <v>54</v>
      </c>
      <c r="B16" s="78">
        <v>-21.851214895308182</v>
      </c>
      <c r="C16" s="25">
        <f>B16/B19</f>
        <v>-4.4411296591842397E-2</v>
      </c>
    </row>
    <row r="17" spans="1:3" ht="30" customHeight="1" x14ac:dyDescent="0.2">
      <c r="A17" s="9"/>
      <c r="B17" s="10"/>
      <c r="C17" s="61"/>
    </row>
    <row r="18" spans="1:3" ht="23.25" customHeight="1" x14ac:dyDescent="0.25">
      <c r="A18" s="3"/>
      <c r="B18" s="62">
        <f>'Cover page'!C6</f>
        <v>2022</v>
      </c>
      <c r="C18" s="63"/>
    </row>
    <row r="19" spans="1:3" ht="45" customHeight="1" x14ac:dyDescent="0.25">
      <c r="A19" s="12" t="s">
        <v>53</v>
      </c>
      <c r="B19" s="77">
        <v>492.01929626440767</v>
      </c>
      <c r="C19" s="63"/>
    </row>
    <row r="20" spans="1:3" ht="15" customHeight="1" x14ac:dyDescent="0.2"/>
    <row r="21" spans="1:3" ht="17.25" customHeight="1" x14ac:dyDescent="0.2"/>
    <row r="22" spans="1:3" ht="30" customHeight="1" x14ac:dyDescent="0.2">
      <c r="A22" s="95"/>
      <c r="B22" s="95"/>
      <c r="C22" s="95"/>
    </row>
    <row r="23" spans="1:3" ht="30" customHeight="1" x14ac:dyDescent="0.2">
      <c r="A23" s="107"/>
      <c r="B23" s="107"/>
      <c r="C23" s="107"/>
    </row>
    <row r="24" spans="1:3" ht="30" customHeight="1" x14ac:dyDescent="0.2"/>
  </sheetData>
  <sheetProtection algorithmName="SHA-512" hashValue="MJsSo3A4dPIFPIvfssB22PlIILV5OOeEDALoFwt9mTObhPzku9UYRzolmgoGOkvFXHIUqLRXJHriDCV6O/6CRg==" saltValue="0DSHm2ijPzbTThJzAisRqA==" spinCount="100000" sheet="1" objects="1" scenarios="1"/>
  <printOptions horizontalCentered="1"/>
  <pageMargins left="0.7" right="0.7" top="0.75" bottom="0.75" header="0.3" footer="0.3"/>
  <pageSetup scale="96" orientation="landscape" r:id="rId1"/>
  <headerFooter>
    <oddFooter>&amp;L&amp;"Arial,Regular"&amp;12Revised: June 28, 2019&amp;C&amp;"Arial,Regular"&amp;12Page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  <pageSetUpPr fitToPage="1"/>
  </sheetPr>
  <dimension ref="A1:D24"/>
  <sheetViews>
    <sheetView view="pageLayout" topLeftCell="A13" zoomScale="85" zoomScaleNormal="100" zoomScaleSheetLayoutView="115" zoomScalePageLayoutView="85" workbookViewId="0">
      <selection activeCell="C17" sqref="C17"/>
    </sheetView>
  </sheetViews>
  <sheetFormatPr defaultColWidth="9.140625" defaultRowHeight="15" x14ac:dyDescent="0.2"/>
  <cols>
    <col min="1" max="1" width="46.7109375" style="1" customWidth="1"/>
    <col min="2" max="4" width="28.7109375" style="1" customWidth="1"/>
    <col min="5" max="16384" width="9.140625" style="1"/>
  </cols>
  <sheetData>
    <row r="1" spans="1:4" ht="17.25" customHeight="1" x14ac:dyDescent="0.25">
      <c r="A1" s="96" t="str">
        <f>'Cover page'!A1:C1</f>
        <v>California Department of Managed Health Care/Department of Insurance</v>
      </c>
      <c r="B1" s="110"/>
      <c r="C1" s="96"/>
      <c r="D1" s="96"/>
    </row>
    <row r="2" spans="1:4" ht="18" customHeight="1" x14ac:dyDescent="0.25">
      <c r="A2" s="15" t="str">
        <f>'Cover page'!A2:C2</f>
        <v>SB 17 - Large Group Prescription Drug Cost Reporting Form</v>
      </c>
      <c r="B2" s="109"/>
      <c r="C2" s="15"/>
      <c r="D2" s="15"/>
    </row>
    <row r="3" spans="1:4" ht="18" customHeight="1" x14ac:dyDescent="0.25">
      <c r="A3" s="15" t="str">
        <f>'Cover page'!A3:C3</f>
        <v>For policies subject to CHSC 1385.045 or CIC 10181.45</v>
      </c>
      <c r="B3" s="109"/>
      <c r="C3" s="15"/>
      <c r="D3" s="15"/>
    </row>
    <row r="4" spans="1:4" ht="18" customHeight="1" x14ac:dyDescent="0.25">
      <c r="A4" s="100" t="s">
        <v>67</v>
      </c>
      <c r="B4" s="112"/>
      <c r="C4" s="16"/>
      <c r="D4" s="16"/>
    </row>
    <row r="5" spans="1:4" ht="18" customHeight="1" x14ac:dyDescent="0.25">
      <c r="A5" s="100" t="s">
        <v>42</v>
      </c>
      <c r="B5" s="112"/>
      <c r="C5" s="16"/>
      <c r="D5" s="16"/>
    </row>
    <row r="6" spans="1:4" ht="16.5" customHeight="1" x14ac:dyDescent="0.25">
      <c r="A6" s="44"/>
      <c r="B6" s="44"/>
      <c r="C6" s="44"/>
      <c r="D6" s="44"/>
    </row>
    <row r="7" spans="1:4" ht="16.5" customHeight="1" x14ac:dyDescent="0.25">
      <c r="A7" s="75" t="str">
        <f>"Company Legal Name: "&amp;'Cover page'!C8</f>
        <v>Company Legal Name: Anthem Blue Cross Life and Health Insurance Company</v>
      </c>
      <c r="B7" s="71"/>
      <c r="C7" s="45"/>
      <c r="D7" s="45"/>
    </row>
    <row r="8" spans="1:4" ht="16.5" customHeight="1" x14ac:dyDescent="0.25">
      <c r="A8" s="2" t="str">
        <f>"Calendar Year: "&amp;'Cover page'!C6</f>
        <v>Calendar Year: 2022</v>
      </c>
      <c r="B8" s="4"/>
      <c r="C8" s="45"/>
      <c r="D8" s="45"/>
    </row>
    <row r="9" spans="1:4" ht="16.5" customHeight="1" x14ac:dyDescent="0.25">
      <c r="A9" s="2"/>
      <c r="B9" s="4"/>
      <c r="C9" s="45"/>
      <c r="D9" s="45"/>
    </row>
    <row r="10" spans="1:4" ht="15.75" x14ac:dyDescent="0.25">
      <c r="A10" s="117" t="str">
        <f>PharmPctPrem!A10:C10</f>
        <v>Includes Plan Pharmacy, Network Pharmacy, and Mail Order Pharmacy for Outpatient Use</v>
      </c>
      <c r="B10" s="118"/>
      <c r="C10" s="118"/>
      <c r="D10" s="118"/>
    </row>
    <row r="11" spans="1:4" ht="87.75" customHeight="1" x14ac:dyDescent="0.25">
      <c r="A11" s="5" t="s">
        <v>12</v>
      </c>
      <c r="B11" s="20" t="str">
        <f>'Cover page'!C6&amp; " Total Annual Plan Spending (i.e., Allowed) Dollar Amount (PMPM)"</f>
        <v>2022 Total Annual Plan Spending (i.e., Allowed) Dollar Amount (PMPM)</v>
      </c>
      <c r="C11" s="20" t="str">
        <f>'Cover page'!C6-1&amp; " Total Annual Plan Spending (i.e., Allowed) Dollar Amount (PMPM)"</f>
        <v>2021 Total Annual Plan Spending (i.e., Allowed) Dollar Amount (PMPM)</v>
      </c>
      <c r="D11" s="20" t="s">
        <v>76</v>
      </c>
    </row>
    <row r="12" spans="1:4" ht="54.75" customHeight="1" x14ac:dyDescent="0.25">
      <c r="A12" s="12" t="s">
        <v>59</v>
      </c>
      <c r="B12" s="79">
        <v>20.666157521387309</v>
      </c>
      <c r="C12" s="79">
        <v>20.070303226991307</v>
      </c>
      <c r="D12" s="25">
        <f>B12/C12-1</f>
        <v>2.9688355360504737E-2</v>
      </c>
    </row>
    <row r="13" spans="1:4" ht="54.75" customHeight="1" x14ac:dyDescent="0.25">
      <c r="A13" s="12" t="s">
        <v>60</v>
      </c>
      <c r="B13" s="79">
        <v>25.534334657129673</v>
      </c>
      <c r="C13" s="79">
        <v>26.052012305857353</v>
      </c>
      <c r="D13" s="25">
        <f>B13/C13-1</f>
        <v>-1.9870927537190219E-2</v>
      </c>
    </row>
    <row r="14" spans="1:4" ht="47.25" x14ac:dyDescent="0.25">
      <c r="A14" s="12" t="s">
        <v>58</v>
      </c>
      <c r="B14" s="79">
        <v>80.034528206277386</v>
      </c>
      <c r="C14" s="79">
        <v>73.175033837187428</v>
      </c>
      <c r="D14" s="25">
        <f>B14/C14-1</f>
        <v>9.3740911474699873E-2</v>
      </c>
    </row>
    <row r="15" spans="1:4" ht="45" customHeight="1" x14ac:dyDescent="0.25">
      <c r="A15" s="12" t="s">
        <v>55</v>
      </c>
      <c r="B15" s="37">
        <f>SUM(B12:B14)</f>
        <v>126.23502038479437</v>
      </c>
      <c r="C15" s="37">
        <f>SUM(C12:C14)</f>
        <v>119.29734937003609</v>
      </c>
      <c r="D15" s="25">
        <f>B15/C15-1</f>
        <v>5.8154443928498667E-2</v>
      </c>
    </row>
    <row r="16" spans="1:4" ht="45" customHeight="1" x14ac:dyDescent="0.25">
      <c r="A16" s="12" t="s">
        <v>40</v>
      </c>
      <c r="B16" s="78">
        <v>-21.851214895308182</v>
      </c>
      <c r="C16" s="78">
        <v>-21.118861408635482</v>
      </c>
      <c r="D16" s="25">
        <f>B16/C16-1</f>
        <v>3.4677697462101031E-2</v>
      </c>
    </row>
    <row r="17" spans="1:4" ht="30" customHeight="1" x14ac:dyDescent="0.2">
      <c r="A17" s="9"/>
      <c r="B17" s="10"/>
      <c r="C17" s="10"/>
      <c r="D17" s="11"/>
    </row>
    <row r="18" spans="1:4" ht="31.5" x14ac:dyDescent="0.25">
      <c r="A18" s="3"/>
      <c r="B18" s="8">
        <f>'Cover page'!C6</f>
        <v>2022</v>
      </c>
      <c r="C18" s="8">
        <f>B18-1</f>
        <v>2021</v>
      </c>
      <c r="D18" s="36" t="s">
        <v>39</v>
      </c>
    </row>
    <row r="19" spans="1:4" ht="45" customHeight="1" x14ac:dyDescent="0.25">
      <c r="A19" s="12" t="str">
        <f>PharmPctPrem!A19</f>
        <v>Total Health Care Paid Premiums with pharmacy benefits carve-in (PMPM)</v>
      </c>
      <c r="B19" s="89">
        <f>PharmPctPrem!B19</f>
        <v>492.01929626440767</v>
      </c>
      <c r="C19" s="79">
        <v>501.57749563109087</v>
      </c>
      <c r="D19" s="25">
        <f>B19/C19-1</f>
        <v>-1.905627634799878E-2</v>
      </c>
    </row>
    <row r="20" spans="1:4" ht="30" customHeight="1" x14ac:dyDescent="0.25">
      <c r="C20" s="45"/>
      <c r="D20" s="45"/>
    </row>
    <row r="21" spans="1:4" ht="30" customHeight="1" x14ac:dyDescent="0.2"/>
    <row r="22" spans="1:4" ht="30" customHeight="1" x14ac:dyDescent="0.2"/>
    <row r="23" spans="1:4" ht="30" customHeight="1" x14ac:dyDescent="0.2">
      <c r="A23" s="108"/>
      <c r="B23" s="108"/>
      <c r="C23" s="108"/>
      <c r="D23" s="108"/>
    </row>
    <row r="24" spans="1:4" ht="30" customHeight="1" x14ac:dyDescent="0.2"/>
  </sheetData>
  <sheetProtection algorithmName="SHA-512" hashValue="fbSm6999+OwzB1bpYL0C+UipKy+Z9UG48d+GtBH3iEZTWyeJKOyNJVh+PaHtjscG2JbTEwg60mMAknpjQRTQRg==" saltValue="7TBPmxRyHeiaPL3LQQHybA==" spinCount="100000" sheet="1" objects="1" scenarios="1"/>
  <printOptions horizontalCentered="1"/>
  <pageMargins left="0.7" right="0.7" top="0.75" bottom="0.75" header="0.3" footer="0.3"/>
  <pageSetup scale="84" orientation="landscape" r:id="rId1"/>
  <headerFooter>
    <oddFooter>&amp;L&amp;"Arial,Regular"&amp;12Revised: June 28, 2019&amp;C&amp;"Arial,Regular"&amp;12Page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FF00"/>
    <pageSetUpPr fitToPage="1"/>
  </sheetPr>
  <dimension ref="A1:D73"/>
  <sheetViews>
    <sheetView view="pageLayout" topLeftCell="A25" zoomScale="85" zoomScaleNormal="100" zoomScaleSheetLayoutView="100" zoomScalePageLayoutView="85" workbookViewId="0">
      <selection activeCell="B32" sqref="B32:C33"/>
    </sheetView>
  </sheetViews>
  <sheetFormatPr defaultColWidth="9.140625" defaultRowHeight="15" x14ac:dyDescent="0.2"/>
  <cols>
    <col min="1" max="1" width="64.140625" style="1" customWidth="1"/>
    <col min="2" max="4" width="22.7109375" style="1" customWidth="1"/>
    <col min="5" max="16384" width="9.140625" style="1"/>
  </cols>
  <sheetData>
    <row r="1" spans="1:4" ht="16.5" customHeight="1" x14ac:dyDescent="0.25">
      <c r="A1" s="96" t="str">
        <f>'Cover page'!A1:C1</f>
        <v>California Department of Managed Health Care/Department of Insurance</v>
      </c>
      <c r="B1" s="110"/>
      <c r="C1" s="96"/>
      <c r="D1" s="96"/>
    </row>
    <row r="2" spans="1:4" ht="16.5" customHeight="1" x14ac:dyDescent="0.25">
      <c r="A2" s="15" t="str">
        <f>'Cover page'!A2:C2</f>
        <v>SB 17 - Large Group Prescription Drug Cost Reporting Form</v>
      </c>
      <c r="B2" s="109"/>
      <c r="C2" s="15"/>
      <c r="D2" s="15"/>
    </row>
    <row r="3" spans="1:4" ht="16.5" customHeight="1" x14ac:dyDescent="0.25">
      <c r="A3" s="15" t="str">
        <f>'Cover page'!A3:C3</f>
        <v>For policies subject to CHSC 1385.045 or CIC 10181.45</v>
      </c>
      <c r="B3" s="109"/>
      <c r="C3" s="15"/>
      <c r="D3" s="15"/>
    </row>
    <row r="4" spans="1:4" ht="15.75" x14ac:dyDescent="0.25">
      <c r="A4" s="100" t="s">
        <v>77</v>
      </c>
      <c r="B4" s="112"/>
      <c r="C4" s="16"/>
      <c r="D4" s="16"/>
    </row>
    <row r="5" spans="1:4" ht="16.5" customHeight="1" x14ac:dyDescent="0.25">
      <c r="A5" s="100" t="s">
        <v>43</v>
      </c>
      <c r="B5" s="112"/>
      <c r="C5" s="16"/>
      <c r="D5" s="16"/>
    </row>
    <row r="6" spans="1:4" ht="16.5" customHeight="1" x14ac:dyDescent="0.25">
      <c r="B6" s="44"/>
      <c r="C6" s="44"/>
      <c r="D6" s="44"/>
    </row>
    <row r="7" spans="1:4" ht="16.5" customHeight="1" x14ac:dyDescent="0.25">
      <c r="A7" s="75" t="str">
        <f>"Company Legal Name: "&amp;'Cover page'!C8</f>
        <v>Company Legal Name: Anthem Blue Cross Life and Health Insurance Company</v>
      </c>
      <c r="B7" s="71"/>
      <c r="C7" s="72"/>
      <c r="D7" s="45"/>
    </row>
    <row r="8" spans="1:4" ht="16.5" customHeight="1" x14ac:dyDescent="0.25">
      <c r="A8" s="2" t="str">
        <f>"Calendar Year: "&amp;'Cover page'!C6</f>
        <v>Calendar Year: 2022</v>
      </c>
      <c r="B8" s="4"/>
      <c r="C8" s="45"/>
      <c r="D8" s="45"/>
    </row>
    <row r="9" spans="1:4" ht="16.5" customHeight="1" x14ac:dyDescent="0.2"/>
    <row r="10" spans="1:4" ht="31.5" x14ac:dyDescent="0.25">
      <c r="A10" s="12" t="str">
        <f>"Components of "&amp;PharmPctPrem!A19</f>
        <v>Components of Total Health Care Paid Premiums with pharmacy benefits carve-in (PMPM)</v>
      </c>
      <c r="B10" s="20" t="str">
        <f>'Cover page'!$C6&amp; " (PMPM)"</f>
        <v>2022 (PMPM)</v>
      </c>
      <c r="C10" s="20" t="str">
        <f>'Cover page'!$C6-1&amp; " (PMPM)"</f>
        <v>2021 (PMPM)</v>
      </c>
      <c r="D10" s="20" t="s">
        <v>75</v>
      </c>
    </row>
    <row r="11" spans="1:4" ht="31.5" x14ac:dyDescent="0.25">
      <c r="A11" s="12" t="s">
        <v>61</v>
      </c>
      <c r="B11" s="80">
        <v>115.12618978266615</v>
      </c>
      <c r="C11" s="80">
        <v>107.45925223060107</v>
      </c>
      <c r="D11" s="30">
        <f>B11-C11</f>
        <v>7.6669375520650789</v>
      </c>
    </row>
    <row r="12" spans="1:4" ht="15.75" x14ac:dyDescent="0.25">
      <c r="A12" s="12"/>
      <c r="B12" s="28"/>
      <c r="C12" s="28"/>
      <c r="D12" s="28"/>
    </row>
    <row r="13" spans="1:4" ht="31.5" customHeight="1" x14ac:dyDescent="0.25">
      <c r="A13" s="12" t="s">
        <v>62</v>
      </c>
      <c r="B13" s="80">
        <v>38.054245794574413</v>
      </c>
      <c r="C13" s="80">
        <v>42.629797755290674</v>
      </c>
      <c r="D13" s="30">
        <f>B13-C13</f>
        <v>-4.5755519607162611</v>
      </c>
    </row>
    <row r="14" spans="1:4" ht="15.75" x14ac:dyDescent="0.25">
      <c r="A14" s="12"/>
      <c r="B14" s="28"/>
      <c r="C14" s="28"/>
      <c r="D14" s="31"/>
    </row>
    <row r="15" spans="1:4" ht="27" customHeight="1" x14ac:dyDescent="0.25">
      <c r="A15" s="12" t="s">
        <v>51</v>
      </c>
      <c r="B15" s="81">
        <v>-21.851214895308182</v>
      </c>
      <c r="C15" s="81">
        <v>-21.118861408635482</v>
      </c>
      <c r="D15" s="70">
        <f>B15-C15</f>
        <v>-0.73235348667270017</v>
      </c>
    </row>
    <row r="16" spans="1:4" ht="15.75" x14ac:dyDescent="0.25">
      <c r="A16" s="12"/>
      <c r="B16" s="28"/>
      <c r="C16" s="28"/>
      <c r="D16" s="31"/>
    </row>
    <row r="17" spans="1:4" ht="31.5" x14ac:dyDescent="0.25">
      <c r="A17" s="12" t="s">
        <v>63</v>
      </c>
      <c r="B17" s="80">
        <v>279.49508100489379</v>
      </c>
      <c r="C17" s="80">
        <v>306.8816044800933</v>
      </c>
      <c r="D17" s="30">
        <f>B17-C17</f>
        <v>-27.38652347519951</v>
      </c>
    </row>
    <row r="18" spans="1:4" ht="15.75" x14ac:dyDescent="0.25">
      <c r="A18" s="12"/>
      <c r="B18" s="32"/>
      <c r="C18" s="32"/>
      <c r="D18" s="33"/>
    </row>
    <row r="19" spans="1:4" ht="31.5" x14ac:dyDescent="0.25">
      <c r="A19" s="12" t="s">
        <v>69</v>
      </c>
      <c r="B19" s="82">
        <v>25.481118555753557</v>
      </c>
      <c r="C19" s="82">
        <v>25.174077207883617</v>
      </c>
      <c r="D19" s="34">
        <f>B19-C19</f>
        <v>0.30704134786994075</v>
      </c>
    </row>
    <row r="20" spans="1:4" ht="15.75" x14ac:dyDescent="0.25">
      <c r="A20" s="12"/>
      <c r="B20" s="32"/>
      <c r="C20" s="32"/>
      <c r="D20" s="33"/>
    </row>
    <row r="21" spans="1:4" ht="15.75" x14ac:dyDescent="0.25">
      <c r="A21" s="12" t="s">
        <v>48</v>
      </c>
      <c r="B21" s="82">
        <v>19.124892711935313</v>
      </c>
      <c r="C21" s="82">
        <v>17.670230995410176</v>
      </c>
      <c r="D21" s="30">
        <f>B21-C21</f>
        <v>1.4546617165251376</v>
      </c>
    </row>
    <row r="22" spans="1:4" ht="15.75" x14ac:dyDescent="0.25">
      <c r="A22" s="12"/>
      <c r="B22" s="32"/>
      <c r="C22" s="32"/>
      <c r="D22" s="33"/>
    </row>
    <row r="23" spans="1:4" ht="15.75" x14ac:dyDescent="0.25">
      <c r="A23" s="12" t="s">
        <v>49</v>
      </c>
      <c r="B23" s="82">
        <v>15.810608456745763</v>
      </c>
      <c r="C23" s="82">
        <v>13.303484488795593</v>
      </c>
      <c r="D23" s="30">
        <f>B23-C23</f>
        <v>2.5071239679501698</v>
      </c>
    </row>
    <row r="24" spans="1:4" ht="15.75" x14ac:dyDescent="0.25">
      <c r="A24" s="12"/>
      <c r="B24" s="32"/>
      <c r="C24" s="32"/>
      <c r="D24" s="33"/>
    </row>
    <row r="25" spans="1:4" ht="15.75" x14ac:dyDescent="0.25">
      <c r="A25" s="12" t="s">
        <v>70</v>
      </c>
      <c r="B25" s="82">
        <v>19.489311136928151</v>
      </c>
      <c r="C25" s="82">
        <v>8.4507732172957297</v>
      </c>
      <c r="D25" s="30">
        <f>B25-C25</f>
        <v>11.038537919632422</v>
      </c>
    </row>
    <row r="26" spans="1:4" ht="15.75" x14ac:dyDescent="0.25">
      <c r="A26" s="12"/>
      <c r="B26" s="32"/>
      <c r="C26" s="32"/>
      <c r="D26" s="33"/>
    </row>
    <row r="27" spans="1:4" ht="15.75" x14ac:dyDescent="0.25">
      <c r="A27" s="12" t="s">
        <v>71</v>
      </c>
      <c r="B27" s="80">
        <v>1.2890637162187204</v>
      </c>
      <c r="C27" s="80">
        <v>1.1271366643562146</v>
      </c>
      <c r="D27" s="30">
        <f>B27-C27</f>
        <v>0.16192705186250578</v>
      </c>
    </row>
    <row r="28" spans="1:4" ht="15.75" x14ac:dyDescent="0.25">
      <c r="A28" s="12"/>
      <c r="B28" s="32"/>
      <c r="C28" s="32"/>
      <c r="D28" s="33"/>
    </row>
    <row r="29" spans="1:4" ht="31.5" x14ac:dyDescent="0.25">
      <c r="A29" s="12" t="s">
        <v>74</v>
      </c>
      <c r="B29" s="30">
        <f>SUM(B11:B27)</f>
        <v>492.01929626440767</v>
      </c>
      <c r="C29" s="30">
        <f>SUM(C11:C27)</f>
        <v>501.57749563109087</v>
      </c>
      <c r="D29" s="30">
        <f>B29-C29</f>
        <v>-9.5581993666831977</v>
      </c>
    </row>
    <row r="30" spans="1:4" x14ac:dyDescent="0.2">
      <c r="B30" s="90">
        <f>B29-PharmPctPrem!B19</f>
        <v>0</v>
      </c>
      <c r="C30" s="90">
        <f>C29-YoYTotalPlanSpnd!C19</f>
        <v>0</v>
      </c>
    </row>
    <row r="31" spans="1:4" ht="15.75" x14ac:dyDescent="0.25">
      <c r="A31" s="12" t="s">
        <v>36</v>
      </c>
      <c r="B31" s="39">
        <f>'Cover page'!C6</f>
        <v>2022</v>
      </c>
      <c r="C31" s="39">
        <f>B31-1</f>
        <v>2021</v>
      </c>
    </row>
    <row r="32" spans="1:4" ht="15.75" x14ac:dyDescent="0.25">
      <c r="A32" s="12" t="s">
        <v>37</v>
      </c>
      <c r="B32" s="83">
        <v>947997.26</v>
      </c>
      <c r="C32" s="83">
        <v>846871.50999999989</v>
      </c>
    </row>
    <row r="33" spans="1:4" ht="31.5" x14ac:dyDescent="0.25">
      <c r="A33" s="12" t="s">
        <v>64</v>
      </c>
      <c r="B33" s="83">
        <v>1135842.8500000001</v>
      </c>
      <c r="C33" s="83">
        <v>1075851.32</v>
      </c>
    </row>
    <row r="34" spans="1:4" ht="15.75" x14ac:dyDescent="0.25">
      <c r="A34" s="46"/>
      <c r="B34" s="38"/>
      <c r="C34" s="38"/>
      <c r="D34" s="38"/>
    </row>
    <row r="35" spans="1:4" ht="15.75" x14ac:dyDescent="0.25">
      <c r="A35" s="2"/>
      <c r="B35" s="27"/>
      <c r="C35" s="27"/>
      <c r="D35" s="45"/>
    </row>
    <row r="36" spans="1:4" ht="15.75" x14ac:dyDescent="0.25">
      <c r="A36" s="2"/>
      <c r="B36" s="4"/>
      <c r="C36" s="45"/>
      <c r="D36" s="45"/>
    </row>
    <row r="37" spans="1:4" ht="15.75" x14ac:dyDescent="0.25">
      <c r="A37" s="2"/>
      <c r="B37" s="4"/>
      <c r="C37" s="45"/>
      <c r="D37" s="45"/>
    </row>
    <row r="38" spans="1:4" ht="15.75" x14ac:dyDescent="0.25">
      <c r="A38" s="2"/>
      <c r="B38" s="4"/>
      <c r="C38" s="45"/>
      <c r="D38" s="45"/>
    </row>
    <row r="39" spans="1:4" ht="15.75" x14ac:dyDescent="0.25">
      <c r="A39" s="2"/>
      <c r="B39" s="4"/>
      <c r="C39" s="45"/>
      <c r="D39" s="45"/>
    </row>
    <row r="41" spans="1:4" ht="45.75" customHeight="1" x14ac:dyDescent="0.2"/>
    <row r="59" spans="2:3" x14ac:dyDescent="0.2">
      <c r="B59" s="7"/>
    </row>
    <row r="60" spans="2:3" x14ac:dyDescent="0.2">
      <c r="C60" s="13"/>
    </row>
    <row r="61" spans="2:3" x14ac:dyDescent="0.2">
      <c r="C61" s="13"/>
    </row>
    <row r="62" spans="2:3" x14ac:dyDescent="0.2">
      <c r="C62" s="13"/>
    </row>
    <row r="73" spans="2:2" x14ac:dyDescent="0.2">
      <c r="B73" s="7"/>
    </row>
  </sheetData>
  <sheetProtection algorithmName="SHA-512" hashValue="Hyn2P/oz0mkncNz0V3r0Rf+MjLp2t6cENVR1mBuKCDu/ga3FR1bp4RelFAoxUgb86L9Dlacza4ZxNw9WyDxnmA==" saltValue="Gz1COrc47r3K+R/hYcCy+Q==" spinCount="100000" sheet="1" objects="1" scenarios="1"/>
  <printOptions horizontalCentered="1"/>
  <pageMargins left="0.7" right="0.7" top="0.75" bottom="0.75" header="0.3" footer="0.3"/>
  <pageSetup scale="78" orientation="landscape" r:id="rId1"/>
  <headerFooter>
    <oddFooter>&amp;L&amp;"Arial,Regular"&amp;12Revised: June 28, 2019&amp;C&amp;"Arial,Regular"&amp;12Page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FF00"/>
    <pageSetUpPr fitToPage="1"/>
  </sheetPr>
  <dimension ref="A1:J569"/>
  <sheetViews>
    <sheetView view="pageLayout" zoomScale="86" zoomScaleNormal="100" zoomScaleSheetLayoutView="83" zoomScalePageLayoutView="86" workbookViewId="0">
      <selection activeCell="B12" sqref="B12"/>
    </sheetView>
  </sheetViews>
  <sheetFormatPr defaultColWidth="9.140625" defaultRowHeight="15" x14ac:dyDescent="0.2"/>
  <cols>
    <col min="1" max="1" width="73.7109375" style="1" customWidth="1"/>
    <col min="2" max="2" width="55.42578125" style="1" customWidth="1"/>
    <col min="3" max="16384" width="9.140625" style="1"/>
  </cols>
  <sheetData>
    <row r="1" spans="1:10" ht="15.75" x14ac:dyDescent="0.25">
      <c r="A1" s="113" t="str">
        <f>'Cover page'!A1:C1</f>
        <v>California Department of Managed Health Care/Department of Insurance</v>
      </c>
      <c r="B1" s="103"/>
      <c r="C1" s="45"/>
      <c r="D1" s="45"/>
      <c r="E1" s="45"/>
      <c r="F1" s="45"/>
      <c r="G1" s="45"/>
      <c r="H1" s="45"/>
      <c r="I1" s="45"/>
      <c r="J1" s="45"/>
    </row>
    <row r="2" spans="1:10" ht="15.75" x14ac:dyDescent="0.25">
      <c r="A2" s="115" t="str">
        <f>'Cover page'!A2:C2</f>
        <v>SB 17 - Large Group Prescription Drug Cost Reporting Form</v>
      </c>
      <c r="B2" s="102"/>
      <c r="C2" s="15"/>
      <c r="D2" s="15"/>
      <c r="E2" s="15"/>
      <c r="F2" s="15"/>
      <c r="G2" s="15"/>
      <c r="H2" s="15"/>
      <c r="I2" s="15"/>
    </row>
    <row r="3" spans="1:10" ht="15.75" x14ac:dyDescent="0.25">
      <c r="A3" s="115" t="str">
        <f>'Cover page'!A3:C3</f>
        <v>For policies subject to CHSC 1385.045 or CIC 10181.45</v>
      </c>
      <c r="B3" s="102"/>
      <c r="C3" s="15"/>
      <c r="D3" s="15"/>
      <c r="E3" s="15"/>
      <c r="F3" s="15"/>
      <c r="G3" s="15"/>
      <c r="H3" s="15"/>
      <c r="I3" s="15"/>
      <c r="J3" s="15"/>
    </row>
    <row r="4" spans="1:10" ht="15.75" x14ac:dyDescent="0.25">
      <c r="A4" s="114" t="s">
        <v>9</v>
      </c>
      <c r="B4" s="119"/>
      <c r="C4" s="16"/>
      <c r="D4" s="16"/>
      <c r="E4" s="16"/>
      <c r="F4" s="16"/>
      <c r="G4" s="16"/>
      <c r="H4" s="16"/>
      <c r="I4" s="16"/>
      <c r="J4" s="16"/>
    </row>
    <row r="5" spans="1:10" ht="15.75" x14ac:dyDescent="0.25">
      <c r="A5" s="114" t="s">
        <v>44</v>
      </c>
      <c r="B5" s="119"/>
      <c r="C5" s="16"/>
      <c r="D5" s="16"/>
      <c r="E5" s="16"/>
      <c r="F5" s="16"/>
      <c r="G5" s="16"/>
      <c r="H5" s="16"/>
      <c r="I5" s="16"/>
      <c r="J5" s="16"/>
    </row>
    <row r="6" spans="1:10" ht="15.75" x14ac:dyDescent="0.25">
      <c r="C6" s="45"/>
      <c r="D6" s="45"/>
      <c r="E6" s="45"/>
      <c r="F6" s="45"/>
      <c r="G6" s="45"/>
      <c r="H6" s="45"/>
      <c r="I6" s="45"/>
      <c r="J6" s="45"/>
    </row>
    <row r="7" spans="1:10" ht="15.75" x14ac:dyDescent="0.25">
      <c r="A7" s="75"/>
      <c r="B7" s="71"/>
      <c r="C7" s="45"/>
      <c r="D7" s="45"/>
      <c r="E7" s="45"/>
    </row>
    <row r="8" spans="1:10" ht="15.75" x14ac:dyDescent="0.25">
      <c r="A8" s="2" t="str">
        <f>"Calendar Year: "&amp;'Cover page'!C6</f>
        <v>Calendar Year: 2022</v>
      </c>
      <c r="B8" s="4"/>
      <c r="C8" s="45"/>
      <c r="D8" s="45"/>
      <c r="E8" s="45"/>
    </row>
    <row r="10" spans="1:10" ht="15.75" x14ac:dyDescent="0.25">
      <c r="A10" s="14" t="s">
        <v>14</v>
      </c>
      <c r="B10" s="14" t="s">
        <v>26</v>
      </c>
    </row>
    <row r="11" spans="1:10" x14ac:dyDescent="0.2">
      <c r="A11" s="19" t="s">
        <v>80</v>
      </c>
      <c r="B11" s="19" t="s">
        <v>81</v>
      </c>
    </row>
    <row r="12" spans="1:10" x14ac:dyDescent="0.2">
      <c r="A12" s="19" t="s">
        <v>82</v>
      </c>
      <c r="B12" s="19" t="s">
        <v>81</v>
      </c>
    </row>
    <row r="13" spans="1:10" x14ac:dyDescent="0.2">
      <c r="A13" s="19" t="s">
        <v>83</v>
      </c>
      <c r="B13" s="19" t="s">
        <v>84</v>
      </c>
    </row>
    <row r="14" spans="1:10" x14ac:dyDescent="0.2">
      <c r="A14" s="19" t="s">
        <v>85</v>
      </c>
      <c r="B14" s="19" t="s">
        <v>86</v>
      </c>
    </row>
    <row r="15" spans="1:10" x14ac:dyDescent="0.2">
      <c r="A15" s="19" t="s">
        <v>87</v>
      </c>
      <c r="B15" s="19" t="s">
        <v>86</v>
      </c>
    </row>
    <row r="16" spans="1:10" x14ac:dyDescent="0.2">
      <c r="A16" s="19" t="s">
        <v>88</v>
      </c>
      <c r="B16" s="19" t="s">
        <v>89</v>
      </c>
    </row>
    <row r="17" spans="1:2" x14ac:dyDescent="0.2">
      <c r="A17" s="19" t="s">
        <v>90</v>
      </c>
      <c r="B17" s="19" t="s">
        <v>91</v>
      </c>
    </row>
    <row r="18" spans="1:2" x14ac:dyDescent="0.2">
      <c r="A18" s="19" t="s">
        <v>92</v>
      </c>
      <c r="B18" s="19" t="s">
        <v>93</v>
      </c>
    </row>
    <row r="19" spans="1:2" x14ac:dyDescent="0.2">
      <c r="A19" s="19" t="s">
        <v>94</v>
      </c>
      <c r="B19" s="19" t="s">
        <v>93</v>
      </c>
    </row>
    <row r="20" spans="1:2" x14ac:dyDescent="0.2">
      <c r="A20" s="19" t="s">
        <v>95</v>
      </c>
      <c r="B20" s="19" t="s">
        <v>96</v>
      </c>
    </row>
    <row r="21" spans="1:2" x14ac:dyDescent="0.2">
      <c r="A21" s="19" t="s">
        <v>97</v>
      </c>
      <c r="B21" s="19" t="s">
        <v>86</v>
      </c>
    </row>
    <row r="22" spans="1:2" x14ac:dyDescent="0.2">
      <c r="A22" s="19" t="s">
        <v>98</v>
      </c>
      <c r="B22" s="19" t="s">
        <v>86</v>
      </c>
    </row>
    <row r="23" spans="1:2" x14ac:dyDescent="0.2">
      <c r="A23" s="19" t="s">
        <v>99</v>
      </c>
      <c r="B23" s="19" t="s">
        <v>100</v>
      </c>
    </row>
    <row r="24" spans="1:2" x14ac:dyDescent="0.2">
      <c r="A24" s="19" t="s">
        <v>101</v>
      </c>
      <c r="B24" s="19" t="s">
        <v>102</v>
      </c>
    </row>
    <row r="25" spans="1:2" x14ac:dyDescent="0.2">
      <c r="A25" s="19" t="s">
        <v>103</v>
      </c>
      <c r="B25" s="19" t="s">
        <v>104</v>
      </c>
    </row>
    <row r="26" spans="1:2" x14ac:dyDescent="0.2">
      <c r="A26" s="19" t="s">
        <v>105</v>
      </c>
      <c r="B26" s="19" t="s">
        <v>106</v>
      </c>
    </row>
    <row r="27" spans="1:2" x14ac:dyDescent="0.2">
      <c r="A27" s="19" t="s">
        <v>107</v>
      </c>
      <c r="B27" s="19" t="s">
        <v>108</v>
      </c>
    </row>
    <row r="28" spans="1:2" x14ac:dyDescent="0.2">
      <c r="A28" s="19" t="s">
        <v>109</v>
      </c>
      <c r="B28" s="19" t="s">
        <v>108</v>
      </c>
    </row>
    <row r="29" spans="1:2" x14ac:dyDescent="0.2">
      <c r="A29" s="19" t="s">
        <v>110</v>
      </c>
      <c r="B29" s="19" t="s">
        <v>111</v>
      </c>
    </row>
    <row r="30" spans="1:2" x14ac:dyDescent="0.2">
      <c r="A30" s="19" t="s">
        <v>112</v>
      </c>
      <c r="B30" s="19" t="s">
        <v>113</v>
      </c>
    </row>
    <row r="31" spans="1:2" x14ac:dyDescent="0.2">
      <c r="A31" s="19" t="s">
        <v>114</v>
      </c>
      <c r="B31" s="19" t="s">
        <v>113</v>
      </c>
    </row>
    <row r="32" spans="1:2" x14ac:dyDescent="0.2">
      <c r="A32" s="19" t="s">
        <v>115</v>
      </c>
      <c r="B32" s="19" t="s">
        <v>113</v>
      </c>
    </row>
    <row r="33" spans="1:2" x14ac:dyDescent="0.2">
      <c r="A33" s="19" t="s">
        <v>116</v>
      </c>
      <c r="B33" s="19" t="s">
        <v>117</v>
      </c>
    </row>
    <row r="34" spans="1:2" x14ac:dyDescent="0.2">
      <c r="A34" s="19" t="s">
        <v>118</v>
      </c>
      <c r="B34" s="19" t="s">
        <v>119</v>
      </c>
    </row>
    <row r="35" spans="1:2" x14ac:dyDescent="0.2">
      <c r="A35" s="19" t="s">
        <v>120</v>
      </c>
      <c r="B35" s="19" t="s">
        <v>121</v>
      </c>
    </row>
    <row r="36" spans="1:2" x14ac:dyDescent="0.2">
      <c r="A36" s="19" t="s">
        <v>122</v>
      </c>
      <c r="B36" s="19" t="s">
        <v>123</v>
      </c>
    </row>
    <row r="37" spans="1:2" x14ac:dyDescent="0.2">
      <c r="A37" s="19" t="s">
        <v>124</v>
      </c>
      <c r="B37" s="19" t="s">
        <v>125</v>
      </c>
    </row>
    <row r="38" spans="1:2" x14ac:dyDescent="0.2">
      <c r="A38" s="19" t="s">
        <v>126</v>
      </c>
      <c r="B38" s="19" t="s">
        <v>127</v>
      </c>
    </row>
    <row r="39" spans="1:2" x14ac:dyDescent="0.2">
      <c r="A39" s="19" t="s">
        <v>128</v>
      </c>
      <c r="B39" s="19" t="s">
        <v>129</v>
      </c>
    </row>
    <row r="40" spans="1:2" x14ac:dyDescent="0.2">
      <c r="A40" s="19" t="s">
        <v>130</v>
      </c>
      <c r="B40" s="19" t="s">
        <v>131</v>
      </c>
    </row>
    <row r="41" spans="1:2" x14ac:dyDescent="0.2">
      <c r="A41" s="19" t="s">
        <v>132</v>
      </c>
      <c r="B41" s="19" t="s">
        <v>133</v>
      </c>
    </row>
    <row r="42" spans="1:2" x14ac:dyDescent="0.2">
      <c r="A42" s="19" t="s">
        <v>134</v>
      </c>
      <c r="B42" s="19" t="s">
        <v>111</v>
      </c>
    </row>
    <row r="43" spans="1:2" x14ac:dyDescent="0.2">
      <c r="A43" s="19" t="s">
        <v>135</v>
      </c>
      <c r="B43" s="19" t="s">
        <v>136</v>
      </c>
    </row>
    <row r="44" spans="1:2" x14ac:dyDescent="0.2">
      <c r="A44" s="19" t="s">
        <v>137</v>
      </c>
      <c r="B44" s="19" t="s">
        <v>138</v>
      </c>
    </row>
    <row r="45" spans="1:2" x14ac:dyDescent="0.2">
      <c r="A45" s="19" t="s">
        <v>139</v>
      </c>
      <c r="B45" s="19" t="s">
        <v>140</v>
      </c>
    </row>
    <row r="46" spans="1:2" x14ac:dyDescent="0.2">
      <c r="A46" s="19" t="s">
        <v>141</v>
      </c>
      <c r="B46" s="19" t="s">
        <v>142</v>
      </c>
    </row>
    <row r="47" spans="1:2" x14ac:dyDescent="0.2">
      <c r="A47" s="19" t="s">
        <v>143</v>
      </c>
      <c r="B47" s="19" t="s">
        <v>81</v>
      </c>
    </row>
    <row r="48" spans="1:2" x14ac:dyDescent="0.2">
      <c r="A48" s="19" t="s">
        <v>144</v>
      </c>
      <c r="B48" s="19" t="s">
        <v>81</v>
      </c>
    </row>
    <row r="49" spans="1:2" x14ac:dyDescent="0.2">
      <c r="A49" s="19" t="s">
        <v>145</v>
      </c>
      <c r="B49" s="19" t="s">
        <v>81</v>
      </c>
    </row>
    <row r="50" spans="1:2" x14ac:dyDescent="0.2">
      <c r="A50" s="19" t="s">
        <v>146</v>
      </c>
      <c r="B50" s="19" t="s">
        <v>147</v>
      </c>
    </row>
    <row r="51" spans="1:2" x14ac:dyDescent="0.2">
      <c r="A51" s="19" t="s">
        <v>148</v>
      </c>
      <c r="B51" s="19" t="s">
        <v>149</v>
      </c>
    </row>
    <row r="52" spans="1:2" x14ac:dyDescent="0.2">
      <c r="A52" s="19" t="s">
        <v>150</v>
      </c>
      <c r="B52" s="19" t="s">
        <v>129</v>
      </c>
    </row>
    <row r="53" spans="1:2" x14ac:dyDescent="0.2">
      <c r="A53" s="19" t="s">
        <v>151</v>
      </c>
      <c r="B53" s="19" t="s">
        <v>152</v>
      </c>
    </row>
    <row r="54" spans="1:2" x14ac:dyDescent="0.2">
      <c r="A54" s="19" t="s">
        <v>153</v>
      </c>
      <c r="B54" s="19" t="s">
        <v>154</v>
      </c>
    </row>
    <row r="55" spans="1:2" x14ac:dyDescent="0.2">
      <c r="A55" s="19" t="s">
        <v>155</v>
      </c>
      <c r="B55" s="19" t="s">
        <v>129</v>
      </c>
    </row>
    <row r="56" spans="1:2" x14ac:dyDescent="0.2">
      <c r="A56" s="19" t="s">
        <v>156</v>
      </c>
      <c r="B56" s="19" t="s">
        <v>157</v>
      </c>
    </row>
    <row r="57" spans="1:2" x14ac:dyDescent="0.2">
      <c r="A57" s="19" t="s">
        <v>158</v>
      </c>
      <c r="B57" s="19" t="s">
        <v>86</v>
      </c>
    </row>
    <row r="58" spans="1:2" x14ac:dyDescent="0.2">
      <c r="A58" s="19" t="s">
        <v>159</v>
      </c>
      <c r="B58" s="19" t="s">
        <v>160</v>
      </c>
    </row>
    <row r="59" spans="1:2" x14ac:dyDescent="0.2">
      <c r="A59" s="19" t="s">
        <v>161</v>
      </c>
      <c r="B59" s="19" t="s">
        <v>162</v>
      </c>
    </row>
    <row r="60" spans="1:2" x14ac:dyDescent="0.2">
      <c r="A60" s="19" t="s">
        <v>163</v>
      </c>
      <c r="B60" s="19" t="s">
        <v>164</v>
      </c>
    </row>
    <row r="61" spans="1:2" x14ac:dyDescent="0.2">
      <c r="A61" s="19" t="s">
        <v>165</v>
      </c>
      <c r="B61" s="19" t="s">
        <v>111</v>
      </c>
    </row>
    <row r="62" spans="1:2" x14ac:dyDescent="0.2">
      <c r="A62" s="19" t="s">
        <v>166</v>
      </c>
      <c r="B62" s="19" t="s">
        <v>167</v>
      </c>
    </row>
    <row r="63" spans="1:2" x14ac:dyDescent="0.2">
      <c r="A63" s="19" t="s">
        <v>168</v>
      </c>
      <c r="B63" s="19" t="s">
        <v>169</v>
      </c>
    </row>
    <row r="64" spans="1:2" x14ac:dyDescent="0.2">
      <c r="A64" s="19" t="s">
        <v>170</v>
      </c>
      <c r="B64" s="19" t="s">
        <v>162</v>
      </c>
    </row>
    <row r="65" spans="1:2" x14ac:dyDescent="0.2">
      <c r="A65" s="19" t="s">
        <v>171</v>
      </c>
      <c r="B65" s="19" t="s">
        <v>172</v>
      </c>
    </row>
    <row r="66" spans="1:2" x14ac:dyDescent="0.2">
      <c r="A66" s="19" t="s">
        <v>173</v>
      </c>
      <c r="B66" s="19" t="s">
        <v>129</v>
      </c>
    </row>
    <row r="67" spans="1:2" x14ac:dyDescent="0.2">
      <c r="A67" s="19" t="s">
        <v>174</v>
      </c>
      <c r="B67" s="19" t="s">
        <v>108</v>
      </c>
    </row>
    <row r="68" spans="1:2" x14ac:dyDescent="0.2">
      <c r="A68" s="19" t="s">
        <v>175</v>
      </c>
      <c r="B68" s="19" t="s">
        <v>140</v>
      </c>
    </row>
    <row r="69" spans="1:2" x14ac:dyDescent="0.2">
      <c r="A69" s="19" t="s">
        <v>176</v>
      </c>
      <c r="B69" s="19" t="s">
        <v>177</v>
      </c>
    </row>
    <row r="70" spans="1:2" x14ac:dyDescent="0.2">
      <c r="A70" s="19" t="s">
        <v>178</v>
      </c>
      <c r="B70" s="19" t="s">
        <v>179</v>
      </c>
    </row>
    <row r="71" spans="1:2" x14ac:dyDescent="0.2">
      <c r="A71" s="19" t="s">
        <v>180</v>
      </c>
      <c r="B71" s="19" t="s">
        <v>108</v>
      </c>
    </row>
    <row r="72" spans="1:2" x14ac:dyDescent="0.2">
      <c r="A72" s="19" t="s">
        <v>181</v>
      </c>
      <c r="B72" s="19" t="s">
        <v>149</v>
      </c>
    </row>
    <row r="73" spans="1:2" x14ac:dyDescent="0.2">
      <c r="A73" s="19" t="s">
        <v>182</v>
      </c>
      <c r="B73" s="19" t="s">
        <v>164</v>
      </c>
    </row>
    <row r="74" spans="1:2" x14ac:dyDescent="0.2">
      <c r="A74" s="19" t="s">
        <v>183</v>
      </c>
      <c r="B74" s="19" t="s">
        <v>184</v>
      </c>
    </row>
    <row r="75" spans="1:2" x14ac:dyDescent="0.2">
      <c r="A75" s="19" t="s">
        <v>185</v>
      </c>
      <c r="B75" s="19" t="s">
        <v>108</v>
      </c>
    </row>
    <row r="76" spans="1:2" x14ac:dyDescent="0.2">
      <c r="A76" s="19" t="s">
        <v>186</v>
      </c>
      <c r="B76" s="19" t="s">
        <v>187</v>
      </c>
    </row>
    <row r="77" spans="1:2" x14ac:dyDescent="0.2">
      <c r="A77" s="19" t="s">
        <v>188</v>
      </c>
      <c r="B77" s="19" t="s">
        <v>189</v>
      </c>
    </row>
    <row r="78" spans="1:2" x14ac:dyDescent="0.2">
      <c r="A78" s="19" t="s">
        <v>190</v>
      </c>
      <c r="B78" s="19" t="s">
        <v>167</v>
      </c>
    </row>
    <row r="79" spans="1:2" x14ac:dyDescent="0.2">
      <c r="A79" s="19" t="s">
        <v>191</v>
      </c>
      <c r="B79" s="19" t="s">
        <v>167</v>
      </c>
    </row>
    <row r="80" spans="1:2" x14ac:dyDescent="0.2">
      <c r="A80" s="19" t="s">
        <v>192</v>
      </c>
      <c r="B80" s="19" t="s">
        <v>136</v>
      </c>
    </row>
    <row r="81" spans="1:2" x14ac:dyDescent="0.2">
      <c r="A81" s="19" t="s">
        <v>193</v>
      </c>
      <c r="B81" s="19" t="s">
        <v>194</v>
      </c>
    </row>
    <row r="82" spans="1:2" x14ac:dyDescent="0.2">
      <c r="A82" s="19" t="s">
        <v>195</v>
      </c>
      <c r="B82" s="19" t="s">
        <v>196</v>
      </c>
    </row>
    <row r="83" spans="1:2" x14ac:dyDescent="0.2">
      <c r="A83" s="19" t="s">
        <v>197</v>
      </c>
      <c r="B83" s="19" t="s">
        <v>196</v>
      </c>
    </row>
    <row r="84" spans="1:2" x14ac:dyDescent="0.2">
      <c r="A84" s="19" t="s">
        <v>198</v>
      </c>
      <c r="B84" s="19" t="s">
        <v>199</v>
      </c>
    </row>
    <row r="85" spans="1:2" x14ac:dyDescent="0.2">
      <c r="A85" s="19" t="s">
        <v>200</v>
      </c>
      <c r="B85" s="19" t="s">
        <v>201</v>
      </c>
    </row>
    <row r="86" spans="1:2" x14ac:dyDescent="0.2">
      <c r="A86" s="19" t="s">
        <v>202</v>
      </c>
      <c r="B86" s="19" t="s">
        <v>203</v>
      </c>
    </row>
    <row r="87" spans="1:2" x14ac:dyDescent="0.2">
      <c r="A87" s="19" t="s">
        <v>204</v>
      </c>
      <c r="B87" s="19" t="s">
        <v>205</v>
      </c>
    </row>
    <row r="88" spans="1:2" x14ac:dyDescent="0.2">
      <c r="A88" s="19" t="s">
        <v>206</v>
      </c>
      <c r="B88" s="19" t="s">
        <v>207</v>
      </c>
    </row>
    <row r="89" spans="1:2" x14ac:dyDescent="0.2">
      <c r="A89" s="19" t="s">
        <v>208</v>
      </c>
      <c r="B89" s="19" t="s">
        <v>209</v>
      </c>
    </row>
    <row r="90" spans="1:2" x14ac:dyDescent="0.2">
      <c r="A90" s="19" t="s">
        <v>210</v>
      </c>
      <c r="B90" s="19" t="s">
        <v>211</v>
      </c>
    </row>
    <row r="91" spans="1:2" x14ac:dyDescent="0.2">
      <c r="A91" s="19" t="s">
        <v>212</v>
      </c>
      <c r="B91" s="19" t="s">
        <v>213</v>
      </c>
    </row>
    <row r="92" spans="1:2" x14ac:dyDescent="0.2">
      <c r="A92" s="19" t="s">
        <v>214</v>
      </c>
      <c r="B92" s="19" t="s">
        <v>215</v>
      </c>
    </row>
    <row r="93" spans="1:2" x14ac:dyDescent="0.2">
      <c r="A93" s="19" t="s">
        <v>216</v>
      </c>
      <c r="B93" s="19" t="s">
        <v>217</v>
      </c>
    </row>
    <row r="94" spans="1:2" x14ac:dyDescent="0.2">
      <c r="A94" s="19" t="s">
        <v>218</v>
      </c>
      <c r="B94" s="19" t="s">
        <v>108</v>
      </c>
    </row>
    <row r="95" spans="1:2" x14ac:dyDescent="0.2">
      <c r="A95" s="19" t="s">
        <v>219</v>
      </c>
      <c r="B95" s="19" t="s">
        <v>147</v>
      </c>
    </row>
    <row r="96" spans="1:2" x14ac:dyDescent="0.2">
      <c r="A96" s="19" t="s">
        <v>220</v>
      </c>
      <c r="B96" s="19" t="s">
        <v>221</v>
      </c>
    </row>
    <row r="97" spans="1:2" x14ac:dyDescent="0.2">
      <c r="A97" s="19" t="s">
        <v>222</v>
      </c>
      <c r="B97" s="19" t="s">
        <v>129</v>
      </c>
    </row>
    <row r="98" spans="1:2" x14ac:dyDescent="0.2">
      <c r="A98" s="19" t="s">
        <v>223</v>
      </c>
      <c r="B98" s="19" t="s">
        <v>224</v>
      </c>
    </row>
    <row r="99" spans="1:2" x14ac:dyDescent="0.2">
      <c r="A99" s="19" t="s">
        <v>225</v>
      </c>
      <c r="B99" s="19" t="s">
        <v>226</v>
      </c>
    </row>
    <row r="100" spans="1:2" x14ac:dyDescent="0.2">
      <c r="A100" s="19" t="s">
        <v>227</v>
      </c>
      <c r="B100" s="19" t="s">
        <v>228</v>
      </c>
    </row>
    <row r="101" spans="1:2" x14ac:dyDescent="0.2">
      <c r="A101" s="19" t="s">
        <v>229</v>
      </c>
      <c r="B101" s="19" t="s">
        <v>228</v>
      </c>
    </row>
    <row r="102" spans="1:2" x14ac:dyDescent="0.2">
      <c r="A102" s="19" t="s">
        <v>230</v>
      </c>
      <c r="B102" s="19" t="s">
        <v>228</v>
      </c>
    </row>
    <row r="103" spans="1:2" x14ac:dyDescent="0.2">
      <c r="A103" s="19" t="s">
        <v>231</v>
      </c>
      <c r="B103" s="19" t="s">
        <v>147</v>
      </c>
    </row>
    <row r="104" spans="1:2" x14ac:dyDescent="0.2">
      <c r="A104" s="19" t="s">
        <v>232</v>
      </c>
      <c r="B104" s="19" t="s">
        <v>233</v>
      </c>
    </row>
    <row r="105" spans="1:2" x14ac:dyDescent="0.2">
      <c r="A105" s="19" t="s">
        <v>234</v>
      </c>
      <c r="B105" s="19" t="s">
        <v>235</v>
      </c>
    </row>
    <row r="106" spans="1:2" x14ac:dyDescent="0.2">
      <c r="A106" s="19" t="s">
        <v>236</v>
      </c>
      <c r="B106" s="19" t="s">
        <v>237</v>
      </c>
    </row>
    <row r="107" spans="1:2" x14ac:dyDescent="0.2">
      <c r="A107" s="19" t="s">
        <v>238</v>
      </c>
      <c r="B107" s="19" t="s">
        <v>211</v>
      </c>
    </row>
    <row r="108" spans="1:2" x14ac:dyDescent="0.2">
      <c r="A108" s="19" t="s">
        <v>239</v>
      </c>
      <c r="B108" s="19" t="s">
        <v>240</v>
      </c>
    </row>
    <row r="109" spans="1:2" x14ac:dyDescent="0.2">
      <c r="A109" s="19" t="s">
        <v>241</v>
      </c>
      <c r="B109" s="19" t="s">
        <v>242</v>
      </c>
    </row>
    <row r="110" spans="1:2" x14ac:dyDescent="0.2">
      <c r="A110" s="19" t="s">
        <v>243</v>
      </c>
      <c r="B110" s="19" t="s">
        <v>129</v>
      </c>
    </row>
    <row r="111" spans="1:2" x14ac:dyDescent="0.2">
      <c r="A111" s="19" t="s">
        <v>244</v>
      </c>
      <c r="B111" s="19" t="s">
        <v>245</v>
      </c>
    </row>
    <row r="112" spans="1:2" x14ac:dyDescent="0.2">
      <c r="A112" s="19" t="s">
        <v>246</v>
      </c>
      <c r="B112" s="19" t="s">
        <v>247</v>
      </c>
    </row>
    <row r="113" spans="1:2" x14ac:dyDescent="0.2">
      <c r="A113" s="19" t="s">
        <v>248</v>
      </c>
      <c r="B113" s="19" t="s">
        <v>249</v>
      </c>
    </row>
    <row r="114" spans="1:2" x14ac:dyDescent="0.2">
      <c r="A114" s="19" t="s">
        <v>250</v>
      </c>
      <c r="B114" s="19" t="s">
        <v>251</v>
      </c>
    </row>
    <row r="115" spans="1:2" x14ac:dyDescent="0.2">
      <c r="A115" s="19" t="s">
        <v>252</v>
      </c>
      <c r="B115" s="19" t="s">
        <v>253</v>
      </c>
    </row>
    <row r="116" spans="1:2" x14ac:dyDescent="0.2">
      <c r="A116" s="19" t="s">
        <v>254</v>
      </c>
      <c r="B116" s="19" t="s">
        <v>255</v>
      </c>
    </row>
    <row r="117" spans="1:2" x14ac:dyDescent="0.2">
      <c r="A117" s="19" t="s">
        <v>256</v>
      </c>
      <c r="B117" s="19" t="s">
        <v>140</v>
      </c>
    </row>
    <row r="118" spans="1:2" x14ac:dyDescent="0.2">
      <c r="A118" s="19" t="s">
        <v>257</v>
      </c>
      <c r="B118" s="19" t="s">
        <v>258</v>
      </c>
    </row>
    <row r="119" spans="1:2" x14ac:dyDescent="0.2">
      <c r="A119" s="19" t="s">
        <v>259</v>
      </c>
      <c r="B119" s="19" t="s">
        <v>104</v>
      </c>
    </row>
    <row r="120" spans="1:2" x14ac:dyDescent="0.2">
      <c r="A120" s="19" t="s">
        <v>260</v>
      </c>
      <c r="B120" s="19" t="s">
        <v>91</v>
      </c>
    </row>
    <row r="121" spans="1:2" x14ac:dyDescent="0.2">
      <c r="A121" s="19" t="s">
        <v>261</v>
      </c>
      <c r="B121" s="19" t="s">
        <v>91</v>
      </c>
    </row>
    <row r="122" spans="1:2" x14ac:dyDescent="0.2">
      <c r="A122" s="19" t="s">
        <v>262</v>
      </c>
      <c r="B122" s="19" t="s">
        <v>263</v>
      </c>
    </row>
    <row r="123" spans="1:2" x14ac:dyDescent="0.2">
      <c r="A123" s="19" t="s">
        <v>264</v>
      </c>
      <c r="B123" s="19" t="s">
        <v>224</v>
      </c>
    </row>
    <row r="124" spans="1:2" x14ac:dyDescent="0.2">
      <c r="A124" s="19" t="s">
        <v>265</v>
      </c>
      <c r="B124" s="19" t="s">
        <v>129</v>
      </c>
    </row>
    <row r="125" spans="1:2" x14ac:dyDescent="0.2">
      <c r="A125" s="19" t="s">
        <v>266</v>
      </c>
      <c r="B125" s="19" t="s">
        <v>169</v>
      </c>
    </row>
    <row r="126" spans="1:2" x14ac:dyDescent="0.2">
      <c r="A126" s="19" t="s">
        <v>267</v>
      </c>
      <c r="B126" s="19" t="s">
        <v>162</v>
      </c>
    </row>
    <row r="127" spans="1:2" x14ac:dyDescent="0.2">
      <c r="A127" s="19" t="s">
        <v>268</v>
      </c>
      <c r="B127" s="19" t="s">
        <v>269</v>
      </c>
    </row>
    <row r="128" spans="1:2" x14ac:dyDescent="0.2">
      <c r="A128" s="19" t="s">
        <v>270</v>
      </c>
      <c r="B128" s="19" t="s">
        <v>271</v>
      </c>
    </row>
    <row r="129" spans="1:2" x14ac:dyDescent="0.2">
      <c r="A129" s="19" t="s">
        <v>272</v>
      </c>
      <c r="B129" s="19" t="s">
        <v>125</v>
      </c>
    </row>
    <row r="130" spans="1:2" x14ac:dyDescent="0.2">
      <c r="A130" s="19" t="s">
        <v>273</v>
      </c>
      <c r="B130" s="19" t="s">
        <v>140</v>
      </c>
    </row>
    <row r="131" spans="1:2" x14ac:dyDescent="0.2">
      <c r="A131" s="19" t="s">
        <v>274</v>
      </c>
      <c r="B131" s="19" t="s">
        <v>275</v>
      </c>
    </row>
    <row r="132" spans="1:2" x14ac:dyDescent="0.2">
      <c r="A132" s="19" t="s">
        <v>276</v>
      </c>
      <c r="B132" s="19" t="s">
        <v>177</v>
      </c>
    </row>
    <row r="133" spans="1:2" x14ac:dyDescent="0.2">
      <c r="A133" s="19" t="s">
        <v>277</v>
      </c>
      <c r="B133" s="19" t="s">
        <v>278</v>
      </c>
    </row>
    <row r="134" spans="1:2" x14ac:dyDescent="0.2">
      <c r="A134" s="19" t="s">
        <v>279</v>
      </c>
      <c r="B134" s="19" t="s">
        <v>100</v>
      </c>
    </row>
    <row r="135" spans="1:2" x14ac:dyDescent="0.2">
      <c r="A135" s="19" t="s">
        <v>280</v>
      </c>
      <c r="B135" s="19" t="s">
        <v>100</v>
      </c>
    </row>
    <row r="136" spans="1:2" x14ac:dyDescent="0.2">
      <c r="A136" s="19" t="s">
        <v>281</v>
      </c>
      <c r="B136" s="19" t="s">
        <v>162</v>
      </c>
    </row>
    <row r="137" spans="1:2" x14ac:dyDescent="0.2">
      <c r="A137" s="19" t="s">
        <v>282</v>
      </c>
      <c r="B137" s="19" t="s">
        <v>240</v>
      </c>
    </row>
    <row r="138" spans="1:2" x14ac:dyDescent="0.2">
      <c r="A138" s="19" t="s">
        <v>283</v>
      </c>
      <c r="B138" s="19" t="s">
        <v>284</v>
      </c>
    </row>
    <row r="139" spans="1:2" x14ac:dyDescent="0.2">
      <c r="A139" s="19" t="s">
        <v>285</v>
      </c>
      <c r="B139" s="19" t="s">
        <v>164</v>
      </c>
    </row>
    <row r="140" spans="1:2" x14ac:dyDescent="0.2">
      <c r="A140" s="19" t="s">
        <v>286</v>
      </c>
      <c r="B140" s="19" t="s">
        <v>287</v>
      </c>
    </row>
    <row r="141" spans="1:2" x14ac:dyDescent="0.2">
      <c r="A141" s="19" t="s">
        <v>288</v>
      </c>
      <c r="B141" s="19" t="s">
        <v>289</v>
      </c>
    </row>
    <row r="142" spans="1:2" x14ac:dyDescent="0.2">
      <c r="A142" s="19" t="s">
        <v>290</v>
      </c>
      <c r="B142" s="19" t="s">
        <v>291</v>
      </c>
    </row>
    <row r="143" spans="1:2" x14ac:dyDescent="0.2">
      <c r="A143" s="19" t="s">
        <v>292</v>
      </c>
      <c r="B143" s="19" t="s">
        <v>293</v>
      </c>
    </row>
    <row r="144" spans="1:2" x14ac:dyDescent="0.2">
      <c r="A144" s="19" t="s">
        <v>294</v>
      </c>
      <c r="B144" s="19" t="s">
        <v>113</v>
      </c>
    </row>
    <row r="145" spans="1:2" x14ac:dyDescent="0.2">
      <c r="A145" s="19" t="s">
        <v>295</v>
      </c>
      <c r="B145" s="19" t="s">
        <v>113</v>
      </c>
    </row>
    <row r="146" spans="1:2" x14ac:dyDescent="0.2">
      <c r="A146" s="19" t="s">
        <v>296</v>
      </c>
      <c r="B146" s="19" t="s">
        <v>297</v>
      </c>
    </row>
    <row r="147" spans="1:2" x14ac:dyDescent="0.2">
      <c r="A147" s="19" t="s">
        <v>298</v>
      </c>
      <c r="B147" s="19" t="s">
        <v>299</v>
      </c>
    </row>
    <row r="148" spans="1:2" x14ac:dyDescent="0.2">
      <c r="A148" s="19" t="s">
        <v>300</v>
      </c>
      <c r="B148" s="19" t="s">
        <v>140</v>
      </c>
    </row>
    <row r="149" spans="1:2" x14ac:dyDescent="0.2">
      <c r="A149" s="19" t="s">
        <v>301</v>
      </c>
      <c r="B149" s="19" t="s">
        <v>302</v>
      </c>
    </row>
    <row r="150" spans="1:2" x14ac:dyDescent="0.2">
      <c r="A150" s="19" t="s">
        <v>303</v>
      </c>
      <c r="B150" s="19" t="s">
        <v>304</v>
      </c>
    </row>
    <row r="151" spans="1:2" x14ac:dyDescent="0.2">
      <c r="A151" s="19" t="s">
        <v>305</v>
      </c>
      <c r="B151" s="19" t="s">
        <v>304</v>
      </c>
    </row>
    <row r="152" spans="1:2" x14ac:dyDescent="0.2">
      <c r="A152" s="19" t="s">
        <v>306</v>
      </c>
      <c r="B152" s="19" t="s">
        <v>304</v>
      </c>
    </row>
    <row r="153" spans="1:2" x14ac:dyDescent="0.2">
      <c r="A153" s="19" t="s">
        <v>307</v>
      </c>
      <c r="B153" s="19" t="s">
        <v>224</v>
      </c>
    </row>
    <row r="154" spans="1:2" x14ac:dyDescent="0.2">
      <c r="A154" s="19" t="s">
        <v>308</v>
      </c>
      <c r="B154" s="19" t="s">
        <v>309</v>
      </c>
    </row>
    <row r="155" spans="1:2" x14ac:dyDescent="0.2">
      <c r="A155" s="19" t="s">
        <v>310</v>
      </c>
      <c r="B155" s="19" t="s">
        <v>311</v>
      </c>
    </row>
    <row r="156" spans="1:2" x14ac:dyDescent="0.2">
      <c r="A156" s="19" t="s">
        <v>312</v>
      </c>
      <c r="B156" s="19" t="s">
        <v>313</v>
      </c>
    </row>
    <row r="157" spans="1:2" x14ac:dyDescent="0.2">
      <c r="A157" s="19" t="s">
        <v>314</v>
      </c>
      <c r="B157" s="19" t="s">
        <v>157</v>
      </c>
    </row>
    <row r="158" spans="1:2" x14ac:dyDescent="0.2">
      <c r="A158" s="19" t="s">
        <v>315</v>
      </c>
      <c r="B158" s="19" t="s">
        <v>311</v>
      </c>
    </row>
    <row r="159" spans="1:2" x14ac:dyDescent="0.2">
      <c r="A159" s="19" t="s">
        <v>316</v>
      </c>
      <c r="B159" s="19" t="s">
        <v>164</v>
      </c>
    </row>
    <row r="160" spans="1:2" x14ac:dyDescent="0.2">
      <c r="A160" s="19" t="s">
        <v>317</v>
      </c>
      <c r="B160" s="19" t="s">
        <v>86</v>
      </c>
    </row>
    <row r="161" spans="1:2" x14ac:dyDescent="0.2">
      <c r="A161" s="19" t="s">
        <v>318</v>
      </c>
      <c r="B161" s="19" t="s">
        <v>319</v>
      </c>
    </row>
    <row r="162" spans="1:2" x14ac:dyDescent="0.2">
      <c r="A162" s="19" t="s">
        <v>320</v>
      </c>
      <c r="B162" s="19" t="s">
        <v>84</v>
      </c>
    </row>
    <row r="163" spans="1:2" x14ac:dyDescent="0.2">
      <c r="A163" s="19" t="s">
        <v>321</v>
      </c>
      <c r="B163" s="19" t="s">
        <v>322</v>
      </c>
    </row>
    <row r="164" spans="1:2" x14ac:dyDescent="0.2">
      <c r="A164" s="19" t="s">
        <v>323</v>
      </c>
      <c r="B164" s="19" t="s">
        <v>322</v>
      </c>
    </row>
    <row r="165" spans="1:2" x14ac:dyDescent="0.2">
      <c r="A165" s="19" t="s">
        <v>324</v>
      </c>
      <c r="B165" s="19" t="s">
        <v>325</v>
      </c>
    </row>
    <row r="166" spans="1:2" x14ac:dyDescent="0.2">
      <c r="A166" s="19" t="s">
        <v>326</v>
      </c>
      <c r="B166" s="19" t="s">
        <v>157</v>
      </c>
    </row>
    <row r="167" spans="1:2" x14ac:dyDescent="0.2">
      <c r="A167" s="19" t="s">
        <v>327</v>
      </c>
      <c r="B167" s="19" t="s">
        <v>258</v>
      </c>
    </row>
    <row r="168" spans="1:2" x14ac:dyDescent="0.2">
      <c r="A168" s="19" t="s">
        <v>328</v>
      </c>
      <c r="B168" s="19" t="s">
        <v>329</v>
      </c>
    </row>
    <row r="169" spans="1:2" x14ac:dyDescent="0.2">
      <c r="A169" s="19" t="s">
        <v>330</v>
      </c>
      <c r="B169" s="19" t="s">
        <v>84</v>
      </c>
    </row>
    <row r="170" spans="1:2" x14ac:dyDescent="0.2">
      <c r="A170" s="19" t="s">
        <v>331</v>
      </c>
      <c r="B170" s="19" t="s">
        <v>162</v>
      </c>
    </row>
    <row r="171" spans="1:2" x14ac:dyDescent="0.2">
      <c r="A171" s="19" t="s">
        <v>332</v>
      </c>
      <c r="B171" s="19" t="s">
        <v>249</v>
      </c>
    </row>
    <row r="172" spans="1:2" x14ac:dyDescent="0.2">
      <c r="A172" s="19" t="s">
        <v>333</v>
      </c>
      <c r="B172" s="19" t="s">
        <v>334</v>
      </c>
    </row>
    <row r="173" spans="1:2" x14ac:dyDescent="0.2">
      <c r="A173" s="19" t="s">
        <v>335</v>
      </c>
      <c r="B173" s="19" t="s">
        <v>336</v>
      </c>
    </row>
    <row r="174" spans="1:2" x14ac:dyDescent="0.2">
      <c r="A174" s="19" t="s">
        <v>337</v>
      </c>
      <c r="B174" s="19" t="s">
        <v>338</v>
      </c>
    </row>
    <row r="175" spans="1:2" x14ac:dyDescent="0.2">
      <c r="A175" s="19" t="s">
        <v>339</v>
      </c>
      <c r="B175" s="19" t="s">
        <v>340</v>
      </c>
    </row>
    <row r="176" spans="1:2" x14ac:dyDescent="0.2">
      <c r="A176" s="19" t="s">
        <v>341</v>
      </c>
      <c r="B176" s="19" t="s">
        <v>342</v>
      </c>
    </row>
    <row r="177" spans="1:2" x14ac:dyDescent="0.2">
      <c r="A177" s="19" t="s">
        <v>343</v>
      </c>
      <c r="B177" s="19" t="s">
        <v>240</v>
      </c>
    </row>
    <row r="178" spans="1:2" x14ac:dyDescent="0.2">
      <c r="A178" s="19" t="s">
        <v>344</v>
      </c>
      <c r="B178" s="19" t="s">
        <v>111</v>
      </c>
    </row>
    <row r="179" spans="1:2" x14ac:dyDescent="0.2">
      <c r="A179" s="19" t="s">
        <v>345</v>
      </c>
      <c r="B179" s="19" t="s">
        <v>111</v>
      </c>
    </row>
    <row r="180" spans="1:2" x14ac:dyDescent="0.2">
      <c r="A180" s="19" t="s">
        <v>346</v>
      </c>
      <c r="B180" s="19" t="s">
        <v>111</v>
      </c>
    </row>
    <row r="181" spans="1:2" x14ac:dyDescent="0.2">
      <c r="A181" s="19" t="s">
        <v>347</v>
      </c>
      <c r="B181" s="19" t="s">
        <v>164</v>
      </c>
    </row>
    <row r="182" spans="1:2" x14ac:dyDescent="0.2">
      <c r="A182" s="19" t="s">
        <v>348</v>
      </c>
      <c r="B182" s="19" t="s">
        <v>349</v>
      </c>
    </row>
    <row r="183" spans="1:2" x14ac:dyDescent="0.2">
      <c r="A183" s="19" t="s">
        <v>350</v>
      </c>
      <c r="B183" s="19" t="s">
        <v>351</v>
      </c>
    </row>
    <row r="184" spans="1:2" x14ac:dyDescent="0.2">
      <c r="A184" s="19" t="s">
        <v>352</v>
      </c>
      <c r="B184" s="19" t="s">
        <v>353</v>
      </c>
    </row>
    <row r="185" spans="1:2" x14ac:dyDescent="0.2">
      <c r="A185" s="19" t="s">
        <v>354</v>
      </c>
      <c r="B185" s="19" t="s">
        <v>89</v>
      </c>
    </row>
    <row r="186" spans="1:2" x14ac:dyDescent="0.2">
      <c r="A186" s="19" t="s">
        <v>355</v>
      </c>
      <c r="B186" s="19" t="s">
        <v>84</v>
      </c>
    </row>
    <row r="187" spans="1:2" x14ac:dyDescent="0.2">
      <c r="A187" s="19" t="s">
        <v>356</v>
      </c>
      <c r="B187" s="19" t="s">
        <v>357</v>
      </c>
    </row>
    <row r="188" spans="1:2" x14ac:dyDescent="0.2">
      <c r="A188" s="19" t="s">
        <v>358</v>
      </c>
      <c r="B188" s="19" t="s">
        <v>359</v>
      </c>
    </row>
    <row r="189" spans="1:2" x14ac:dyDescent="0.2">
      <c r="A189" s="19" t="s">
        <v>360</v>
      </c>
      <c r="B189" s="19" t="s">
        <v>361</v>
      </c>
    </row>
    <row r="190" spans="1:2" x14ac:dyDescent="0.2">
      <c r="A190" s="19" t="s">
        <v>362</v>
      </c>
      <c r="B190" s="19" t="s">
        <v>363</v>
      </c>
    </row>
    <row r="191" spans="1:2" x14ac:dyDescent="0.2">
      <c r="A191" s="19" t="s">
        <v>364</v>
      </c>
      <c r="B191" s="19" t="s">
        <v>140</v>
      </c>
    </row>
    <row r="192" spans="1:2" x14ac:dyDescent="0.2">
      <c r="A192" s="19" t="s">
        <v>365</v>
      </c>
      <c r="B192" s="19" t="s">
        <v>129</v>
      </c>
    </row>
    <row r="193" spans="1:2" x14ac:dyDescent="0.2">
      <c r="A193" s="19" t="s">
        <v>366</v>
      </c>
      <c r="B193" s="19" t="s">
        <v>129</v>
      </c>
    </row>
    <row r="194" spans="1:2" x14ac:dyDescent="0.2">
      <c r="A194" s="19" t="s">
        <v>367</v>
      </c>
      <c r="B194" s="19" t="s">
        <v>187</v>
      </c>
    </row>
    <row r="195" spans="1:2" x14ac:dyDescent="0.2">
      <c r="A195" s="19" t="s">
        <v>368</v>
      </c>
      <c r="B195" s="19" t="s">
        <v>369</v>
      </c>
    </row>
    <row r="196" spans="1:2" x14ac:dyDescent="0.2">
      <c r="A196" s="19" t="s">
        <v>370</v>
      </c>
      <c r="B196" s="19" t="s">
        <v>371</v>
      </c>
    </row>
    <row r="197" spans="1:2" x14ac:dyDescent="0.2">
      <c r="A197" s="19" t="s">
        <v>372</v>
      </c>
      <c r="B197" s="19" t="s">
        <v>184</v>
      </c>
    </row>
    <row r="198" spans="1:2" x14ac:dyDescent="0.2">
      <c r="A198" s="19" t="s">
        <v>373</v>
      </c>
      <c r="B198" s="19" t="s">
        <v>374</v>
      </c>
    </row>
    <row r="199" spans="1:2" x14ac:dyDescent="0.2">
      <c r="A199" s="19" t="s">
        <v>375</v>
      </c>
      <c r="B199" s="19" t="s">
        <v>376</v>
      </c>
    </row>
    <row r="200" spans="1:2" x14ac:dyDescent="0.2">
      <c r="A200" s="19" t="s">
        <v>377</v>
      </c>
      <c r="B200" s="19" t="s">
        <v>258</v>
      </c>
    </row>
    <row r="201" spans="1:2" x14ac:dyDescent="0.2">
      <c r="A201" s="19" t="s">
        <v>378</v>
      </c>
      <c r="B201" s="19" t="s">
        <v>258</v>
      </c>
    </row>
    <row r="202" spans="1:2" x14ac:dyDescent="0.2">
      <c r="A202" s="19" t="s">
        <v>379</v>
      </c>
      <c r="B202" s="19" t="s">
        <v>224</v>
      </c>
    </row>
    <row r="203" spans="1:2" x14ac:dyDescent="0.2">
      <c r="A203" s="19" t="s">
        <v>380</v>
      </c>
      <c r="B203" s="19" t="s">
        <v>381</v>
      </c>
    </row>
    <row r="204" spans="1:2" x14ac:dyDescent="0.2">
      <c r="A204" s="19" t="s">
        <v>382</v>
      </c>
      <c r="B204" s="19" t="s">
        <v>383</v>
      </c>
    </row>
    <row r="205" spans="1:2" x14ac:dyDescent="0.2">
      <c r="A205" s="19" t="s">
        <v>384</v>
      </c>
      <c r="B205" s="19" t="s">
        <v>385</v>
      </c>
    </row>
    <row r="206" spans="1:2" x14ac:dyDescent="0.2">
      <c r="A206" s="19" t="s">
        <v>386</v>
      </c>
      <c r="B206" s="19" t="s">
        <v>111</v>
      </c>
    </row>
    <row r="207" spans="1:2" x14ac:dyDescent="0.2">
      <c r="A207" s="19" t="s">
        <v>387</v>
      </c>
      <c r="B207" s="19" t="s">
        <v>111</v>
      </c>
    </row>
    <row r="208" spans="1:2" x14ac:dyDescent="0.2">
      <c r="A208" s="19" t="s">
        <v>388</v>
      </c>
      <c r="B208" s="19" t="s">
        <v>111</v>
      </c>
    </row>
    <row r="209" spans="1:2" x14ac:dyDescent="0.2">
      <c r="A209" s="19" t="s">
        <v>389</v>
      </c>
      <c r="B209" s="19" t="s">
        <v>111</v>
      </c>
    </row>
    <row r="210" spans="1:2" x14ac:dyDescent="0.2">
      <c r="A210" s="19" t="s">
        <v>390</v>
      </c>
      <c r="B210" s="19" t="s">
        <v>111</v>
      </c>
    </row>
    <row r="211" spans="1:2" x14ac:dyDescent="0.2">
      <c r="A211" s="19" t="s">
        <v>391</v>
      </c>
      <c r="B211" s="19" t="s">
        <v>111</v>
      </c>
    </row>
    <row r="212" spans="1:2" x14ac:dyDescent="0.2">
      <c r="A212" s="19" t="s">
        <v>392</v>
      </c>
      <c r="B212" s="19" t="s">
        <v>393</v>
      </c>
    </row>
    <row r="213" spans="1:2" x14ac:dyDescent="0.2">
      <c r="A213" s="19" t="s">
        <v>394</v>
      </c>
      <c r="B213" s="19" t="s">
        <v>363</v>
      </c>
    </row>
    <row r="214" spans="1:2" x14ac:dyDescent="0.2">
      <c r="A214" s="19" t="s">
        <v>395</v>
      </c>
      <c r="B214" s="19" t="s">
        <v>396</v>
      </c>
    </row>
    <row r="215" spans="1:2" x14ac:dyDescent="0.2">
      <c r="A215" s="19" t="s">
        <v>397</v>
      </c>
      <c r="B215" s="19" t="s">
        <v>396</v>
      </c>
    </row>
    <row r="216" spans="1:2" x14ac:dyDescent="0.2">
      <c r="A216" s="19" t="s">
        <v>398</v>
      </c>
      <c r="B216" s="19" t="s">
        <v>396</v>
      </c>
    </row>
    <row r="217" spans="1:2" x14ac:dyDescent="0.2">
      <c r="A217" s="19" t="s">
        <v>399</v>
      </c>
      <c r="B217" s="19" t="s">
        <v>396</v>
      </c>
    </row>
    <row r="218" spans="1:2" x14ac:dyDescent="0.2">
      <c r="A218" s="19" t="s">
        <v>400</v>
      </c>
      <c r="B218" s="19" t="s">
        <v>396</v>
      </c>
    </row>
    <row r="219" spans="1:2" x14ac:dyDescent="0.2">
      <c r="A219" s="19" t="s">
        <v>401</v>
      </c>
      <c r="B219" s="19" t="s">
        <v>396</v>
      </c>
    </row>
    <row r="220" spans="1:2" x14ac:dyDescent="0.2">
      <c r="A220" s="19" t="s">
        <v>402</v>
      </c>
      <c r="B220" s="19" t="s">
        <v>396</v>
      </c>
    </row>
    <row r="221" spans="1:2" x14ac:dyDescent="0.2">
      <c r="A221" s="19" t="s">
        <v>403</v>
      </c>
      <c r="B221" s="19" t="s">
        <v>111</v>
      </c>
    </row>
    <row r="222" spans="1:2" x14ac:dyDescent="0.2">
      <c r="A222" s="19" t="s">
        <v>404</v>
      </c>
      <c r="B222" s="19" t="s">
        <v>111</v>
      </c>
    </row>
    <row r="223" spans="1:2" x14ac:dyDescent="0.2">
      <c r="A223" s="19" t="s">
        <v>405</v>
      </c>
      <c r="B223" s="19" t="s">
        <v>111</v>
      </c>
    </row>
    <row r="224" spans="1:2" x14ac:dyDescent="0.2">
      <c r="A224" s="19" t="s">
        <v>406</v>
      </c>
      <c r="B224" s="19" t="s">
        <v>111</v>
      </c>
    </row>
    <row r="225" spans="1:2" x14ac:dyDescent="0.2">
      <c r="A225" s="19" t="s">
        <v>407</v>
      </c>
      <c r="B225" s="19" t="s">
        <v>111</v>
      </c>
    </row>
    <row r="226" spans="1:2" x14ac:dyDescent="0.2">
      <c r="A226" s="19" t="s">
        <v>408</v>
      </c>
      <c r="B226" s="19" t="s">
        <v>111</v>
      </c>
    </row>
    <row r="227" spans="1:2" x14ac:dyDescent="0.2">
      <c r="A227" s="19" t="s">
        <v>409</v>
      </c>
      <c r="B227" s="19" t="s">
        <v>224</v>
      </c>
    </row>
    <row r="228" spans="1:2" x14ac:dyDescent="0.2">
      <c r="A228" s="19" t="s">
        <v>410</v>
      </c>
      <c r="B228" s="19" t="s">
        <v>187</v>
      </c>
    </row>
    <row r="229" spans="1:2" x14ac:dyDescent="0.2">
      <c r="A229" s="19" t="s">
        <v>411</v>
      </c>
      <c r="B229" s="19" t="s">
        <v>187</v>
      </c>
    </row>
    <row r="230" spans="1:2" x14ac:dyDescent="0.2">
      <c r="A230" s="19" t="s">
        <v>412</v>
      </c>
      <c r="B230" s="19" t="s">
        <v>187</v>
      </c>
    </row>
    <row r="231" spans="1:2" x14ac:dyDescent="0.2">
      <c r="A231" s="19" t="s">
        <v>413</v>
      </c>
      <c r="B231" s="19" t="s">
        <v>414</v>
      </c>
    </row>
    <row r="232" spans="1:2" x14ac:dyDescent="0.2">
      <c r="A232" s="19" t="s">
        <v>415</v>
      </c>
      <c r="B232" s="19" t="s">
        <v>157</v>
      </c>
    </row>
    <row r="233" spans="1:2" x14ac:dyDescent="0.2">
      <c r="A233" s="19" t="s">
        <v>416</v>
      </c>
      <c r="B233" s="19" t="s">
        <v>417</v>
      </c>
    </row>
    <row r="234" spans="1:2" x14ac:dyDescent="0.2">
      <c r="A234" s="19" t="s">
        <v>418</v>
      </c>
      <c r="B234" s="19" t="s">
        <v>419</v>
      </c>
    </row>
    <row r="235" spans="1:2" x14ac:dyDescent="0.2">
      <c r="A235" s="19" t="s">
        <v>420</v>
      </c>
      <c r="B235" s="19" t="s">
        <v>421</v>
      </c>
    </row>
    <row r="236" spans="1:2" x14ac:dyDescent="0.2">
      <c r="A236" s="19" t="s">
        <v>422</v>
      </c>
      <c r="B236" s="19" t="s">
        <v>423</v>
      </c>
    </row>
    <row r="237" spans="1:2" x14ac:dyDescent="0.2">
      <c r="A237" s="19" t="s">
        <v>424</v>
      </c>
      <c r="B237" s="19" t="s">
        <v>111</v>
      </c>
    </row>
    <row r="238" spans="1:2" x14ac:dyDescent="0.2">
      <c r="A238" s="19" t="s">
        <v>425</v>
      </c>
      <c r="B238" s="19" t="s">
        <v>111</v>
      </c>
    </row>
    <row r="239" spans="1:2" x14ac:dyDescent="0.2">
      <c r="A239" s="19" t="s">
        <v>426</v>
      </c>
      <c r="B239" s="19" t="s">
        <v>140</v>
      </c>
    </row>
    <row r="240" spans="1:2" x14ac:dyDescent="0.2">
      <c r="A240" s="19" t="s">
        <v>427</v>
      </c>
      <c r="B240" s="19" t="s">
        <v>428</v>
      </c>
    </row>
    <row r="241" spans="1:2" x14ac:dyDescent="0.2">
      <c r="A241" s="19" t="s">
        <v>429</v>
      </c>
      <c r="B241" s="19" t="s">
        <v>334</v>
      </c>
    </row>
    <row r="242" spans="1:2" x14ac:dyDescent="0.2">
      <c r="A242" s="19" t="s">
        <v>430</v>
      </c>
      <c r="B242" s="19" t="s">
        <v>371</v>
      </c>
    </row>
    <row r="243" spans="1:2" x14ac:dyDescent="0.2">
      <c r="A243" s="19" t="s">
        <v>431</v>
      </c>
      <c r="B243" s="19" t="s">
        <v>336</v>
      </c>
    </row>
    <row r="244" spans="1:2" x14ac:dyDescent="0.2">
      <c r="A244" s="19" t="s">
        <v>432</v>
      </c>
      <c r="B244" s="19" t="s">
        <v>140</v>
      </c>
    </row>
    <row r="245" spans="1:2" x14ac:dyDescent="0.2">
      <c r="A245" s="19" t="s">
        <v>433</v>
      </c>
      <c r="B245" s="19" t="s">
        <v>140</v>
      </c>
    </row>
    <row r="246" spans="1:2" x14ac:dyDescent="0.2">
      <c r="A246" s="19" t="s">
        <v>434</v>
      </c>
      <c r="B246" s="19" t="s">
        <v>435</v>
      </c>
    </row>
    <row r="247" spans="1:2" x14ac:dyDescent="0.2">
      <c r="A247" s="19" t="s">
        <v>436</v>
      </c>
      <c r="B247" s="19" t="s">
        <v>86</v>
      </c>
    </row>
    <row r="248" spans="1:2" x14ac:dyDescent="0.2">
      <c r="A248" s="19" t="s">
        <v>437</v>
      </c>
      <c r="B248" s="19" t="s">
        <v>438</v>
      </c>
    </row>
    <row r="249" spans="1:2" x14ac:dyDescent="0.2">
      <c r="A249" s="19" t="s">
        <v>439</v>
      </c>
      <c r="B249" s="19" t="s">
        <v>249</v>
      </c>
    </row>
    <row r="250" spans="1:2" x14ac:dyDescent="0.2">
      <c r="A250" s="19" t="s">
        <v>440</v>
      </c>
      <c r="B250" s="19" t="s">
        <v>187</v>
      </c>
    </row>
    <row r="251" spans="1:2" x14ac:dyDescent="0.2">
      <c r="A251" s="19" t="s">
        <v>441</v>
      </c>
      <c r="B251" s="19" t="s">
        <v>371</v>
      </c>
    </row>
    <row r="252" spans="1:2" x14ac:dyDescent="0.2">
      <c r="A252" s="19" t="s">
        <v>442</v>
      </c>
      <c r="B252" s="19" t="s">
        <v>371</v>
      </c>
    </row>
    <row r="253" spans="1:2" x14ac:dyDescent="0.2">
      <c r="A253" s="19" t="s">
        <v>443</v>
      </c>
      <c r="B253" s="19" t="s">
        <v>444</v>
      </c>
    </row>
    <row r="254" spans="1:2" x14ac:dyDescent="0.2">
      <c r="A254" s="19" t="s">
        <v>445</v>
      </c>
      <c r="B254" s="19" t="s">
        <v>336</v>
      </c>
    </row>
    <row r="255" spans="1:2" x14ac:dyDescent="0.2">
      <c r="A255" s="19" t="s">
        <v>446</v>
      </c>
      <c r="B255" s="19" t="s">
        <v>371</v>
      </c>
    </row>
    <row r="256" spans="1:2" x14ac:dyDescent="0.2">
      <c r="A256" s="19" t="s">
        <v>447</v>
      </c>
      <c r="B256" s="19" t="s">
        <v>448</v>
      </c>
    </row>
    <row r="257" spans="1:2" x14ac:dyDescent="0.2">
      <c r="A257" s="19" t="s">
        <v>449</v>
      </c>
      <c r="B257" s="19" t="s">
        <v>140</v>
      </c>
    </row>
    <row r="258" spans="1:2" x14ac:dyDescent="0.2">
      <c r="A258" s="19" t="s">
        <v>450</v>
      </c>
      <c r="B258" s="19" t="s">
        <v>451</v>
      </c>
    </row>
    <row r="259" spans="1:2" x14ac:dyDescent="0.2">
      <c r="A259" s="19" t="s">
        <v>452</v>
      </c>
      <c r="B259" s="19" t="s">
        <v>164</v>
      </c>
    </row>
    <row r="260" spans="1:2" x14ac:dyDescent="0.2">
      <c r="A260" s="19" t="s">
        <v>453</v>
      </c>
      <c r="B260" s="19" t="s">
        <v>164</v>
      </c>
    </row>
    <row r="261" spans="1:2" x14ac:dyDescent="0.2">
      <c r="A261" s="19" t="s">
        <v>454</v>
      </c>
      <c r="B261" s="19" t="s">
        <v>209</v>
      </c>
    </row>
    <row r="262" spans="1:2" x14ac:dyDescent="0.2">
      <c r="A262" s="19" t="s">
        <v>455</v>
      </c>
      <c r="B262" s="19" t="s">
        <v>456</v>
      </c>
    </row>
    <row r="263" spans="1:2" x14ac:dyDescent="0.2">
      <c r="A263" s="19" t="s">
        <v>457</v>
      </c>
      <c r="B263" s="19" t="s">
        <v>187</v>
      </c>
    </row>
    <row r="264" spans="1:2" x14ac:dyDescent="0.2">
      <c r="A264" s="19" t="s">
        <v>458</v>
      </c>
      <c r="B264" s="19" t="s">
        <v>351</v>
      </c>
    </row>
    <row r="265" spans="1:2" x14ac:dyDescent="0.2">
      <c r="A265" s="19" t="s">
        <v>459</v>
      </c>
      <c r="B265" s="19" t="s">
        <v>460</v>
      </c>
    </row>
    <row r="266" spans="1:2" x14ac:dyDescent="0.2">
      <c r="A266" s="19" t="s">
        <v>461</v>
      </c>
      <c r="B266" s="19" t="s">
        <v>371</v>
      </c>
    </row>
    <row r="267" spans="1:2" x14ac:dyDescent="0.2">
      <c r="A267" s="19" t="s">
        <v>462</v>
      </c>
      <c r="B267" s="19" t="s">
        <v>187</v>
      </c>
    </row>
    <row r="268" spans="1:2" x14ac:dyDescent="0.2">
      <c r="A268" s="19" t="s">
        <v>463</v>
      </c>
      <c r="B268" s="19" t="s">
        <v>242</v>
      </c>
    </row>
    <row r="269" spans="1:2" x14ac:dyDescent="0.2">
      <c r="A269" s="19" t="s">
        <v>464</v>
      </c>
      <c r="B269" s="19" t="s">
        <v>465</v>
      </c>
    </row>
    <row r="270" spans="1:2" x14ac:dyDescent="0.2">
      <c r="A270" s="19" t="s">
        <v>466</v>
      </c>
      <c r="B270" s="19" t="s">
        <v>164</v>
      </c>
    </row>
    <row r="271" spans="1:2" x14ac:dyDescent="0.2">
      <c r="A271" s="19" t="s">
        <v>467</v>
      </c>
      <c r="B271" s="19" t="s">
        <v>164</v>
      </c>
    </row>
    <row r="272" spans="1:2" x14ac:dyDescent="0.2">
      <c r="A272" s="19" t="s">
        <v>468</v>
      </c>
      <c r="B272" s="19" t="s">
        <v>164</v>
      </c>
    </row>
    <row r="273" spans="1:2" x14ac:dyDescent="0.2">
      <c r="A273" s="19" t="s">
        <v>469</v>
      </c>
      <c r="B273" s="19" t="s">
        <v>140</v>
      </c>
    </row>
    <row r="274" spans="1:2" x14ac:dyDescent="0.2">
      <c r="A274" s="19" t="s">
        <v>470</v>
      </c>
      <c r="B274" s="19" t="s">
        <v>140</v>
      </c>
    </row>
    <row r="275" spans="1:2" x14ac:dyDescent="0.2">
      <c r="A275" s="19" t="s">
        <v>471</v>
      </c>
      <c r="B275" s="19" t="s">
        <v>164</v>
      </c>
    </row>
    <row r="276" spans="1:2" x14ac:dyDescent="0.2">
      <c r="A276" s="19" t="s">
        <v>472</v>
      </c>
      <c r="B276" s="19" t="s">
        <v>164</v>
      </c>
    </row>
    <row r="277" spans="1:2" x14ac:dyDescent="0.2">
      <c r="A277" s="19" t="s">
        <v>473</v>
      </c>
      <c r="B277" s="19" t="s">
        <v>91</v>
      </c>
    </row>
    <row r="278" spans="1:2" x14ac:dyDescent="0.2">
      <c r="A278" s="19" t="s">
        <v>474</v>
      </c>
      <c r="B278" s="19" t="s">
        <v>152</v>
      </c>
    </row>
    <row r="279" spans="1:2" x14ac:dyDescent="0.2">
      <c r="A279" s="19" t="s">
        <v>475</v>
      </c>
      <c r="B279" s="19" t="s">
        <v>111</v>
      </c>
    </row>
    <row r="280" spans="1:2" x14ac:dyDescent="0.2">
      <c r="A280" s="19" t="s">
        <v>476</v>
      </c>
      <c r="B280" s="19" t="s">
        <v>187</v>
      </c>
    </row>
    <row r="281" spans="1:2" x14ac:dyDescent="0.2">
      <c r="A281" s="19" t="s">
        <v>477</v>
      </c>
      <c r="B281" s="19" t="s">
        <v>205</v>
      </c>
    </row>
    <row r="282" spans="1:2" x14ac:dyDescent="0.2">
      <c r="A282" s="19" t="s">
        <v>478</v>
      </c>
      <c r="B282" s="19" t="s">
        <v>479</v>
      </c>
    </row>
    <row r="283" spans="1:2" x14ac:dyDescent="0.2">
      <c r="A283" s="19" t="s">
        <v>480</v>
      </c>
      <c r="B283" s="19" t="s">
        <v>421</v>
      </c>
    </row>
    <row r="284" spans="1:2" x14ac:dyDescent="0.2">
      <c r="A284" s="19" t="s">
        <v>481</v>
      </c>
      <c r="B284" s="19" t="s">
        <v>127</v>
      </c>
    </row>
    <row r="285" spans="1:2" x14ac:dyDescent="0.2">
      <c r="A285" s="19" t="s">
        <v>482</v>
      </c>
      <c r="B285" s="19" t="s">
        <v>483</v>
      </c>
    </row>
    <row r="286" spans="1:2" x14ac:dyDescent="0.2">
      <c r="A286" s="19" t="s">
        <v>484</v>
      </c>
      <c r="B286" s="19" t="s">
        <v>111</v>
      </c>
    </row>
    <row r="287" spans="1:2" x14ac:dyDescent="0.2">
      <c r="A287" s="19" t="s">
        <v>485</v>
      </c>
      <c r="B287" s="19" t="s">
        <v>111</v>
      </c>
    </row>
    <row r="288" spans="1:2" x14ac:dyDescent="0.2">
      <c r="A288" s="19" t="s">
        <v>486</v>
      </c>
      <c r="B288" s="19" t="s">
        <v>487</v>
      </c>
    </row>
    <row r="289" spans="1:2" x14ac:dyDescent="0.2">
      <c r="A289" s="19" t="s">
        <v>488</v>
      </c>
      <c r="B289" s="19" t="s">
        <v>224</v>
      </c>
    </row>
    <row r="290" spans="1:2" x14ac:dyDescent="0.2">
      <c r="A290" s="19" t="s">
        <v>489</v>
      </c>
      <c r="B290" s="19" t="s">
        <v>213</v>
      </c>
    </row>
    <row r="291" spans="1:2" x14ac:dyDescent="0.2">
      <c r="A291" s="19" t="s">
        <v>490</v>
      </c>
      <c r="B291" s="19" t="s">
        <v>491</v>
      </c>
    </row>
    <row r="292" spans="1:2" x14ac:dyDescent="0.2">
      <c r="A292" s="19" t="s">
        <v>492</v>
      </c>
      <c r="B292" s="19" t="s">
        <v>493</v>
      </c>
    </row>
    <row r="293" spans="1:2" x14ac:dyDescent="0.2">
      <c r="A293" s="19" t="s">
        <v>494</v>
      </c>
      <c r="B293" s="19" t="s">
        <v>121</v>
      </c>
    </row>
    <row r="294" spans="1:2" x14ac:dyDescent="0.2">
      <c r="A294" s="19" t="s">
        <v>495</v>
      </c>
      <c r="B294" s="19" t="s">
        <v>235</v>
      </c>
    </row>
    <row r="295" spans="1:2" x14ac:dyDescent="0.2">
      <c r="A295" s="19" t="s">
        <v>496</v>
      </c>
      <c r="B295" s="19" t="s">
        <v>235</v>
      </c>
    </row>
    <row r="296" spans="1:2" x14ac:dyDescent="0.2">
      <c r="A296" s="19" t="s">
        <v>497</v>
      </c>
      <c r="B296" s="19" t="s">
        <v>123</v>
      </c>
    </row>
    <row r="297" spans="1:2" x14ac:dyDescent="0.2">
      <c r="A297" s="19" t="s">
        <v>498</v>
      </c>
      <c r="B297" s="19" t="s">
        <v>123</v>
      </c>
    </row>
    <row r="298" spans="1:2" x14ac:dyDescent="0.2">
      <c r="A298" s="19" t="s">
        <v>499</v>
      </c>
      <c r="B298" s="19" t="s">
        <v>500</v>
      </c>
    </row>
    <row r="299" spans="1:2" x14ac:dyDescent="0.2">
      <c r="A299" s="19" t="s">
        <v>501</v>
      </c>
      <c r="B299" s="19" t="s">
        <v>502</v>
      </c>
    </row>
    <row r="300" spans="1:2" x14ac:dyDescent="0.2">
      <c r="A300" s="19" t="s">
        <v>503</v>
      </c>
      <c r="B300" s="19" t="s">
        <v>157</v>
      </c>
    </row>
    <row r="301" spans="1:2" x14ac:dyDescent="0.2">
      <c r="A301" s="19" t="s">
        <v>504</v>
      </c>
      <c r="B301" s="19" t="s">
        <v>84</v>
      </c>
    </row>
    <row r="302" spans="1:2" x14ac:dyDescent="0.2">
      <c r="A302" s="19" t="s">
        <v>505</v>
      </c>
      <c r="B302" s="19" t="s">
        <v>506</v>
      </c>
    </row>
    <row r="303" spans="1:2" x14ac:dyDescent="0.2">
      <c r="A303" s="19" t="s">
        <v>507</v>
      </c>
      <c r="B303" s="19" t="s">
        <v>508</v>
      </c>
    </row>
    <row r="304" spans="1:2" x14ac:dyDescent="0.2">
      <c r="A304" s="19" t="s">
        <v>509</v>
      </c>
      <c r="B304" s="19" t="s">
        <v>187</v>
      </c>
    </row>
    <row r="305" spans="1:2" x14ac:dyDescent="0.2">
      <c r="A305" s="19" t="s">
        <v>510</v>
      </c>
      <c r="B305" s="19" t="s">
        <v>164</v>
      </c>
    </row>
    <row r="306" spans="1:2" x14ac:dyDescent="0.2">
      <c r="A306" s="19" t="s">
        <v>511</v>
      </c>
      <c r="B306" s="19" t="s">
        <v>111</v>
      </c>
    </row>
    <row r="307" spans="1:2" x14ac:dyDescent="0.2">
      <c r="A307" s="19" t="s">
        <v>512</v>
      </c>
      <c r="B307" s="19" t="s">
        <v>111</v>
      </c>
    </row>
    <row r="308" spans="1:2" x14ac:dyDescent="0.2">
      <c r="A308" s="19" t="s">
        <v>513</v>
      </c>
      <c r="B308" s="19" t="s">
        <v>129</v>
      </c>
    </row>
    <row r="309" spans="1:2" x14ac:dyDescent="0.2">
      <c r="A309" s="19" t="s">
        <v>514</v>
      </c>
      <c r="B309" s="19" t="s">
        <v>129</v>
      </c>
    </row>
    <row r="310" spans="1:2" x14ac:dyDescent="0.2">
      <c r="A310" s="19" t="s">
        <v>515</v>
      </c>
      <c r="B310" s="19" t="s">
        <v>213</v>
      </c>
    </row>
    <row r="311" spans="1:2" x14ac:dyDescent="0.2">
      <c r="A311" s="19" t="s">
        <v>516</v>
      </c>
      <c r="B311" s="19" t="s">
        <v>213</v>
      </c>
    </row>
    <row r="312" spans="1:2" x14ac:dyDescent="0.2">
      <c r="A312" s="19" t="s">
        <v>517</v>
      </c>
      <c r="B312" s="19" t="s">
        <v>369</v>
      </c>
    </row>
    <row r="313" spans="1:2" x14ac:dyDescent="0.2">
      <c r="A313" s="19" t="s">
        <v>518</v>
      </c>
      <c r="B313" s="19" t="s">
        <v>519</v>
      </c>
    </row>
    <row r="314" spans="1:2" x14ac:dyDescent="0.2">
      <c r="A314" s="19" t="s">
        <v>520</v>
      </c>
      <c r="B314" s="19" t="s">
        <v>521</v>
      </c>
    </row>
    <row r="315" spans="1:2" x14ac:dyDescent="0.2">
      <c r="A315" s="19" t="s">
        <v>522</v>
      </c>
      <c r="B315" s="19" t="s">
        <v>275</v>
      </c>
    </row>
    <row r="316" spans="1:2" x14ac:dyDescent="0.2">
      <c r="A316" s="19" t="s">
        <v>523</v>
      </c>
      <c r="B316" s="19" t="s">
        <v>147</v>
      </c>
    </row>
    <row r="317" spans="1:2" x14ac:dyDescent="0.2">
      <c r="A317" s="19" t="s">
        <v>524</v>
      </c>
      <c r="B317" s="19" t="s">
        <v>525</v>
      </c>
    </row>
    <row r="318" spans="1:2" x14ac:dyDescent="0.2">
      <c r="A318" s="19" t="s">
        <v>526</v>
      </c>
      <c r="B318" s="19" t="s">
        <v>196</v>
      </c>
    </row>
    <row r="319" spans="1:2" x14ac:dyDescent="0.2">
      <c r="A319" s="19" t="s">
        <v>527</v>
      </c>
      <c r="B319" s="19" t="s">
        <v>271</v>
      </c>
    </row>
    <row r="320" spans="1:2" x14ac:dyDescent="0.2">
      <c r="A320" s="19" t="s">
        <v>528</v>
      </c>
      <c r="B320" s="19" t="s">
        <v>157</v>
      </c>
    </row>
    <row r="321" spans="1:2" x14ac:dyDescent="0.2">
      <c r="A321" s="19" t="s">
        <v>529</v>
      </c>
      <c r="B321" s="19" t="s">
        <v>157</v>
      </c>
    </row>
    <row r="322" spans="1:2" x14ac:dyDescent="0.2">
      <c r="A322" s="19" t="s">
        <v>530</v>
      </c>
      <c r="B322" s="19" t="s">
        <v>361</v>
      </c>
    </row>
    <row r="323" spans="1:2" x14ac:dyDescent="0.2">
      <c r="A323" s="19" t="s">
        <v>531</v>
      </c>
      <c r="B323" s="19" t="s">
        <v>532</v>
      </c>
    </row>
    <row r="324" spans="1:2" x14ac:dyDescent="0.2">
      <c r="A324" s="19" t="s">
        <v>533</v>
      </c>
      <c r="B324" s="19" t="s">
        <v>534</v>
      </c>
    </row>
    <row r="325" spans="1:2" x14ac:dyDescent="0.2">
      <c r="A325" s="19" t="s">
        <v>535</v>
      </c>
      <c r="B325" s="19" t="s">
        <v>536</v>
      </c>
    </row>
    <row r="326" spans="1:2" x14ac:dyDescent="0.2">
      <c r="A326" s="19" t="s">
        <v>537</v>
      </c>
      <c r="B326" s="19" t="s">
        <v>131</v>
      </c>
    </row>
    <row r="327" spans="1:2" x14ac:dyDescent="0.2">
      <c r="A327" s="19" t="s">
        <v>538</v>
      </c>
      <c r="B327" s="19" t="s">
        <v>215</v>
      </c>
    </row>
    <row r="328" spans="1:2" x14ac:dyDescent="0.2">
      <c r="A328" s="19" t="s">
        <v>539</v>
      </c>
      <c r="B328" s="19" t="s">
        <v>483</v>
      </c>
    </row>
    <row r="329" spans="1:2" x14ac:dyDescent="0.2">
      <c r="A329" s="19" t="s">
        <v>540</v>
      </c>
      <c r="B329" s="19" t="s">
        <v>184</v>
      </c>
    </row>
    <row r="330" spans="1:2" x14ac:dyDescent="0.2">
      <c r="A330" s="19" t="s">
        <v>541</v>
      </c>
      <c r="B330" s="19" t="s">
        <v>91</v>
      </c>
    </row>
    <row r="331" spans="1:2" x14ac:dyDescent="0.2">
      <c r="A331" s="19" t="s">
        <v>542</v>
      </c>
      <c r="B331" s="19" t="s">
        <v>543</v>
      </c>
    </row>
    <row r="332" spans="1:2" x14ac:dyDescent="0.2">
      <c r="A332" s="19" t="s">
        <v>544</v>
      </c>
      <c r="B332" s="19" t="s">
        <v>545</v>
      </c>
    </row>
    <row r="333" spans="1:2" x14ac:dyDescent="0.2">
      <c r="A333" s="19" t="s">
        <v>546</v>
      </c>
      <c r="B333" s="19" t="s">
        <v>547</v>
      </c>
    </row>
    <row r="334" spans="1:2" x14ac:dyDescent="0.2">
      <c r="A334" s="19" t="s">
        <v>548</v>
      </c>
      <c r="B334" s="19" t="s">
        <v>363</v>
      </c>
    </row>
    <row r="335" spans="1:2" x14ac:dyDescent="0.2">
      <c r="A335" s="19" t="s">
        <v>549</v>
      </c>
      <c r="B335" s="19" t="s">
        <v>278</v>
      </c>
    </row>
    <row r="336" spans="1:2" x14ac:dyDescent="0.2">
      <c r="A336" s="19" t="s">
        <v>550</v>
      </c>
      <c r="B336" s="19" t="s">
        <v>111</v>
      </c>
    </row>
    <row r="337" spans="1:2" x14ac:dyDescent="0.2">
      <c r="A337" s="19" t="s">
        <v>551</v>
      </c>
      <c r="B337" s="19" t="s">
        <v>111</v>
      </c>
    </row>
    <row r="338" spans="1:2" x14ac:dyDescent="0.2">
      <c r="A338" s="19" t="s">
        <v>552</v>
      </c>
      <c r="B338" s="19" t="s">
        <v>338</v>
      </c>
    </row>
    <row r="339" spans="1:2" x14ac:dyDescent="0.2">
      <c r="A339" s="19" t="s">
        <v>553</v>
      </c>
      <c r="B339" s="19" t="s">
        <v>554</v>
      </c>
    </row>
    <row r="340" spans="1:2" x14ac:dyDescent="0.2">
      <c r="A340" s="19" t="s">
        <v>555</v>
      </c>
      <c r="B340" s="19" t="s">
        <v>554</v>
      </c>
    </row>
    <row r="341" spans="1:2" x14ac:dyDescent="0.2">
      <c r="A341" s="19" t="s">
        <v>556</v>
      </c>
      <c r="B341" s="19" t="s">
        <v>557</v>
      </c>
    </row>
    <row r="342" spans="1:2" x14ac:dyDescent="0.2">
      <c r="A342" s="19" t="s">
        <v>558</v>
      </c>
      <c r="B342" s="19" t="s">
        <v>113</v>
      </c>
    </row>
    <row r="343" spans="1:2" x14ac:dyDescent="0.2">
      <c r="A343" s="19" t="s">
        <v>559</v>
      </c>
      <c r="B343" s="19" t="s">
        <v>363</v>
      </c>
    </row>
    <row r="344" spans="1:2" x14ac:dyDescent="0.2">
      <c r="A344" s="19" t="s">
        <v>560</v>
      </c>
      <c r="B344" s="19" t="s">
        <v>147</v>
      </c>
    </row>
    <row r="345" spans="1:2" x14ac:dyDescent="0.2">
      <c r="A345" s="19" t="s">
        <v>561</v>
      </c>
      <c r="B345" s="19" t="s">
        <v>562</v>
      </c>
    </row>
    <row r="346" spans="1:2" x14ac:dyDescent="0.2">
      <c r="A346" s="19" t="s">
        <v>563</v>
      </c>
      <c r="B346" s="19" t="s">
        <v>140</v>
      </c>
    </row>
    <row r="347" spans="1:2" x14ac:dyDescent="0.2">
      <c r="A347" s="19" t="s">
        <v>564</v>
      </c>
      <c r="B347" s="19" t="s">
        <v>565</v>
      </c>
    </row>
    <row r="348" spans="1:2" x14ac:dyDescent="0.2">
      <c r="A348" s="19" t="s">
        <v>566</v>
      </c>
      <c r="B348" s="19" t="s">
        <v>258</v>
      </c>
    </row>
    <row r="349" spans="1:2" x14ac:dyDescent="0.2">
      <c r="A349" s="19" t="s">
        <v>567</v>
      </c>
      <c r="B349" s="19" t="s">
        <v>258</v>
      </c>
    </row>
    <row r="350" spans="1:2" x14ac:dyDescent="0.2">
      <c r="A350" s="19" t="s">
        <v>568</v>
      </c>
      <c r="B350" s="19" t="s">
        <v>258</v>
      </c>
    </row>
    <row r="351" spans="1:2" x14ac:dyDescent="0.2">
      <c r="A351" s="19" t="s">
        <v>569</v>
      </c>
      <c r="B351" s="19" t="s">
        <v>363</v>
      </c>
    </row>
    <row r="352" spans="1:2" x14ac:dyDescent="0.2">
      <c r="A352" s="19" t="s">
        <v>570</v>
      </c>
      <c r="B352" s="19" t="s">
        <v>571</v>
      </c>
    </row>
    <row r="353" spans="1:2" x14ac:dyDescent="0.2">
      <c r="A353" s="19" t="s">
        <v>572</v>
      </c>
      <c r="B353" s="19" t="s">
        <v>86</v>
      </c>
    </row>
    <row r="354" spans="1:2" x14ac:dyDescent="0.2">
      <c r="A354" s="19" t="s">
        <v>573</v>
      </c>
      <c r="B354" s="19" t="s">
        <v>215</v>
      </c>
    </row>
    <row r="355" spans="1:2" x14ac:dyDescent="0.2">
      <c r="A355" s="19" t="s">
        <v>574</v>
      </c>
      <c r="B355" s="19" t="s">
        <v>287</v>
      </c>
    </row>
    <row r="356" spans="1:2" x14ac:dyDescent="0.2">
      <c r="A356" s="19" t="s">
        <v>575</v>
      </c>
      <c r="B356" s="19" t="s">
        <v>127</v>
      </c>
    </row>
    <row r="357" spans="1:2" x14ac:dyDescent="0.2">
      <c r="A357" s="19" t="s">
        <v>576</v>
      </c>
      <c r="B357" s="19" t="s">
        <v>100</v>
      </c>
    </row>
    <row r="358" spans="1:2" x14ac:dyDescent="0.2">
      <c r="A358" s="19" t="s">
        <v>577</v>
      </c>
      <c r="B358" s="19" t="s">
        <v>578</v>
      </c>
    </row>
    <row r="359" spans="1:2" x14ac:dyDescent="0.2">
      <c r="A359" s="19" t="s">
        <v>579</v>
      </c>
      <c r="B359" s="19" t="s">
        <v>580</v>
      </c>
    </row>
    <row r="360" spans="1:2" x14ac:dyDescent="0.2">
      <c r="A360" s="19" t="s">
        <v>581</v>
      </c>
      <c r="B360" s="19" t="s">
        <v>580</v>
      </c>
    </row>
    <row r="361" spans="1:2" x14ac:dyDescent="0.2">
      <c r="A361" s="19" t="s">
        <v>582</v>
      </c>
      <c r="B361" s="19" t="s">
        <v>84</v>
      </c>
    </row>
    <row r="362" spans="1:2" x14ac:dyDescent="0.2">
      <c r="A362" s="19" t="s">
        <v>583</v>
      </c>
      <c r="B362" s="19" t="s">
        <v>584</v>
      </c>
    </row>
    <row r="363" spans="1:2" x14ac:dyDescent="0.2">
      <c r="A363" s="19" t="s">
        <v>585</v>
      </c>
      <c r="B363" s="19" t="s">
        <v>586</v>
      </c>
    </row>
    <row r="364" spans="1:2" x14ac:dyDescent="0.2">
      <c r="A364" s="19" t="s">
        <v>587</v>
      </c>
      <c r="B364" s="19" t="s">
        <v>588</v>
      </c>
    </row>
    <row r="365" spans="1:2" x14ac:dyDescent="0.2">
      <c r="A365" s="19" t="s">
        <v>589</v>
      </c>
      <c r="B365" s="19" t="s">
        <v>590</v>
      </c>
    </row>
    <row r="366" spans="1:2" x14ac:dyDescent="0.2">
      <c r="A366" s="19" t="s">
        <v>591</v>
      </c>
      <c r="B366" s="19" t="s">
        <v>592</v>
      </c>
    </row>
    <row r="367" spans="1:2" x14ac:dyDescent="0.2">
      <c r="A367" s="19" t="s">
        <v>593</v>
      </c>
      <c r="B367" s="19" t="s">
        <v>164</v>
      </c>
    </row>
    <row r="368" spans="1:2" x14ac:dyDescent="0.2">
      <c r="A368" s="19" t="s">
        <v>594</v>
      </c>
      <c r="B368" s="19" t="s">
        <v>164</v>
      </c>
    </row>
    <row r="369" spans="1:2" x14ac:dyDescent="0.2">
      <c r="A369" s="19" t="s">
        <v>595</v>
      </c>
      <c r="B369" s="19" t="s">
        <v>554</v>
      </c>
    </row>
    <row r="370" spans="1:2" x14ac:dyDescent="0.2">
      <c r="A370" s="19" t="s">
        <v>596</v>
      </c>
      <c r="B370" s="19" t="s">
        <v>196</v>
      </c>
    </row>
    <row r="371" spans="1:2" x14ac:dyDescent="0.2">
      <c r="A371" s="19" t="s">
        <v>597</v>
      </c>
      <c r="B371" s="19" t="s">
        <v>376</v>
      </c>
    </row>
    <row r="372" spans="1:2" x14ac:dyDescent="0.2">
      <c r="A372" s="19" t="s">
        <v>598</v>
      </c>
      <c r="B372" s="19" t="s">
        <v>334</v>
      </c>
    </row>
    <row r="373" spans="1:2" x14ac:dyDescent="0.2">
      <c r="A373" s="19" t="s">
        <v>599</v>
      </c>
      <c r="B373" s="19" t="s">
        <v>491</v>
      </c>
    </row>
    <row r="374" spans="1:2" x14ac:dyDescent="0.2">
      <c r="A374" s="19" t="s">
        <v>600</v>
      </c>
      <c r="B374" s="19" t="s">
        <v>213</v>
      </c>
    </row>
    <row r="375" spans="1:2" x14ac:dyDescent="0.2">
      <c r="A375" s="19" t="s">
        <v>601</v>
      </c>
      <c r="B375" s="19" t="s">
        <v>140</v>
      </c>
    </row>
    <row r="376" spans="1:2" x14ac:dyDescent="0.2">
      <c r="A376" s="19" t="s">
        <v>602</v>
      </c>
      <c r="B376" s="19" t="s">
        <v>289</v>
      </c>
    </row>
    <row r="377" spans="1:2" x14ac:dyDescent="0.2">
      <c r="A377" s="19" t="s">
        <v>603</v>
      </c>
      <c r="B377" s="19" t="s">
        <v>371</v>
      </c>
    </row>
    <row r="378" spans="1:2" x14ac:dyDescent="0.2">
      <c r="A378" s="19" t="s">
        <v>604</v>
      </c>
      <c r="B378" s="19" t="s">
        <v>371</v>
      </c>
    </row>
    <row r="379" spans="1:2" x14ac:dyDescent="0.2">
      <c r="A379" s="19" t="s">
        <v>605</v>
      </c>
      <c r="B379" s="19" t="s">
        <v>606</v>
      </c>
    </row>
    <row r="380" spans="1:2" x14ac:dyDescent="0.2">
      <c r="A380" s="19" t="s">
        <v>607</v>
      </c>
      <c r="B380" s="19" t="s">
        <v>86</v>
      </c>
    </row>
    <row r="381" spans="1:2" x14ac:dyDescent="0.2">
      <c r="A381" s="19" t="s">
        <v>608</v>
      </c>
      <c r="B381" s="19" t="s">
        <v>609</v>
      </c>
    </row>
    <row r="382" spans="1:2" x14ac:dyDescent="0.2">
      <c r="A382" s="19" t="s">
        <v>610</v>
      </c>
      <c r="B382" s="19" t="s">
        <v>611</v>
      </c>
    </row>
    <row r="383" spans="1:2" x14ac:dyDescent="0.2">
      <c r="A383" s="19" t="s">
        <v>612</v>
      </c>
      <c r="B383" s="19" t="s">
        <v>613</v>
      </c>
    </row>
    <row r="384" spans="1:2" x14ac:dyDescent="0.2">
      <c r="A384" s="19" t="s">
        <v>614</v>
      </c>
      <c r="B384" s="19" t="s">
        <v>615</v>
      </c>
    </row>
    <row r="385" spans="1:2" x14ac:dyDescent="0.2">
      <c r="A385" s="19" t="s">
        <v>616</v>
      </c>
      <c r="B385" s="19" t="s">
        <v>184</v>
      </c>
    </row>
    <row r="386" spans="1:2" x14ac:dyDescent="0.2">
      <c r="A386" s="19" t="s">
        <v>617</v>
      </c>
      <c r="B386" s="19" t="s">
        <v>149</v>
      </c>
    </row>
    <row r="387" spans="1:2" x14ac:dyDescent="0.2">
      <c r="A387" s="19" t="s">
        <v>618</v>
      </c>
      <c r="B387" s="19" t="s">
        <v>91</v>
      </c>
    </row>
    <row r="388" spans="1:2" x14ac:dyDescent="0.2">
      <c r="A388" s="19" t="s">
        <v>619</v>
      </c>
      <c r="B388" s="19" t="s">
        <v>140</v>
      </c>
    </row>
    <row r="389" spans="1:2" x14ac:dyDescent="0.2">
      <c r="A389" s="19" t="s">
        <v>620</v>
      </c>
      <c r="B389" s="19" t="s">
        <v>140</v>
      </c>
    </row>
    <row r="390" spans="1:2" x14ac:dyDescent="0.2">
      <c r="A390" s="19" t="s">
        <v>621</v>
      </c>
      <c r="B390" s="19" t="s">
        <v>240</v>
      </c>
    </row>
    <row r="391" spans="1:2" x14ac:dyDescent="0.2">
      <c r="A391" s="19" t="s">
        <v>622</v>
      </c>
      <c r="B391" s="19" t="s">
        <v>353</v>
      </c>
    </row>
    <row r="392" spans="1:2" x14ac:dyDescent="0.2">
      <c r="A392" s="19" t="s">
        <v>623</v>
      </c>
      <c r="B392" s="19" t="s">
        <v>483</v>
      </c>
    </row>
    <row r="393" spans="1:2" x14ac:dyDescent="0.2">
      <c r="A393" s="19" t="s">
        <v>624</v>
      </c>
      <c r="B393" s="19" t="s">
        <v>625</v>
      </c>
    </row>
    <row r="394" spans="1:2" x14ac:dyDescent="0.2">
      <c r="A394" s="19" t="s">
        <v>626</v>
      </c>
      <c r="B394" s="19" t="s">
        <v>147</v>
      </c>
    </row>
    <row r="395" spans="1:2" x14ac:dyDescent="0.2">
      <c r="A395" s="19" t="s">
        <v>627</v>
      </c>
      <c r="B395" s="19" t="s">
        <v>487</v>
      </c>
    </row>
    <row r="396" spans="1:2" x14ac:dyDescent="0.2">
      <c r="A396" s="19" t="s">
        <v>628</v>
      </c>
      <c r="B396" s="19" t="s">
        <v>588</v>
      </c>
    </row>
    <row r="397" spans="1:2" x14ac:dyDescent="0.2">
      <c r="A397" s="19" t="s">
        <v>629</v>
      </c>
      <c r="B397" s="19" t="s">
        <v>630</v>
      </c>
    </row>
    <row r="398" spans="1:2" x14ac:dyDescent="0.2">
      <c r="A398" s="19" t="s">
        <v>631</v>
      </c>
      <c r="B398" s="19" t="s">
        <v>632</v>
      </c>
    </row>
    <row r="399" spans="1:2" x14ac:dyDescent="0.2">
      <c r="A399" s="19" t="s">
        <v>633</v>
      </c>
      <c r="B399" s="19" t="s">
        <v>428</v>
      </c>
    </row>
    <row r="400" spans="1:2" x14ac:dyDescent="0.2">
      <c r="A400" s="19" t="s">
        <v>634</v>
      </c>
      <c r="B400" s="19" t="s">
        <v>635</v>
      </c>
    </row>
    <row r="401" spans="1:2" x14ac:dyDescent="0.2">
      <c r="A401" s="19" t="s">
        <v>636</v>
      </c>
      <c r="B401" s="19" t="s">
        <v>147</v>
      </c>
    </row>
    <row r="402" spans="1:2" x14ac:dyDescent="0.2">
      <c r="A402" s="19" t="s">
        <v>637</v>
      </c>
      <c r="B402" s="19" t="s">
        <v>113</v>
      </c>
    </row>
    <row r="403" spans="1:2" x14ac:dyDescent="0.2">
      <c r="A403" s="19" t="s">
        <v>638</v>
      </c>
      <c r="B403" s="19" t="s">
        <v>639</v>
      </c>
    </row>
    <row r="404" spans="1:2" x14ac:dyDescent="0.2">
      <c r="A404" s="19" t="s">
        <v>640</v>
      </c>
      <c r="B404" s="19" t="s">
        <v>160</v>
      </c>
    </row>
    <row r="405" spans="1:2" x14ac:dyDescent="0.2">
      <c r="A405" s="19" t="s">
        <v>641</v>
      </c>
      <c r="B405" s="19" t="s">
        <v>189</v>
      </c>
    </row>
    <row r="406" spans="1:2" x14ac:dyDescent="0.2">
      <c r="A406" s="19" t="s">
        <v>642</v>
      </c>
      <c r="B406" s="19" t="s">
        <v>129</v>
      </c>
    </row>
    <row r="407" spans="1:2" x14ac:dyDescent="0.2">
      <c r="A407" s="19" t="s">
        <v>643</v>
      </c>
      <c r="B407" s="19" t="s">
        <v>129</v>
      </c>
    </row>
    <row r="408" spans="1:2" x14ac:dyDescent="0.2">
      <c r="A408" s="19" t="s">
        <v>644</v>
      </c>
      <c r="B408" s="19" t="s">
        <v>209</v>
      </c>
    </row>
    <row r="409" spans="1:2" x14ac:dyDescent="0.2">
      <c r="A409" s="19" t="s">
        <v>645</v>
      </c>
      <c r="B409" s="19" t="s">
        <v>646</v>
      </c>
    </row>
    <row r="410" spans="1:2" x14ac:dyDescent="0.2">
      <c r="A410" s="19" t="s">
        <v>647</v>
      </c>
      <c r="B410" s="19" t="s">
        <v>615</v>
      </c>
    </row>
    <row r="411" spans="1:2" x14ac:dyDescent="0.2">
      <c r="A411" s="19" t="s">
        <v>648</v>
      </c>
      <c r="B411" s="19" t="s">
        <v>615</v>
      </c>
    </row>
    <row r="412" spans="1:2" x14ac:dyDescent="0.2">
      <c r="A412" s="19" t="s">
        <v>649</v>
      </c>
      <c r="B412" s="19" t="s">
        <v>211</v>
      </c>
    </row>
    <row r="413" spans="1:2" x14ac:dyDescent="0.2">
      <c r="A413" s="19" t="s">
        <v>650</v>
      </c>
      <c r="B413" s="19" t="s">
        <v>211</v>
      </c>
    </row>
    <row r="414" spans="1:2" x14ac:dyDescent="0.2">
      <c r="A414" s="19" t="s">
        <v>651</v>
      </c>
      <c r="B414" s="19" t="s">
        <v>86</v>
      </c>
    </row>
    <row r="415" spans="1:2" x14ac:dyDescent="0.2">
      <c r="A415" s="19" t="s">
        <v>652</v>
      </c>
      <c r="B415" s="19" t="s">
        <v>479</v>
      </c>
    </row>
    <row r="416" spans="1:2" x14ac:dyDescent="0.2">
      <c r="A416" s="19" t="s">
        <v>653</v>
      </c>
      <c r="B416" s="19" t="s">
        <v>81</v>
      </c>
    </row>
    <row r="417" spans="1:2" x14ac:dyDescent="0.2">
      <c r="A417" s="19" t="s">
        <v>654</v>
      </c>
      <c r="B417" s="19" t="s">
        <v>655</v>
      </c>
    </row>
    <row r="418" spans="1:2" x14ac:dyDescent="0.2">
      <c r="A418" s="19" t="s">
        <v>656</v>
      </c>
      <c r="B418" s="19" t="s">
        <v>334</v>
      </c>
    </row>
    <row r="419" spans="1:2" x14ac:dyDescent="0.2">
      <c r="A419" s="19" t="s">
        <v>657</v>
      </c>
      <c r="B419" s="19" t="s">
        <v>658</v>
      </c>
    </row>
    <row r="420" spans="1:2" x14ac:dyDescent="0.2">
      <c r="A420" s="19" t="s">
        <v>659</v>
      </c>
      <c r="B420" s="19" t="s">
        <v>660</v>
      </c>
    </row>
    <row r="421" spans="1:2" x14ac:dyDescent="0.2">
      <c r="A421" s="19" t="s">
        <v>661</v>
      </c>
      <c r="B421" s="19" t="s">
        <v>187</v>
      </c>
    </row>
    <row r="422" spans="1:2" x14ac:dyDescent="0.2">
      <c r="A422" s="19" t="s">
        <v>662</v>
      </c>
      <c r="B422" s="19" t="s">
        <v>187</v>
      </c>
    </row>
    <row r="423" spans="1:2" x14ac:dyDescent="0.2">
      <c r="A423" s="19" t="s">
        <v>663</v>
      </c>
      <c r="B423" s="19" t="s">
        <v>164</v>
      </c>
    </row>
    <row r="424" spans="1:2" x14ac:dyDescent="0.2">
      <c r="A424" s="19" t="s">
        <v>664</v>
      </c>
      <c r="B424" s="19" t="s">
        <v>196</v>
      </c>
    </row>
    <row r="425" spans="1:2" x14ac:dyDescent="0.2">
      <c r="A425" s="19" t="s">
        <v>665</v>
      </c>
      <c r="B425" s="19" t="s">
        <v>187</v>
      </c>
    </row>
    <row r="426" spans="1:2" x14ac:dyDescent="0.2">
      <c r="A426" s="19" t="s">
        <v>666</v>
      </c>
      <c r="B426" s="19" t="s">
        <v>184</v>
      </c>
    </row>
    <row r="427" spans="1:2" x14ac:dyDescent="0.2">
      <c r="A427" s="19" t="s">
        <v>667</v>
      </c>
      <c r="B427" s="19" t="s">
        <v>625</v>
      </c>
    </row>
    <row r="428" spans="1:2" x14ac:dyDescent="0.2">
      <c r="A428" s="19" t="s">
        <v>668</v>
      </c>
      <c r="B428" s="19" t="s">
        <v>571</v>
      </c>
    </row>
    <row r="429" spans="1:2" x14ac:dyDescent="0.2">
      <c r="A429" s="19" t="s">
        <v>669</v>
      </c>
      <c r="B429" s="19" t="s">
        <v>242</v>
      </c>
    </row>
    <row r="430" spans="1:2" x14ac:dyDescent="0.2">
      <c r="A430" s="19" t="s">
        <v>670</v>
      </c>
      <c r="B430" s="19" t="s">
        <v>671</v>
      </c>
    </row>
    <row r="431" spans="1:2" x14ac:dyDescent="0.2">
      <c r="A431" s="19" t="s">
        <v>672</v>
      </c>
      <c r="B431" s="19" t="s">
        <v>221</v>
      </c>
    </row>
    <row r="432" spans="1:2" x14ac:dyDescent="0.2">
      <c r="A432" s="19" t="s">
        <v>673</v>
      </c>
      <c r="B432" s="19" t="s">
        <v>160</v>
      </c>
    </row>
    <row r="433" spans="1:2" x14ac:dyDescent="0.2">
      <c r="A433" s="19" t="s">
        <v>674</v>
      </c>
      <c r="B433" s="19" t="s">
        <v>140</v>
      </c>
    </row>
    <row r="434" spans="1:2" x14ac:dyDescent="0.2">
      <c r="A434" s="19" t="s">
        <v>675</v>
      </c>
      <c r="B434" s="19" t="s">
        <v>108</v>
      </c>
    </row>
    <row r="435" spans="1:2" x14ac:dyDescent="0.2">
      <c r="A435" s="19" t="s">
        <v>676</v>
      </c>
      <c r="B435" s="19" t="s">
        <v>152</v>
      </c>
    </row>
    <row r="436" spans="1:2" x14ac:dyDescent="0.2">
      <c r="A436" s="19" t="s">
        <v>677</v>
      </c>
      <c r="B436" s="19" t="s">
        <v>152</v>
      </c>
    </row>
    <row r="437" spans="1:2" x14ac:dyDescent="0.2">
      <c r="A437" s="19" t="s">
        <v>678</v>
      </c>
      <c r="B437" s="19" t="s">
        <v>275</v>
      </c>
    </row>
    <row r="438" spans="1:2" x14ac:dyDescent="0.2">
      <c r="A438" s="19" t="s">
        <v>679</v>
      </c>
      <c r="B438" s="19" t="s">
        <v>228</v>
      </c>
    </row>
    <row r="439" spans="1:2" x14ac:dyDescent="0.2">
      <c r="A439" s="19" t="s">
        <v>680</v>
      </c>
      <c r="B439" s="19" t="s">
        <v>396</v>
      </c>
    </row>
    <row r="440" spans="1:2" x14ac:dyDescent="0.2">
      <c r="A440" s="19" t="s">
        <v>681</v>
      </c>
      <c r="B440" s="19" t="s">
        <v>682</v>
      </c>
    </row>
    <row r="441" spans="1:2" x14ac:dyDescent="0.2">
      <c r="A441" s="19" t="s">
        <v>683</v>
      </c>
      <c r="B441" s="19" t="s">
        <v>157</v>
      </c>
    </row>
    <row r="442" spans="1:2" x14ac:dyDescent="0.2">
      <c r="A442" s="19" t="s">
        <v>684</v>
      </c>
      <c r="B442" s="19" t="s">
        <v>228</v>
      </c>
    </row>
    <row r="443" spans="1:2" x14ac:dyDescent="0.2">
      <c r="A443" s="19" t="s">
        <v>685</v>
      </c>
      <c r="B443" s="19" t="s">
        <v>228</v>
      </c>
    </row>
    <row r="444" spans="1:2" x14ac:dyDescent="0.2">
      <c r="A444" s="19" t="s">
        <v>686</v>
      </c>
      <c r="B444" s="19" t="s">
        <v>311</v>
      </c>
    </row>
    <row r="445" spans="1:2" x14ac:dyDescent="0.2">
      <c r="A445" s="19" t="s">
        <v>687</v>
      </c>
      <c r="B445" s="19" t="s">
        <v>371</v>
      </c>
    </row>
    <row r="446" spans="1:2" x14ac:dyDescent="0.2">
      <c r="A446" s="19" t="s">
        <v>688</v>
      </c>
      <c r="B446" s="19" t="s">
        <v>689</v>
      </c>
    </row>
    <row r="447" spans="1:2" x14ac:dyDescent="0.2">
      <c r="A447" s="19" t="s">
        <v>690</v>
      </c>
      <c r="B447" s="19" t="s">
        <v>691</v>
      </c>
    </row>
    <row r="448" spans="1:2" x14ac:dyDescent="0.2">
      <c r="A448" s="19" t="s">
        <v>692</v>
      </c>
      <c r="B448" s="19" t="s">
        <v>228</v>
      </c>
    </row>
    <row r="449" spans="1:2" x14ac:dyDescent="0.2">
      <c r="A449" s="19" t="s">
        <v>693</v>
      </c>
      <c r="B449" s="19" t="s">
        <v>417</v>
      </c>
    </row>
    <row r="450" spans="1:2" x14ac:dyDescent="0.2">
      <c r="A450" s="19" t="s">
        <v>694</v>
      </c>
      <c r="B450" s="19" t="s">
        <v>417</v>
      </c>
    </row>
    <row r="451" spans="1:2" x14ac:dyDescent="0.2">
      <c r="A451" s="19" t="s">
        <v>695</v>
      </c>
      <c r="B451" s="19" t="s">
        <v>187</v>
      </c>
    </row>
    <row r="452" spans="1:2" x14ac:dyDescent="0.2">
      <c r="A452" s="19" t="s">
        <v>696</v>
      </c>
      <c r="B452" s="19" t="s">
        <v>336</v>
      </c>
    </row>
    <row r="453" spans="1:2" x14ac:dyDescent="0.2">
      <c r="A453" s="19" t="s">
        <v>697</v>
      </c>
      <c r="B453" s="19" t="s">
        <v>371</v>
      </c>
    </row>
    <row r="454" spans="1:2" x14ac:dyDescent="0.2">
      <c r="A454" s="19" t="s">
        <v>698</v>
      </c>
      <c r="B454" s="19" t="s">
        <v>228</v>
      </c>
    </row>
    <row r="455" spans="1:2" x14ac:dyDescent="0.2">
      <c r="A455" s="19" t="s">
        <v>699</v>
      </c>
      <c r="B455" s="19" t="s">
        <v>428</v>
      </c>
    </row>
    <row r="456" spans="1:2" x14ac:dyDescent="0.2">
      <c r="A456" s="19" t="s">
        <v>700</v>
      </c>
      <c r="B456" s="19" t="s">
        <v>242</v>
      </c>
    </row>
    <row r="457" spans="1:2" x14ac:dyDescent="0.2">
      <c r="A457" s="19" t="s">
        <v>701</v>
      </c>
      <c r="B457" s="19" t="s">
        <v>167</v>
      </c>
    </row>
    <row r="458" spans="1:2" x14ac:dyDescent="0.2">
      <c r="A458" s="19" t="s">
        <v>702</v>
      </c>
      <c r="B458" s="19" t="s">
        <v>167</v>
      </c>
    </row>
    <row r="459" spans="1:2" x14ac:dyDescent="0.2">
      <c r="A459" s="19" t="s">
        <v>703</v>
      </c>
      <c r="B459" s="19" t="s">
        <v>233</v>
      </c>
    </row>
    <row r="460" spans="1:2" x14ac:dyDescent="0.2">
      <c r="A460" s="19" t="s">
        <v>704</v>
      </c>
      <c r="B460" s="19" t="s">
        <v>705</v>
      </c>
    </row>
    <row r="461" spans="1:2" x14ac:dyDescent="0.2">
      <c r="A461" s="19" t="s">
        <v>706</v>
      </c>
      <c r="B461" s="19" t="s">
        <v>140</v>
      </c>
    </row>
    <row r="462" spans="1:2" x14ac:dyDescent="0.2">
      <c r="A462" s="19" t="s">
        <v>707</v>
      </c>
      <c r="B462" s="19" t="s">
        <v>371</v>
      </c>
    </row>
    <row r="463" spans="1:2" x14ac:dyDescent="0.2">
      <c r="A463" s="19" t="s">
        <v>708</v>
      </c>
      <c r="B463" s="19" t="s">
        <v>371</v>
      </c>
    </row>
    <row r="464" spans="1:2" x14ac:dyDescent="0.2">
      <c r="A464" s="19" t="s">
        <v>709</v>
      </c>
      <c r="B464" s="19" t="s">
        <v>710</v>
      </c>
    </row>
    <row r="465" spans="1:2" x14ac:dyDescent="0.2">
      <c r="A465" s="19" t="s">
        <v>711</v>
      </c>
      <c r="B465" s="19" t="s">
        <v>224</v>
      </c>
    </row>
    <row r="466" spans="1:2" x14ac:dyDescent="0.2">
      <c r="A466" s="19" t="s">
        <v>712</v>
      </c>
      <c r="B466" s="19" t="s">
        <v>102</v>
      </c>
    </row>
    <row r="467" spans="1:2" x14ac:dyDescent="0.2">
      <c r="A467" s="19" t="s">
        <v>713</v>
      </c>
      <c r="B467" s="19" t="s">
        <v>187</v>
      </c>
    </row>
    <row r="468" spans="1:2" x14ac:dyDescent="0.2">
      <c r="A468" s="19" t="s">
        <v>714</v>
      </c>
      <c r="B468" s="19" t="s">
        <v>715</v>
      </c>
    </row>
    <row r="469" spans="1:2" x14ac:dyDescent="0.2">
      <c r="A469" s="19" t="s">
        <v>716</v>
      </c>
      <c r="B469" s="19" t="s">
        <v>228</v>
      </c>
    </row>
    <row r="470" spans="1:2" x14ac:dyDescent="0.2">
      <c r="A470" s="19" t="s">
        <v>717</v>
      </c>
      <c r="B470" s="19" t="s">
        <v>228</v>
      </c>
    </row>
    <row r="471" spans="1:2" x14ac:dyDescent="0.2">
      <c r="A471" s="19" t="s">
        <v>718</v>
      </c>
      <c r="B471" s="19" t="s">
        <v>228</v>
      </c>
    </row>
    <row r="472" spans="1:2" x14ac:dyDescent="0.2">
      <c r="A472" s="19" t="s">
        <v>719</v>
      </c>
      <c r="B472" s="19" t="s">
        <v>228</v>
      </c>
    </row>
    <row r="473" spans="1:2" x14ac:dyDescent="0.2">
      <c r="A473" s="19" t="s">
        <v>720</v>
      </c>
      <c r="B473" s="19" t="s">
        <v>187</v>
      </c>
    </row>
    <row r="474" spans="1:2" x14ac:dyDescent="0.2">
      <c r="A474" s="19" t="s">
        <v>721</v>
      </c>
      <c r="B474" s="19" t="s">
        <v>129</v>
      </c>
    </row>
    <row r="475" spans="1:2" x14ac:dyDescent="0.2">
      <c r="A475" s="19" t="s">
        <v>722</v>
      </c>
      <c r="B475" s="19" t="s">
        <v>164</v>
      </c>
    </row>
    <row r="476" spans="1:2" x14ac:dyDescent="0.2">
      <c r="A476" s="19" t="s">
        <v>723</v>
      </c>
      <c r="B476" s="19" t="s">
        <v>353</v>
      </c>
    </row>
    <row r="477" spans="1:2" x14ac:dyDescent="0.2">
      <c r="A477" s="19" t="s">
        <v>724</v>
      </c>
      <c r="B477" s="19" t="s">
        <v>131</v>
      </c>
    </row>
    <row r="478" spans="1:2" x14ac:dyDescent="0.2">
      <c r="A478" s="19" t="s">
        <v>725</v>
      </c>
      <c r="B478" s="19" t="s">
        <v>338</v>
      </c>
    </row>
    <row r="479" spans="1:2" x14ac:dyDescent="0.2">
      <c r="A479" s="19" t="s">
        <v>726</v>
      </c>
      <c r="B479" s="19" t="s">
        <v>727</v>
      </c>
    </row>
    <row r="480" spans="1:2" x14ac:dyDescent="0.2">
      <c r="A480" s="19" t="s">
        <v>728</v>
      </c>
      <c r="B480" s="19" t="s">
        <v>187</v>
      </c>
    </row>
    <row r="481" spans="1:2" x14ac:dyDescent="0.2">
      <c r="A481" s="19" t="s">
        <v>729</v>
      </c>
      <c r="B481" s="19" t="s">
        <v>730</v>
      </c>
    </row>
    <row r="482" spans="1:2" x14ac:dyDescent="0.2">
      <c r="A482" s="19" t="s">
        <v>731</v>
      </c>
      <c r="B482" s="19" t="s">
        <v>140</v>
      </c>
    </row>
    <row r="483" spans="1:2" x14ac:dyDescent="0.2">
      <c r="A483" s="19" t="s">
        <v>732</v>
      </c>
      <c r="B483" s="19" t="s">
        <v>393</v>
      </c>
    </row>
    <row r="484" spans="1:2" x14ac:dyDescent="0.2">
      <c r="A484" s="19" t="s">
        <v>733</v>
      </c>
      <c r="B484" s="19" t="s">
        <v>164</v>
      </c>
    </row>
    <row r="485" spans="1:2" x14ac:dyDescent="0.2">
      <c r="A485" s="19" t="s">
        <v>734</v>
      </c>
      <c r="B485" s="19" t="s">
        <v>164</v>
      </c>
    </row>
    <row r="486" spans="1:2" x14ac:dyDescent="0.2">
      <c r="A486" s="19" t="s">
        <v>735</v>
      </c>
      <c r="B486" s="19" t="s">
        <v>111</v>
      </c>
    </row>
    <row r="487" spans="1:2" x14ac:dyDescent="0.2">
      <c r="A487" s="19" t="s">
        <v>736</v>
      </c>
      <c r="B487" s="19" t="s">
        <v>111</v>
      </c>
    </row>
    <row r="488" spans="1:2" x14ac:dyDescent="0.2">
      <c r="A488" s="19" t="s">
        <v>737</v>
      </c>
      <c r="B488" s="19" t="s">
        <v>269</v>
      </c>
    </row>
    <row r="489" spans="1:2" x14ac:dyDescent="0.2">
      <c r="A489" s="19" t="s">
        <v>738</v>
      </c>
      <c r="B489" s="19" t="s">
        <v>127</v>
      </c>
    </row>
    <row r="490" spans="1:2" x14ac:dyDescent="0.2">
      <c r="A490" s="19" t="s">
        <v>739</v>
      </c>
      <c r="B490" s="19" t="s">
        <v>444</v>
      </c>
    </row>
    <row r="491" spans="1:2" x14ac:dyDescent="0.2">
      <c r="A491" s="19" t="s">
        <v>740</v>
      </c>
      <c r="B491" s="19" t="s">
        <v>299</v>
      </c>
    </row>
    <row r="492" spans="1:2" x14ac:dyDescent="0.2">
      <c r="A492" s="19" t="s">
        <v>741</v>
      </c>
      <c r="B492" s="19" t="s">
        <v>108</v>
      </c>
    </row>
    <row r="493" spans="1:2" x14ac:dyDescent="0.2">
      <c r="A493" s="19" t="s">
        <v>742</v>
      </c>
      <c r="B493" s="19" t="s">
        <v>228</v>
      </c>
    </row>
    <row r="494" spans="1:2" x14ac:dyDescent="0.2">
      <c r="A494" s="19" t="s">
        <v>743</v>
      </c>
      <c r="B494" s="19" t="s">
        <v>111</v>
      </c>
    </row>
    <row r="495" spans="1:2" x14ac:dyDescent="0.2">
      <c r="A495" s="19" t="s">
        <v>744</v>
      </c>
      <c r="B495" s="19" t="s">
        <v>111</v>
      </c>
    </row>
    <row r="496" spans="1:2" x14ac:dyDescent="0.2">
      <c r="A496" s="19" t="s">
        <v>745</v>
      </c>
      <c r="B496" s="19" t="s">
        <v>111</v>
      </c>
    </row>
    <row r="497" spans="1:2" x14ac:dyDescent="0.2">
      <c r="A497" s="19" t="s">
        <v>746</v>
      </c>
      <c r="B497" s="19" t="s">
        <v>203</v>
      </c>
    </row>
    <row r="498" spans="1:2" x14ac:dyDescent="0.2">
      <c r="A498" s="19" t="s">
        <v>747</v>
      </c>
      <c r="B498" s="19" t="s">
        <v>162</v>
      </c>
    </row>
    <row r="499" spans="1:2" x14ac:dyDescent="0.2">
      <c r="A499" s="19" t="s">
        <v>748</v>
      </c>
      <c r="B499" s="19" t="s">
        <v>588</v>
      </c>
    </row>
    <row r="500" spans="1:2" x14ac:dyDescent="0.2">
      <c r="A500" s="19" t="s">
        <v>749</v>
      </c>
      <c r="B500" s="19" t="s">
        <v>164</v>
      </c>
    </row>
    <row r="501" spans="1:2" x14ac:dyDescent="0.2">
      <c r="A501" s="19" t="s">
        <v>750</v>
      </c>
      <c r="B501" s="19" t="s">
        <v>751</v>
      </c>
    </row>
    <row r="502" spans="1:2" x14ac:dyDescent="0.2">
      <c r="A502" s="19" t="s">
        <v>752</v>
      </c>
      <c r="B502" s="19" t="s">
        <v>140</v>
      </c>
    </row>
    <row r="503" spans="1:2" x14ac:dyDescent="0.2">
      <c r="A503" s="19" t="s">
        <v>753</v>
      </c>
      <c r="B503" s="19" t="s">
        <v>164</v>
      </c>
    </row>
    <row r="504" spans="1:2" x14ac:dyDescent="0.2">
      <c r="A504" s="19" t="s">
        <v>754</v>
      </c>
      <c r="B504" s="19" t="s">
        <v>755</v>
      </c>
    </row>
    <row r="505" spans="1:2" x14ac:dyDescent="0.2">
      <c r="A505" s="19" t="s">
        <v>756</v>
      </c>
      <c r="B505" s="19" t="s">
        <v>757</v>
      </c>
    </row>
    <row r="506" spans="1:2" x14ac:dyDescent="0.2">
      <c r="A506" s="19" t="s">
        <v>758</v>
      </c>
      <c r="B506" s="19" t="s">
        <v>196</v>
      </c>
    </row>
    <row r="507" spans="1:2" x14ac:dyDescent="0.2">
      <c r="A507" s="19" t="s">
        <v>759</v>
      </c>
      <c r="B507" s="19" t="s">
        <v>140</v>
      </c>
    </row>
    <row r="508" spans="1:2" x14ac:dyDescent="0.2">
      <c r="A508" s="19" t="s">
        <v>760</v>
      </c>
      <c r="B508" s="19" t="s">
        <v>761</v>
      </c>
    </row>
    <row r="509" spans="1:2" x14ac:dyDescent="0.2">
      <c r="A509" s="19" t="s">
        <v>762</v>
      </c>
      <c r="B509" s="19" t="s">
        <v>763</v>
      </c>
    </row>
    <row r="510" spans="1:2" x14ac:dyDescent="0.2">
      <c r="A510" s="19" t="s">
        <v>764</v>
      </c>
      <c r="B510" s="19" t="s">
        <v>187</v>
      </c>
    </row>
    <row r="511" spans="1:2" x14ac:dyDescent="0.2">
      <c r="A511" s="19" t="s">
        <v>765</v>
      </c>
      <c r="B511" s="19" t="s">
        <v>353</v>
      </c>
    </row>
    <row r="512" spans="1:2" x14ac:dyDescent="0.2">
      <c r="A512" s="19" t="s">
        <v>766</v>
      </c>
      <c r="B512" s="19" t="s">
        <v>113</v>
      </c>
    </row>
    <row r="513" spans="1:2" x14ac:dyDescent="0.2">
      <c r="A513" s="19" t="s">
        <v>767</v>
      </c>
      <c r="B513" s="19" t="s">
        <v>349</v>
      </c>
    </row>
    <row r="514" spans="1:2" x14ac:dyDescent="0.2">
      <c r="A514" s="19" t="s">
        <v>768</v>
      </c>
      <c r="B514" s="19" t="s">
        <v>215</v>
      </c>
    </row>
    <row r="515" spans="1:2" x14ac:dyDescent="0.2">
      <c r="A515" s="19" t="s">
        <v>769</v>
      </c>
      <c r="B515" s="19" t="s">
        <v>770</v>
      </c>
    </row>
    <row r="516" spans="1:2" x14ac:dyDescent="0.2">
      <c r="A516" s="19" t="s">
        <v>771</v>
      </c>
      <c r="B516" s="19" t="s">
        <v>138</v>
      </c>
    </row>
    <row r="517" spans="1:2" x14ac:dyDescent="0.2">
      <c r="A517" s="19" t="s">
        <v>772</v>
      </c>
      <c r="B517" s="19" t="s">
        <v>773</v>
      </c>
    </row>
    <row r="518" spans="1:2" x14ac:dyDescent="0.2">
      <c r="A518" s="19" t="s">
        <v>774</v>
      </c>
      <c r="B518" s="19" t="s">
        <v>311</v>
      </c>
    </row>
    <row r="519" spans="1:2" x14ac:dyDescent="0.2">
      <c r="A519" s="19" t="s">
        <v>775</v>
      </c>
      <c r="B519" s="19" t="s">
        <v>776</v>
      </c>
    </row>
    <row r="520" spans="1:2" x14ac:dyDescent="0.2">
      <c r="A520" s="19" t="s">
        <v>777</v>
      </c>
      <c r="B520" s="19" t="s">
        <v>776</v>
      </c>
    </row>
    <row r="521" spans="1:2" x14ac:dyDescent="0.2">
      <c r="A521" s="19" t="s">
        <v>778</v>
      </c>
      <c r="B521" s="19" t="s">
        <v>240</v>
      </c>
    </row>
    <row r="522" spans="1:2" x14ac:dyDescent="0.2">
      <c r="A522" s="19" t="s">
        <v>779</v>
      </c>
      <c r="B522" s="19" t="s">
        <v>187</v>
      </c>
    </row>
    <row r="523" spans="1:2" x14ac:dyDescent="0.2">
      <c r="A523" s="19" t="s">
        <v>780</v>
      </c>
      <c r="B523" s="19" t="s">
        <v>121</v>
      </c>
    </row>
    <row r="524" spans="1:2" x14ac:dyDescent="0.2">
      <c r="A524" s="19" t="s">
        <v>781</v>
      </c>
      <c r="B524" s="19" t="s">
        <v>196</v>
      </c>
    </row>
    <row r="525" spans="1:2" x14ac:dyDescent="0.2">
      <c r="A525" s="19" t="s">
        <v>782</v>
      </c>
      <c r="B525" s="19" t="s">
        <v>196</v>
      </c>
    </row>
    <row r="526" spans="1:2" x14ac:dyDescent="0.2">
      <c r="A526" s="19" t="s">
        <v>783</v>
      </c>
      <c r="B526" s="19" t="s">
        <v>751</v>
      </c>
    </row>
    <row r="527" spans="1:2" x14ac:dyDescent="0.2">
      <c r="A527" s="19" t="s">
        <v>784</v>
      </c>
      <c r="B527" s="19" t="s">
        <v>164</v>
      </c>
    </row>
    <row r="528" spans="1:2" x14ac:dyDescent="0.2">
      <c r="A528" s="19" t="s">
        <v>785</v>
      </c>
      <c r="B528" s="19" t="s">
        <v>786</v>
      </c>
    </row>
    <row r="529" spans="1:2" x14ac:dyDescent="0.2">
      <c r="A529" s="19" t="s">
        <v>787</v>
      </c>
      <c r="B529" s="19" t="s">
        <v>205</v>
      </c>
    </row>
    <row r="530" spans="1:2" x14ac:dyDescent="0.2">
      <c r="A530" s="19" t="s">
        <v>788</v>
      </c>
      <c r="B530" s="19" t="s">
        <v>129</v>
      </c>
    </row>
    <row r="531" spans="1:2" x14ac:dyDescent="0.2">
      <c r="A531" s="19" t="s">
        <v>789</v>
      </c>
      <c r="B531" s="19" t="s">
        <v>448</v>
      </c>
    </row>
    <row r="532" spans="1:2" x14ac:dyDescent="0.2">
      <c r="A532" s="19" t="s">
        <v>790</v>
      </c>
      <c r="B532" s="19" t="s">
        <v>545</v>
      </c>
    </row>
    <row r="533" spans="1:2" x14ac:dyDescent="0.2">
      <c r="A533" s="19" t="s">
        <v>791</v>
      </c>
      <c r="B533" s="19" t="s">
        <v>104</v>
      </c>
    </row>
    <row r="534" spans="1:2" x14ac:dyDescent="0.2">
      <c r="A534" s="19" t="s">
        <v>792</v>
      </c>
      <c r="B534" s="19" t="s">
        <v>793</v>
      </c>
    </row>
    <row r="535" spans="1:2" x14ac:dyDescent="0.2">
      <c r="A535" s="19" t="s">
        <v>794</v>
      </c>
      <c r="B535" s="19" t="s">
        <v>221</v>
      </c>
    </row>
    <row r="536" spans="1:2" x14ac:dyDescent="0.2">
      <c r="A536" s="19" t="s">
        <v>795</v>
      </c>
      <c r="B536" s="19" t="s">
        <v>136</v>
      </c>
    </row>
    <row r="537" spans="1:2" x14ac:dyDescent="0.2">
      <c r="A537" s="19" t="s">
        <v>796</v>
      </c>
      <c r="B537" s="19" t="s">
        <v>136</v>
      </c>
    </row>
    <row r="538" spans="1:2" x14ac:dyDescent="0.2">
      <c r="A538" s="19" t="s">
        <v>797</v>
      </c>
      <c r="B538" s="19" t="s">
        <v>224</v>
      </c>
    </row>
    <row r="539" spans="1:2" x14ac:dyDescent="0.2">
      <c r="A539" s="19" t="s">
        <v>798</v>
      </c>
      <c r="B539" s="19" t="s">
        <v>160</v>
      </c>
    </row>
    <row r="540" spans="1:2" x14ac:dyDescent="0.2">
      <c r="A540" s="19" t="s">
        <v>799</v>
      </c>
      <c r="B540" s="19" t="s">
        <v>291</v>
      </c>
    </row>
    <row r="541" spans="1:2" x14ac:dyDescent="0.2">
      <c r="A541" s="19" t="s">
        <v>800</v>
      </c>
      <c r="B541" s="19" t="s">
        <v>340</v>
      </c>
    </row>
    <row r="542" spans="1:2" x14ac:dyDescent="0.2">
      <c r="A542" s="19" t="s">
        <v>801</v>
      </c>
      <c r="B542" s="19" t="s">
        <v>655</v>
      </c>
    </row>
    <row r="543" spans="1:2" x14ac:dyDescent="0.2">
      <c r="A543" s="19" t="s">
        <v>802</v>
      </c>
      <c r="B543" s="19" t="s">
        <v>655</v>
      </c>
    </row>
    <row r="544" spans="1:2" x14ac:dyDescent="0.2">
      <c r="A544" s="19" t="s">
        <v>803</v>
      </c>
      <c r="B544" s="19" t="s">
        <v>179</v>
      </c>
    </row>
    <row r="545" spans="1:2" x14ac:dyDescent="0.2">
      <c r="A545" s="19" t="s">
        <v>804</v>
      </c>
      <c r="B545" s="19" t="s">
        <v>251</v>
      </c>
    </row>
    <row r="546" spans="1:2" x14ac:dyDescent="0.2">
      <c r="A546" s="19" t="s">
        <v>805</v>
      </c>
      <c r="B546" s="19" t="s">
        <v>635</v>
      </c>
    </row>
    <row r="547" spans="1:2" x14ac:dyDescent="0.2">
      <c r="A547" s="19" t="s">
        <v>806</v>
      </c>
      <c r="B547" s="19" t="s">
        <v>807</v>
      </c>
    </row>
    <row r="548" spans="1:2" x14ac:dyDescent="0.2">
      <c r="A548" s="19" t="s">
        <v>808</v>
      </c>
      <c r="B548" s="19" t="s">
        <v>809</v>
      </c>
    </row>
    <row r="549" spans="1:2" x14ac:dyDescent="0.2">
      <c r="A549" s="19" t="s">
        <v>810</v>
      </c>
      <c r="B549" s="19" t="s">
        <v>371</v>
      </c>
    </row>
    <row r="550" spans="1:2" x14ac:dyDescent="0.2">
      <c r="A550" s="19" t="s">
        <v>811</v>
      </c>
      <c r="B550" s="19" t="s">
        <v>812</v>
      </c>
    </row>
    <row r="551" spans="1:2" x14ac:dyDescent="0.2">
      <c r="A551" s="19" t="s">
        <v>813</v>
      </c>
      <c r="B551" s="19" t="s">
        <v>275</v>
      </c>
    </row>
    <row r="552" spans="1:2" x14ac:dyDescent="0.2">
      <c r="A552" s="19" t="s">
        <v>814</v>
      </c>
      <c r="B552" s="19" t="s">
        <v>338</v>
      </c>
    </row>
    <row r="553" spans="1:2" x14ac:dyDescent="0.2">
      <c r="A553" s="19" t="s">
        <v>815</v>
      </c>
      <c r="B553" s="19" t="s">
        <v>448</v>
      </c>
    </row>
    <row r="554" spans="1:2" x14ac:dyDescent="0.2">
      <c r="A554" s="19" t="s">
        <v>816</v>
      </c>
      <c r="B554" s="19" t="s">
        <v>554</v>
      </c>
    </row>
    <row r="555" spans="1:2" x14ac:dyDescent="0.2">
      <c r="A555" s="19" t="s">
        <v>817</v>
      </c>
      <c r="B555" s="19" t="s">
        <v>84</v>
      </c>
    </row>
    <row r="556" spans="1:2" x14ac:dyDescent="0.2">
      <c r="A556" s="19" t="s">
        <v>818</v>
      </c>
      <c r="B556" s="19" t="s">
        <v>371</v>
      </c>
    </row>
    <row r="557" spans="1:2" x14ac:dyDescent="0.2">
      <c r="A557" s="19" t="s">
        <v>819</v>
      </c>
      <c r="B557" s="19" t="s">
        <v>131</v>
      </c>
    </row>
    <row r="558" spans="1:2" x14ac:dyDescent="0.2">
      <c r="A558" s="19" t="s">
        <v>820</v>
      </c>
      <c r="B558" s="19" t="s">
        <v>821</v>
      </c>
    </row>
    <row r="559" spans="1:2" x14ac:dyDescent="0.2">
      <c r="A559" s="19" t="s">
        <v>822</v>
      </c>
      <c r="B559" s="19" t="s">
        <v>821</v>
      </c>
    </row>
    <row r="560" spans="1:2" x14ac:dyDescent="0.2">
      <c r="A560" s="19" t="s">
        <v>823</v>
      </c>
      <c r="B560" s="19" t="s">
        <v>483</v>
      </c>
    </row>
    <row r="561" spans="1:2" x14ac:dyDescent="0.2">
      <c r="A561" s="19" t="s">
        <v>824</v>
      </c>
      <c r="B561" s="19" t="s">
        <v>287</v>
      </c>
    </row>
    <row r="562" spans="1:2" x14ac:dyDescent="0.2">
      <c r="A562" s="19" t="s">
        <v>825</v>
      </c>
      <c r="B562" s="19" t="s">
        <v>233</v>
      </c>
    </row>
    <row r="563" spans="1:2" x14ac:dyDescent="0.2">
      <c r="A563" s="19" t="s">
        <v>826</v>
      </c>
      <c r="B563" s="19" t="s">
        <v>827</v>
      </c>
    </row>
    <row r="564" spans="1:2" x14ac:dyDescent="0.2">
      <c r="A564" s="19" t="s">
        <v>828</v>
      </c>
      <c r="B564" s="19" t="s">
        <v>682</v>
      </c>
    </row>
    <row r="565" spans="1:2" x14ac:dyDescent="0.2">
      <c r="A565" s="19" t="s">
        <v>829</v>
      </c>
      <c r="B565" s="19" t="s">
        <v>487</v>
      </c>
    </row>
    <row r="566" spans="1:2" x14ac:dyDescent="0.2">
      <c r="A566" s="19" t="s">
        <v>830</v>
      </c>
      <c r="B566" s="19" t="s">
        <v>209</v>
      </c>
    </row>
    <row r="567" spans="1:2" x14ac:dyDescent="0.2">
      <c r="A567" s="19" t="s">
        <v>831</v>
      </c>
      <c r="B567" s="19" t="s">
        <v>167</v>
      </c>
    </row>
    <row r="568" spans="1:2" x14ac:dyDescent="0.2">
      <c r="A568" s="19" t="s">
        <v>832</v>
      </c>
      <c r="B568" s="19" t="s">
        <v>235</v>
      </c>
    </row>
    <row r="569" spans="1:2" x14ac:dyDescent="0.2">
      <c r="A569" s="19" t="s">
        <v>833</v>
      </c>
      <c r="B569" s="19" t="s">
        <v>84</v>
      </c>
    </row>
  </sheetData>
  <sheetProtection selectLockedCells="1"/>
  <printOptions horizontalCentered="1"/>
  <pageMargins left="6.7829457364341081E-2" right="0.7" top="9.9321705426356585E-2" bottom="0.75" header="0.3" footer="0.3"/>
  <pageSetup scale="10" orientation="landscape" r:id="rId1"/>
  <headerFooter>
    <oddFooter>&amp;L&amp;"Arial,Regular"&amp;12Revised: June 28, 2019&amp;C&amp;"Arial,Regular"&amp;12Page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FF00"/>
    <pageSetUpPr fitToPage="1"/>
  </sheetPr>
  <dimension ref="A1:D19"/>
  <sheetViews>
    <sheetView view="pageLayout" topLeftCell="A7" zoomScaleNormal="100" zoomScaleSheetLayoutView="100" workbookViewId="0">
      <selection activeCell="B17" sqref="B17"/>
    </sheetView>
  </sheetViews>
  <sheetFormatPr defaultColWidth="20.42578125" defaultRowHeight="15" x14ac:dyDescent="0.2"/>
  <cols>
    <col min="1" max="1" width="65.28515625" style="1" customWidth="1"/>
    <col min="2" max="2" width="20.7109375" style="1" customWidth="1"/>
    <col min="3" max="3" width="24.85546875" style="1" customWidth="1"/>
    <col min="4" max="16384" width="20.42578125" style="1"/>
  </cols>
  <sheetData>
    <row r="1" spans="1:4" ht="16.5" customHeight="1" x14ac:dyDescent="0.25">
      <c r="A1" s="113" t="str">
        <f>'Cover page'!A1:C1</f>
        <v>California Department of Managed Health Care/Department of Insurance</v>
      </c>
      <c r="B1" s="103"/>
      <c r="C1" s="96"/>
    </row>
    <row r="2" spans="1:4" ht="16.5" customHeight="1" x14ac:dyDescent="0.25">
      <c r="A2" s="115" t="str">
        <f>'Cover page'!A2:C2</f>
        <v>SB 17 - Large Group Prescription Drug Cost Reporting Form</v>
      </c>
      <c r="B2" s="102"/>
      <c r="C2" s="15"/>
    </row>
    <row r="3" spans="1:4" ht="16.5" customHeight="1" x14ac:dyDescent="0.25">
      <c r="A3" s="115" t="str">
        <f>'Cover page'!A3:C3</f>
        <v>For policies subject to CHSC 1385.045 or CIC 10181.45</v>
      </c>
      <c r="B3" s="102"/>
      <c r="C3" s="15"/>
    </row>
    <row r="4" spans="1:4" ht="16.5" customHeight="1" x14ac:dyDescent="0.25">
      <c r="A4" s="100" t="s">
        <v>50</v>
      </c>
      <c r="B4" s="101"/>
      <c r="C4" s="16"/>
    </row>
    <row r="5" spans="1:4" ht="16.5" customHeight="1" x14ac:dyDescent="0.25">
      <c r="A5" s="114" t="s">
        <v>45</v>
      </c>
      <c r="B5" s="16"/>
      <c r="C5" s="16"/>
    </row>
    <row r="6" spans="1:4" ht="16.5" customHeight="1" x14ac:dyDescent="0.25">
      <c r="A6" s="44"/>
      <c r="B6" s="44"/>
      <c r="C6" s="44"/>
    </row>
    <row r="7" spans="1:4" ht="16.5" customHeight="1" x14ac:dyDescent="0.25">
      <c r="A7" s="75" t="str">
        <f>"Company Legal Name: "&amp;'Cover page'!C8</f>
        <v>Company Legal Name: Anthem Blue Cross Life and Health Insurance Company</v>
      </c>
      <c r="B7" s="45"/>
      <c r="C7" s="45"/>
      <c r="D7" s="45"/>
    </row>
    <row r="8" spans="1:4" ht="16.5" customHeight="1" x14ac:dyDescent="0.25">
      <c r="A8" s="2" t="str">
        <f>"Calendar Year: "&amp;'Cover page'!C6</f>
        <v>Calendar Year: 2022</v>
      </c>
      <c r="B8" s="45"/>
      <c r="C8" s="45"/>
      <c r="D8" s="45"/>
    </row>
    <row r="9" spans="1:4" ht="15.75" x14ac:dyDescent="0.25">
      <c r="A9" s="2"/>
      <c r="B9" s="45"/>
      <c r="C9" s="45"/>
    </row>
    <row r="10" spans="1:4" ht="90.75" customHeight="1" x14ac:dyDescent="0.25">
      <c r="A10" s="12" t="s">
        <v>13</v>
      </c>
      <c r="B10" s="24" t="str">
        <f>'Cover page'!C6&amp; " Paid Dollar Amount (PMPM)"</f>
        <v>2022 Paid Dollar Amount (PMPM)</v>
      </c>
      <c r="C10" s="20" t="s">
        <v>52</v>
      </c>
    </row>
    <row r="11" spans="1:4" ht="31.5" x14ac:dyDescent="0.25">
      <c r="A11" s="12" t="s">
        <v>68</v>
      </c>
      <c r="B11" s="91">
        <f>YoYcompofPrem!B13</f>
        <v>38.054245794574413</v>
      </c>
      <c r="C11" s="29">
        <f>B11/$B$15</f>
        <v>7.7342994641666107E-2</v>
      </c>
    </row>
    <row r="12" spans="1:4" ht="15.75" x14ac:dyDescent="0.25">
      <c r="A12" s="12"/>
      <c r="B12" s="18"/>
      <c r="C12" s="6"/>
    </row>
    <row r="13" spans="1:4" ht="15.75" x14ac:dyDescent="0.25">
      <c r="A13" s="23" t="s">
        <v>16</v>
      </c>
      <c r="B13" s="91">
        <f>YoYcompofPrem!B11+YoYcompofPrem!B17+YoYcompofPrem!B13</f>
        <v>432.67551658213432</v>
      </c>
      <c r="C13" s="29">
        <f>B13/$B$15</f>
        <v>0.87938729205778465</v>
      </c>
    </row>
    <row r="14" spans="1:4" ht="16.5" customHeight="1" x14ac:dyDescent="0.2"/>
    <row r="15" spans="1:4" ht="31.5" x14ac:dyDescent="0.25">
      <c r="A15" s="12" t="str">
        <f>PharmPctPrem!A19</f>
        <v>Total Health Care Paid Premiums with pharmacy benefits carve-in (PMPM)</v>
      </c>
      <c r="B15" s="35">
        <f>PharmPctPrem!B19</f>
        <v>492.01929626440767</v>
      </c>
      <c r="C15" s="21"/>
    </row>
    <row r="19" spans="2:2" x14ac:dyDescent="0.2">
      <c r="B19" s="22"/>
    </row>
  </sheetData>
  <sheetProtection algorithmName="SHA-512" hashValue="o7bLYtAaYEsjLutjuDMv2SrH49VI0EaZCfaNE0hCfFbCDIearHKhm7rTMxzZ+GNAI1jYuFChUY67VXmN6tWYkA==" saltValue="knHtrzwGbN9SbE/Oh/Sv5Q==" spinCount="100000" sheet="1" objects="1" scenarios="1"/>
  <printOptions horizontalCentered="1"/>
  <pageMargins left="0.7" right="0.7" top="0.75" bottom="0.75" header="0.3" footer="0.3"/>
  <pageSetup orientation="landscape" r:id="rId1"/>
  <headerFooter>
    <oddFooter>&amp;L&amp;"Arial,Regular"&amp;12Revised: June 28, 2019&amp;C&amp;"Arial,Regular"&amp;12Page 6</oddFooter>
  </headerFooter>
  <ignoredErrors>
    <ignoredError sqref="C11 C13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FF00"/>
    <pageSetUpPr fitToPage="1"/>
  </sheetPr>
  <dimension ref="A1:E118"/>
  <sheetViews>
    <sheetView view="pageLayout" zoomScaleNormal="100" zoomScaleSheetLayoutView="70" workbookViewId="0">
      <selection activeCell="B18" sqref="B18"/>
    </sheetView>
  </sheetViews>
  <sheetFormatPr defaultColWidth="9.140625" defaultRowHeight="15" x14ac:dyDescent="0.2"/>
  <cols>
    <col min="1" max="1" width="50.7109375" style="1" customWidth="1"/>
    <col min="2" max="5" width="45.7109375" style="1" customWidth="1"/>
    <col min="6" max="16384" width="9.140625" style="1"/>
  </cols>
  <sheetData>
    <row r="1" spans="1:5" ht="15.75" x14ac:dyDescent="0.25">
      <c r="A1" s="96" t="str">
        <f>'Cover page'!A1:C1</f>
        <v>California Department of Managed Health Care/Department of Insurance</v>
      </c>
      <c r="B1" s="96"/>
      <c r="C1" s="96"/>
      <c r="D1" s="96"/>
      <c r="E1" s="96"/>
    </row>
    <row r="2" spans="1:5" ht="15.75" x14ac:dyDescent="0.25">
      <c r="A2" s="15" t="str">
        <f>'Cover page'!A2:C2</f>
        <v>SB 17 - Large Group Prescription Drug Cost Reporting Form</v>
      </c>
      <c r="B2" s="15"/>
      <c r="C2" s="15"/>
      <c r="D2" s="15"/>
      <c r="E2" s="15"/>
    </row>
    <row r="3" spans="1:5" ht="15.75" x14ac:dyDescent="0.25">
      <c r="A3" s="15" t="str">
        <f>'Cover page'!A3:C3</f>
        <v>For policies subject to CHSC 1385.045 or CIC 10181.45</v>
      </c>
      <c r="B3" s="15"/>
      <c r="C3" s="15"/>
      <c r="D3" s="15"/>
      <c r="E3" s="15"/>
    </row>
    <row r="4" spans="1:5" ht="15.75" x14ac:dyDescent="0.25">
      <c r="A4" s="100" t="s">
        <v>20</v>
      </c>
      <c r="B4" s="100"/>
      <c r="C4" s="100"/>
      <c r="D4" s="100"/>
      <c r="E4" s="100"/>
    </row>
    <row r="5" spans="1:5" ht="15.75" x14ac:dyDescent="0.25">
      <c r="A5" s="100" t="s">
        <v>46</v>
      </c>
      <c r="B5" s="100"/>
      <c r="C5" s="100"/>
      <c r="D5" s="100"/>
      <c r="E5" s="100"/>
    </row>
    <row r="6" spans="1:5" ht="15.75" x14ac:dyDescent="0.25">
      <c r="A6" s="44"/>
      <c r="B6" s="44"/>
      <c r="C6" s="84"/>
      <c r="D6" s="44"/>
      <c r="E6" s="44"/>
    </row>
    <row r="7" spans="1:5" ht="15.75" x14ac:dyDescent="0.25">
      <c r="A7" s="75" t="str">
        <f>"Company Legal Name: "&amp;'Cover page'!C8</f>
        <v>Company Legal Name: Anthem Blue Cross Life and Health Insurance Company</v>
      </c>
      <c r="B7" s="76"/>
      <c r="C7" s="76"/>
      <c r="D7" s="45"/>
      <c r="E7" s="45"/>
    </row>
    <row r="8" spans="1:5" ht="15.75" x14ac:dyDescent="0.25">
      <c r="A8" s="2" t="str">
        <f>"Calendar Year: "&amp;'Cover page'!C6</f>
        <v>Calendar Year: 2022</v>
      </c>
      <c r="B8" s="4"/>
      <c r="C8" s="4"/>
      <c r="D8" s="45"/>
      <c r="E8" s="45"/>
    </row>
    <row r="9" spans="1:5" ht="15.75" x14ac:dyDescent="0.25">
      <c r="A9" s="2"/>
      <c r="D9" s="7"/>
      <c r="E9" s="7"/>
    </row>
    <row r="10" spans="1:5" ht="15.75" x14ac:dyDescent="0.25">
      <c r="A10" s="60" t="s">
        <v>35</v>
      </c>
      <c r="B10" s="107"/>
      <c r="C10" s="86"/>
      <c r="D10" s="7"/>
      <c r="E10" s="7"/>
    </row>
    <row r="11" spans="1:5" ht="23.25" customHeight="1" x14ac:dyDescent="0.25">
      <c r="A11" s="71"/>
      <c r="D11" s="7"/>
      <c r="E11" s="7"/>
    </row>
    <row r="12" spans="1:5" ht="15.75" customHeight="1" x14ac:dyDescent="0.25">
      <c r="A12" s="126" t="s">
        <v>28</v>
      </c>
      <c r="B12" s="111"/>
      <c r="C12" s="88"/>
    </row>
    <row r="13" spans="1:5" ht="16.5" thickBot="1" x14ac:dyDescent="0.3">
      <c r="A13" s="46"/>
      <c r="B13" s="9"/>
      <c r="C13" s="88"/>
    </row>
    <row r="14" spans="1:5" ht="15.75" x14ac:dyDescent="0.25">
      <c r="A14" s="40" t="s">
        <v>34</v>
      </c>
      <c r="B14" s="41"/>
      <c r="C14" s="41"/>
      <c r="D14" s="41"/>
      <c r="E14" s="42"/>
    </row>
    <row r="15" spans="1:5" ht="15.75" x14ac:dyDescent="0.25">
      <c r="A15" s="43"/>
      <c r="B15" s="46"/>
      <c r="C15" s="87"/>
      <c r="D15" s="46"/>
      <c r="E15" s="65"/>
    </row>
    <row r="16" spans="1:5" ht="24" customHeight="1" x14ac:dyDescent="0.25">
      <c r="A16" s="125" t="s">
        <v>31</v>
      </c>
      <c r="B16" s="120"/>
      <c r="C16" s="123" t="s">
        <v>38</v>
      </c>
      <c r="D16" s="121"/>
      <c r="E16" s="122"/>
    </row>
    <row r="17" spans="1:5" ht="15.75" x14ac:dyDescent="0.2">
      <c r="A17" s="124"/>
      <c r="B17" s="47" t="s">
        <v>29</v>
      </c>
      <c r="C17" s="85" t="s">
        <v>72</v>
      </c>
      <c r="D17" s="47" t="s">
        <v>73</v>
      </c>
      <c r="E17" s="66" t="s">
        <v>30</v>
      </c>
    </row>
    <row r="18" spans="1:5" ht="15.75" x14ac:dyDescent="0.2">
      <c r="A18" s="64" t="s">
        <v>79</v>
      </c>
      <c r="B18" s="85" t="s">
        <v>33</v>
      </c>
      <c r="C18" s="85" t="s">
        <v>32</v>
      </c>
      <c r="D18" s="85" t="s">
        <v>32</v>
      </c>
      <c r="E18" s="66" t="s">
        <v>33</v>
      </c>
    </row>
    <row r="19" spans="1:5" ht="15.75" x14ac:dyDescent="0.2">
      <c r="A19" s="64"/>
      <c r="B19" s="47"/>
      <c r="C19" s="85"/>
      <c r="D19" s="47"/>
      <c r="E19" s="66"/>
    </row>
    <row r="20" spans="1:5" ht="15.75" x14ac:dyDescent="0.2">
      <c r="A20" s="64"/>
      <c r="B20" s="47"/>
      <c r="C20" s="85"/>
      <c r="D20" s="47"/>
      <c r="E20" s="66"/>
    </row>
    <row r="21" spans="1:5" ht="15.75" x14ac:dyDescent="0.2">
      <c r="A21" s="64"/>
      <c r="B21" s="47"/>
      <c r="C21" s="85"/>
      <c r="D21" s="47"/>
      <c r="E21" s="66"/>
    </row>
    <row r="22" spans="1:5" ht="16.5" thickBot="1" x14ac:dyDescent="0.25">
      <c r="A22" s="67"/>
      <c r="B22" s="68"/>
      <c r="C22" s="68"/>
      <c r="D22" s="68"/>
      <c r="E22" s="69"/>
    </row>
    <row r="24" spans="1:5" ht="16.5" customHeight="1" x14ac:dyDescent="0.2"/>
    <row r="25" spans="1:5" ht="16.5" customHeight="1" x14ac:dyDescent="0.2"/>
    <row r="26" spans="1:5" ht="16.5" customHeight="1" x14ac:dyDescent="0.2"/>
    <row r="117" spans="1:1" x14ac:dyDescent="0.2">
      <c r="A117" s="1" t="s">
        <v>32</v>
      </c>
    </row>
    <row r="118" spans="1:1" x14ac:dyDescent="0.2">
      <c r="A118" s="1" t="s">
        <v>33</v>
      </c>
    </row>
  </sheetData>
  <sheetProtection selectLockedCells="1"/>
  <dataValidations count="1">
    <dataValidation type="list" allowBlank="1" showInputMessage="1" showErrorMessage="1" sqref="B18:E22" xr:uid="{00000000-0002-0000-0600-000000000000}">
      <formula1>$A$116:$A$118</formula1>
    </dataValidation>
  </dataValidations>
  <printOptions horizontalCentered="1"/>
  <pageMargins left="0.7" right="0.7" top="0.75" bottom="0.75" header="0.3" footer="0.3"/>
  <pageSetup scale="52" fitToHeight="0" orientation="landscape" r:id="rId1"/>
  <headerFooter>
    <oddFooter>&amp;L&amp;"Arial,Regular"&amp;12Revised: June 28, 2019&amp;C&amp;"Arial,Regular"&amp;12Page 7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981075</xdr:colOff>
                    <xdr:row>10</xdr:row>
                    <xdr:rowOff>0</xdr:rowOff>
                  </from>
                  <to>
                    <xdr:col>0</xdr:col>
                    <xdr:colOff>1352550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1743075</xdr:colOff>
                    <xdr:row>10</xdr:row>
                    <xdr:rowOff>19050</xdr:rowOff>
                  </from>
                  <to>
                    <xdr:col>0</xdr:col>
                    <xdr:colOff>2190750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Cover page</vt:lpstr>
      <vt:lpstr>PharmPctPrem</vt:lpstr>
      <vt:lpstr>YoYTotalPlanSpnd</vt:lpstr>
      <vt:lpstr>YoYcompofPrem</vt:lpstr>
      <vt:lpstr>SpecTierForm</vt:lpstr>
      <vt:lpstr>PharmDocOff</vt:lpstr>
      <vt:lpstr>PharmBenMgr</vt:lpstr>
      <vt:lpstr>PharmBenMgr!Print_Area</vt:lpstr>
      <vt:lpstr>PharmPctPrem!Print_Area</vt:lpstr>
      <vt:lpstr>YoYcompofPrem!Print_Area</vt:lpstr>
      <vt:lpstr>PharmBenMgr!Print_Titles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2019-06-27T20:26:11Z</dcterms:created>
  <dcterms:modified xsi:type="dcterms:W3CDTF">2022-09-30T01:47:31Z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