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lgprcng\Filing\SB546\2020\submit\CDI\"/>
    </mc:Choice>
  </mc:AlternateContent>
  <workbookProtection workbookPassword="DFC0" lockStructure="1"/>
  <bookViews>
    <workbookView xWindow="240" yWindow="50" windowWidth="18200" windowHeight="10040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definedNames>
    <definedName name="_xlnm.Print_Area" localSheetId="1">'Historical Data - HMO'!$A$1:$I$54</definedName>
    <definedName name="_xlnm.Print_Area" localSheetId="2">'Historical Data - PPO'!$A$1:$I$54</definedName>
    <definedName name="_xlnm.Print_Area" localSheetId="3">'Historical Data - summary'!$A$1:$I$59</definedName>
  </definedNames>
  <calcPr calcId="162913"/>
</workbook>
</file>

<file path=xl/calcChain.xml><?xml version="1.0" encoding="utf-8"?>
<calcChain xmlns="http://schemas.openxmlformats.org/spreadsheetml/2006/main">
  <c r="F58" i="8" l="1"/>
  <c r="I58" i="8"/>
  <c r="H58" i="8"/>
  <c r="G58" i="8"/>
  <c r="I21" i="8" l="1"/>
  <c r="I14" i="8"/>
  <c r="H14" i="8"/>
  <c r="H21" i="8" s="1"/>
  <c r="G14" i="8"/>
  <c r="G21" i="8" s="1"/>
  <c r="F14" i="8"/>
  <c r="F21" i="8" s="1"/>
  <c r="E18" i="8"/>
  <c r="E25" i="8" s="1"/>
  <c r="E14" i="8" l="1"/>
  <c r="E21" i="8" s="1"/>
  <c r="F28" i="8" s="1"/>
  <c r="I16" i="8" l="1"/>
  <c r="I23" i="8" s="1"/>
  <c r="H16" i="8"/>
  <c r="H23" i="8" s="1"/>
  <c r="G16" i="8"/>
  <c r="G23" i="8" s="1"/>
  <c r="F16" i="8"/>
  <c r="F23" i="8" s="1"/>
  <c r="E16" i="8"/>
  <c r="E23" i="8" s="1"/>
  <c r="I18" i="8"/>
  <c r="I25" i="8" s="1"/>
  <c r="H18" i="8"/>
  <c r="H25" i="8" s="1"/>
  <c r="G18" i="8"/>
  <c r="G25" i="8" s="1"/>
  <c r="F18" i="8"/>
  <c r="F25" i="8" s="1"/>
  <c r="F32" i="8" s="1"/>
  <c r="I17" i="8"/>
  <c r="I24" i="8" s="1"/>
  <c r="H17" i="8"/>
  <c r="H24" i="8" s="1"/>
  <c r="G17" i="8"/>
  <c r="G24" i="8" s="1"/>
  <c r="F17" i="8"/>
  <c r="F24" i="8" s="1"/>
  <c r="E17" i="8"/>
  <c r="E24" i="8" s="1"/>
  <c r="I15" i="8"/>
  <c r="I22" i="8" s="1"/>
  <c r="H15" i="8"/>
  <c r="H22" i="8" s="1"/>
  <c r="G15" i="8"/>
  <c r="G22" i="8" s="1"/>
  <c r="F15" i="8"/>
  <c r="F22" i="8" s="1"/>
  <c r="E15" i="8"/>
  <c r="E22" i="8" s="1"/>
  <c r="F12" i="6"/>
  <c r="G12" i="6" s="1"/>
  <c r="H12" i="6" s="1"/>
  <c r="I12" i="6" s="1"/>
  <c r="B4" i="6"/>
  <c r="B3" i="6"/>
  <c r="B2" i="6"/>
  <c r="B1" i="6"/>
  <c r="F31" i="8" l="1"/>
  <c r="H32" i="8"/>
  <c r="G32" i="8"/>
  <c r="I32" i="8"/>
  <c r="B3" i="8" l="1"/>
  <c r="B3" i="9"/>
  <c r="F12" i="9" l="1"/>
  <c r="G12" i="9" s="1"/>
  <c r="H12" i="9" s="1"/>
  <c r="I12" i="9" s="1"/>
  <c r="B4" i="9"/>
  <c r="B2" i="9"/>
  <c r="B1" i="9"/>
  <c r="B4" i="8" l="1"/>
  <c r="B2" i="8"/>
  <c r="B1" i="8"/>
  <c r="F12" i="8" l="1"/>
  <c r="G12" i="8" s="1"/>
  <c r="H12" i="8" s="1"/>
  <c r="I12" i="8" s="1"/>
  <c r="F38" i="8"/>
  <c r="G38" i="8" s="1"/>
  <c r="H38" i="8" s="1"/>
  <c r="I38" i="8" s="1"/>
  <c r="H29" i="8"/>
  <c r="H30" i="8"/>
  <c r="F30" i="8"/>
  <c r="H31" i="8"/>
  <c r="G31" i="8"/>
  <c r="I28" i="8"/>
  <c r="I29" i="8"/>
  <c r="I30" i="8"/>
  <c r="I31" i="8"/>
  <c r="H28" i="8"/>
  <c r="G28" i="8"/>
  <c r="G29" i="8"/>
  <c r="G30" i="8"/>
  <c r="F29" i="8"/>
</calcChain>
</file>

<file path=xl/sharedStrings.xml><?xml version="1.0" encoding="utf-8"?>
<sst xmlns="http://schemas.openxmlformats.org/spreadsheetml/2006/main" count="160" uniqueCount="66">
  <si>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</si>
  <si>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</si>
  <si>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</si>
  <si>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</si>
  <si>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</si>
  <si>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</si>
  <si>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</si>
  <si>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</si>
  <si>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</si>
  <si>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</si>
  <si>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</si>
  <si>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</si>
  <si>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</si>
  <si>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</si>
  <si>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</si>
  <si>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</si>
  <si>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</si>
  <si>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</si>
  <si>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</si>
  <si>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</si>
  <si>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</si>
  <si>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</si>
  <si>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</si>
  <si>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</si>
  <si>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</si>
  <si>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</si>
  <si>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</si>
  <si>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</si>
  <si>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</si>
  <si>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</si>
  <si>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</si>
  <si>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</si>
  <si>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</si>
  <si>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</si>
  <si>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</si>
  <si>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</si>
  <si>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</si>
  <si>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</si>
  <si>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</si>
  <si>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</si>
  <si>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</si>
  <si>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</si>
  <si>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</si>
  <si>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</si>
  <si>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</si>
  <si>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</si>
  <si>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</si>
  <si>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</si>
  <si>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</si>
  <si>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</si>
  <si>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</si>
  <si>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</si>
  <si>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</si>
  <si>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</si>
  <si>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</si>
  <si>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</si>
  <si>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</si>
  <si>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</si>
  <si>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</si>
  <si>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</si>
  <si>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</si>
  <si>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</si>
  <si>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Anthem Blue Cross Life and Health Insurance Company</t>
  </si>
  <si>
    <t>2015</t>
  </si>
  <si>
    <t>2020</t>
  </si>
  <si>
    <t>CA Large Group Historical Data Spreadsheet (Fully Insured)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</si>
</sst>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13" xfId="0" applyFont="1" applyFill="1" applyBorder="1" applyAlignment="1" applyProtection="1">
      <alignment vertical="top"/>
    </xf>
    <xf numFmtId="0" fontId="3" fillId="0" borderId="10" xfId="0" applyFont="1" applyFill="1" applyBorder="1" applyAlignment="1" applyProtection="1">
      <alignment horizontal="left" vertical="top" indent="1"/>
    </xf>
    <xf numFmtId="0" fontId="3" fillId="0" borderId="0" xfId="0" applyFont="1" applyFill="1" applyProtection="1"/>
    <xf numFmtId="0" fontId="3" fillId="0" borderId="0" xfId="0" applyFont="1" applyAlignment="1" applyProtection="1">
      <alignment horizontal="right"/>
      <protection locked="0"/>
    </xf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0" fontId="3" fillId="0" borderId="10" xfId="0" applyFont="1" applyBorder="1" applyAlignment="1" applyProtection="1">
      <alignment horizontal="left" vertical="top" indent="1"/>
    </xf>
    <xf numFmtId="0" fontId="3" fillId="0" borderId="12" xfId="0" applyFont="1" applyBorder="1" applyAlignment="1" applyProtection="1">
      <alignment horizontal="left" vertical="top" indent="1"/>
    </xf>
    <xf numFmtId="49" fontId="3" fillId="0" borderId="19" xfId="0" applyNumberFormat="1" applyFont="1" applyBorder="1" applyAlignment="1" applyProtection="1">
      <alignment horizontal="right" vertical="top"/>
    </xf>
    <xf numFmtId="0" fontId="3" fillId="0" borderId="14" xfId="0" applyFont="1" applyFill="1" applyBorder="1" applyAlignment="1" applyProtection="1">
      <alignment horizontal="left" vertical="top" indent="1"/>
    </xf>
    <xf numFmtId="0" fontId="3" fillId="0" borderId="13" xfId="0" applyFont="1" applyBorder="1" applyAlignment="1" applyProtection="1">
      <alignment horizontal="left" vertical="top" indent="1"/>
    </xf>
    <xf numFmtId="0" fontId="3" fillId="0" borderId="14" xfId="0" applyFont="1" applyBorder="1" applyAlignment="1" applyProtection="1">
      <alignment horizontal="left" vertical="top" indent="1"/>
    </xf>
    <xf numFmtId="0" fontId="3" fillId="0" borderId="14" xfId="0" applyFont="1" applyFill="1" applyBorder="1" applyAlignment="1" applyProtection="1">
      <alignment horizontal="left" vertical="top" wrapText="1" indent="1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0" fontId="3" fillId="0" borderId="13" xfId="0" quotePrefix="1" applyNumberFormat="1" applyFont="1" applyFill="1" applyBorder="1" applyAlignment="1" applyProtection="1">
      <alignment horizontal="right" vertical="top"/>
    </xf>
    <xf numFmtId="0" fontId="3" fillId="0" borderId="12" xfId="0" applyFont="1" applyFill="1" applyBorder="1" applyAlignment="1" applyProtection="1">
      <alignment vertical="top"/>
    </xf>
    <xf numFmtId="0" fontId="3" fillId="0" borderId="13" xfId="0" applyNumberFormat="1" applyFont="1" applyFill="1" applyBorder="1" applyAlignment="1" applyProtection="1">
      <alignment vertical="top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2" xfId="0" applyFont="1" applyBorder="1" applyAlignment="1" applyProtection="1">
      <alignment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3" fillId="0" borderId="15" xfId="0" applyNumberFormat="1" applyFont="1" applyFill="1" applyBorder="1" applyAlignment="1" applyProtection="1">
      <alignment vertical="top"/>
    </xf>
    <xf numFmtId="0" fontId="3" fillId="0" borderId="17" xfId="0" applyFont="1" applyFill="1" applyBorder="1" applyAlignment="1" applyProtection="1">
      <alignment horizontal="left" vertical="top" indent="1"/>
    </xf>
    <xf numFmtId="49" fontId="2" fillId="5" borderId="31" xfId="0" applyNumberFormat="1" applyFont="1" applyFill="1" applyBorder="1" applyAlignment="1" applyProtection="1">
      <alignment horizontal="center"/>
    </xf>
    <xf numFmtId="49" fontId="2" fillId="5" borderId="22" xfId="0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7" fillId="0" borderId="0" xfId="0" applyFont="1" applyFill="1" applyProtection="1"/>
    <xf numFmtId="0" fontId="3" fillId="7" borderId="32" xfId="0" applyFont="1" applyFill="1" applyBorder="1" applyAlignment="1" applyProtection="1">
      <alignment horizontal="center" vertical="top"/>
      <protection locked="0"/>
    </xf>
    <xf numFmtId="0" fontId="3" fillId="7" borderId="11" xfId="0" applyFont="1" applyFill="1" applyBorder="1" applyAlignment="1" applyProtection="1">
      <alignment horizontal="center" vertical="top"/>
      <protection locked="0"/>
    </xf>
    <xf numFmtId="0" fontId="3" fillId="7" borderId="24" xfId="0" applyFont="1" applyFill="1" applyBorder="1" applyAlignment="1" applyProtection="1">
      <alignment horizontal="center" vertical="top"/>
      <protection locked="0"/>
    </xf>
    <xf numFmtId="0" fontId="3" fillId="7" borderId="17" xfId="0" applyFont="1" applyFill="1" applyBorder="1" applyAlignment="1" applyProtection="1">
      <alignment horizontal="left" vertical="top" indent="1"/>
    </xf>
    <xf numFmtId="49" fontId="3" fillId="7" borderId="20" xfId="0" applyNumberFormat="1" applyFont="1" applyFill="1" applyBorder="1" applyAlignment="1" applyProtection="1">
      <alignment horizontal="right" vertical="top"/>
    </xf>
    <xf numFmtId="2" fontId="3" fillId="7" borderId="15" xfId="0" applyNumberFormat="1" applyFont="1" applyFill="1" applyBorder="1" applyAlignment="1" applyProtection="1">
      <alignment horizontal="right" vertical="top"/>
    </xf>
    <xf numFmtId="0" fontId="3" fillId="7" borderId="15" xfId="0" applyNumberFormat="1" applyFont="1" applyFill="1" applyBorder="1" applyAlignment="1" applyProtection="1">
      <alignment vertical="top"/>
    </xf>
    <xf numFmtId="0" fontId="3" fillId="7" borderId="17" xfId="0" applyFont="1" applyFill="1" applyBorder="1" applyAlignment="1" applyProtection="1">
      <alignment horizontal="left" vertical="top" wrapText="1" indent="1"/>
    </xf>
    <xf numFmtId="0" fontId="6" fillId="7" borderId="20" xfId="0" applyFont="1" applyFill="1" applyBorder="1" applyAlignment="1" applyProtection="1">
      <alignment vertical="top"/>
    </xf>
    <xf numFmtId="0" fontId="3" fillId="7" borderId="15" xfId="0" applyNumberFormat="1" applyFont="1" applyFill="1" applyBorder="1" applyAlignment="1" applyProtection="1">
      <alignment horizontal="left" vertical="top"/>
    </xf>
    <xf numFmtId="0" fontId="3" fillId="7" borderId="17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7" borderId="13" xfId="0" applyNumberFormat="1" applyFont="1" applyFill="1" applyBorder="1" applyAlignment="1" applyProtection="1">
      <alignment vertical="top"/>
    </xf>
    <xf numFmtId="0" fontId="3" fillId="7" borderId="14" xfId="0" applyFont="1" applyFill="1" applyBorder="1" applyAlignment="1" applyProtection="1">
      <alignment horizontal="left" vertical="top" indent="1"/>
    </xf>
    <xf numFmtId="38" fontId="3" fillId="3" borderId="33" xfId="3" applyNumberFormat="1" applyFont="1" applyFill="1" applyBorder="1" applyAlignment="1" applyProtection="1">
      <alignment horizontal="right" vertical="top"/>
      <protection locked="0"/>
    </xf>
    <xf numFmtId="38" fontId="3" fillId="3" borderId="0" xfId="3" applyNumberFormat="1" applyFont="1" applyFill="1" applyBorder="1" applyAlignment="1" applyProtection="1">
      <alignment horizontal="right" vertical="top"/>
      <protection locked="0"/>
    </xf>
    <xf numFmtId="38" fontId="3" fillId="3" borderId="25" xfId="3" applyNumberFormat="1" applyFont="1" applyFill="1" applyBorder="1" applyAlignment="1" applyProtection="1">
      <alignment horizontal="right" vertical="top"/>
      <protection locked="0"/>
    </xf>
    <xf numFmtId="38" fontId="3" fillId="7" borderId="34" xfId="3" applyNumberFormat="1" applyFont="1" applyFill="1" applyBorder="1" applyAlignment="1" applyProtection="1">
      <alignment horizontal="right" vertical="top"/>
      <protection locked="0"/>
    </xf>
    <xf numFmtId="38" fontId="3" fillId="7" borderId="16" xfId="3" applyNumberFormat="1" applyFont="1" applyFill="1" applyBorder="1" applyAlignment="1" applyProtection="1">
      <alignment horizontal="right" vertical="top"/>
      <protection locked="0"/>
    </xf>
    <xf numFmtId="38" fontId="3" fillId="7" borderId="26" xfId="3" applyNumberFormat="1" applyFont="1" applyFill="1" applyBorder="1" applyAlignment="1" applyProtection="1">
      <alignment horizontal="right" vertical="top"/>
      <protection locked="0"/>
    </xf>
    <xf numFmtId="38" fontId="3" fillId="7" borderId="33" xfId="3" applyNumberFormat="1" applyFont="1" applyFill="1" applyBorder="1" applyAlignment="1" applyProtection="1">
      <alignment horizontal="right" vertical="top"/>
      <protection locked="0"/>
    </xf>
    <xf numFmtId="38" fontId="3" fillId="7" borderId="0" xfId="3" applyNumberFormat="1" applyFont="1" applyFill="1" applyBorder="1" applyAlignment="1" applyProtection="1">
      <alignment horizontal="right" vertical="top"/>
      <protection locked="0"/>
    </xf>
    <xf numFmtId="38" fontId="3" fillId="7" borderId="25" xfId="3" applyNumberFormat="1" applyFont="1" applyFill="1" applyBorder="1" applyAlignment="1" applyProtection="1">
      <alignment horizontal="right" vertical="top"/>
      <protection locked="0"/>
    </xf>
    <xf numFmtId="38" fontId="3" fillId="6" borderId="33" xfId="3" applyNumberFormat="1" applyFont="1" applyFill="1" applyBorder="1" applyAlignment="1" applyProtection="1">
      <alignment horizontal="right" vertical="top"/>
    </xf>
    <xf numFmtId="38" fontId="3" fillId="7" borderId="35" xfId="3" applyNumberFormat="1" applyFont="1" applyFill="1" applyBorder="1" applyAlignment="1" applyProtection="1">
      <alignment horizontal="right" vertical="top"/>
      <protection locked="0"/>
    </xf>
    <xf numFmtId="38" fontId="3" fillId="7" borderId="27" xfId="3" applyNumberFormat="1" applyFont="1" applyFill="1" applyBorder="1" applyAlignment="1" applyProtection="1">
      <alignment horizontal="right" vertical="top"/>
      <protection locked="0"/>
    </xf>
    <xf numFmtId="38" fontId="3" fillId="7" borderId="28" xfId="3" applyNumberFormat="1" applyFont="1" applyFill="1" applyBorder="1" applyAlignment="1" applyProtection="1">
      <alignment horizontal="right" vertical="top"/>
      <protection locked="0"/>
    </xf>
    <xf numFmtId="38" fontId="3" fillId="7" borderId="29" xfId="3" applyNumberFormat="1" applyFont="1" applyFill="1" applyBorder="1" applyAlignment="1" applyProtection="1">
      <alignment horizontal="right" vertical="top"/>
      <protection locked="0"/>
    </xf>
    <xf numFmtId="38" fontId="3" fillId="3" borderId="29" xfId="3" applyNumberFormat="1" applyFont="1" applyFill="1" applyBorder="1" applyAlignment="1" applyProtection="1">
      <alignment horizontal="right" vertical="top"/>
      <protection locked="0"/>
    </xf>
    <xf numFmtId="38" fontId="3" fillId="7" borderId="30" xfId="3" applyNumberFormat="1" applyFont="1" applyFill="1" applyBorder="1" applyAlignment="1" applyProtection="1">
      <alignment horizontal="right" vertical="top"/>
      <protection locked="0"/>
    </xf>
    <xf numFmtId="0" fontId="3" fillId="0" borderId="24" xfId="0" applyFont="1" applyBorder="1" applyAlignment="1" applyProtection="1">
      <alignment horizontal="left" vertical="top" indent="1"/>
    </xf>
    <xf numFmtId="0" fontId="3" fillId="7" borderId="15" xfId="0" applyFont="1" applyFill="1" applyBorder="1" applyAlignment="1" applyProtection="1">
      <alignment vertical="top"/>
    </xf>
    <xf numFmtId="49" fontId="2" fillId="5" borderId="23" xfId="0" applyNumberFormat="1" applyFont="1" applyFill="1" applyBorder="1" applyAlignment="1" applyProtection="1">
      <alignment horizontal="center"/>
    </xf>
    <xf numFmtId="164" fontId="3" fillId="6" borderId="33" xfId="5" applyNumberFormat="1" applyFont="1" applyFill="1" applyBorder="1" applyAlignment="1" applyProtection="1">
      <alignment horizontal="right" vertical="top"/>
    </xf>
    <xf numFmtId="0" fontId="9" fillId="0" borderId="0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top" indent="1"/>
    </xf>
    <xf numFmtId="0" fontId="3" fillId="0" borderId="36" xfId="0" applyFont="1" applyBorder="1" applyProtection="1">
      <protection locked="0"/>
    </xf>
    <xf numFmtId="0" fontId="3" fillId="7" borderId="16" xfId="0" applyFont="1" applyFill="1" applyBorder="1" applyAlignment="1" applyProtection="1">
      <alignment horizontal="left" vertical="top" wrapText="1" indent="1"/>
    </xf>
    <xf numFmtId="0" fontId="3" fillId="0" borderId="34" xfId="0" applyFont="1" applyFill="1" applyBorder="1" applyProtection="1">
      <protection locked="0"/>
    </xf>
    <xf numFmtId="38" fontId="3" fillId="6" borderId="0" xfId="3" applyNumberFormat="1" applyFont="1" applyFill="1" applyBorder="1" applyAlignment="1" applyProtection="1">
      <alignment horizontal="right" vertical="top"/>
    </xf>
    <xf numFmtId="38" fontId="3" fillId="6" borderId="25" xfId="3" applyNumberFormat="1" applyFont="1" applyFill="1" applyBorder="1" applyAlignment="1" applyProtection="1">
      <alignment horizontal="right" vertical="top"/>
    </xf>
    <xf numFmtId="164" fontId="3" fillId="6" borderId="0" xfId="5" applyNumberFormat="1" applyFont="1" applyFill="1" applyBorder="1" applyAlignment="1" applyProtection="1">
      <alignment horizontal="right" vertical="top"/>
    </xf>
    <xf numFmtId="164" fontId="3" fillId="6" borderId="25" xfId="5" applyNumberFormat="1" applyFont="1" applyFill="1" applyBorder="1" applyAlignment="1" applyProtection="1">
      <alignment horizontal="right" vertical="top"/>
    </xf>
    <xf numFmtId="49" fontId="3" fillId="7" borderId="10" xfId="0" applyNumberFormat="1" applyFont="1" applyFill="1" applyBorder="1" applyAlignment="1" applyProtection="1">
      <alignment horizontal="right" vertical="top"/>
    </xf>
    <xf numFmtId="0" fontId="3" fillId="7" borderId="10" xfId="0" applyFont="1" applyFill="1" applyBorder="1" applyAlignment="1" applyProtection="1">
      <alignment horizontal="left" vertical="top" indent="1"/>
    </xf>
    <xf numFmtId="0" fontId="3" fillId="7" borderId="12" xfId="0" applyFont="1" applyFill="1" applyBorder="1" applyAlignment="1" applyProtection="1">
      <alignment vertical="top"/>
    </xf>
    <xf numFmtId="38" fontId="3" fillId="7" borderId="36" xfId="3" applyNumberFormat="1" applyFont="1" applyFill="1" applyBorder="1" applyAlignment="1" applyProtection="1">
      <alignment horizontal="right" vertical="top"/>
      <protection locked="0"/>
    </xf>
    <xf numFmtId="38" fontId="3" fillId="7" borderId="11" xfId="3" applyNumberFormat="1" applyFont="1" applyFill="1" applyBorder="1" applyAlignment="1" applyProtection="1">
      <alignment horizontal="right" vertical="top"/>
      <protection locked="0"/>
    </xf>
    <xf numFmtId="38" fontId="3" fillId="7" borderId="24" xfId="3" applyNumberFormat="1" applyFont="1" applyFill="1" applyBorder="1" applyAlignment="1" applyProtection="1">
      <alignment horizontal="right" vertical="top"/>
      <protection locked="0"/>
    </xf>
    <xf numFmtId="38" fontId="3" fillId="7" borderId="37" xfId="3" applyNumberFormat="1" applyFont="1" applyFill="1" applyBorder="1" applyAlignment="1" applyProtection="1">
      <alignment horizontal="right" vertical="top"/>
      <protection locked="0"/>
    </xf>
    <xf numFmtId="38" fontId="3" fillId="3" borderId="35" xfId="3" applyNumberFormat="1" applyFont="1" applyFill="1" applyBorder="1" applyAlignment="1" applyProtection="1">
      <alignment horizontal="right" vertical="top"/>
      <protection locked="0"/>
    </xf>
    <xf numFmtId="38" fontId="3" fillId="7" borderId="38" xfId="3" applyNumberFormat="1" applyFont="1" applyFill="1" applyBorder="1" applyAlignment="1" applyProtection="1">
      <alignment horizontal="right" vertical="top"/>
      <protection locked="0"/>
    </xf>
    <xf numFmtId="164" fontId="10" fillId="6" borderId="33" xfId="5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/>
    </xf>
    <xf numFmtId="1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left" vertical="top" indent="1"/>
    </xf>
    <xf numFmtId="0" fontId="3" fillId="7" borderId="16" xfId="0" applyFont="1" applyFill="1" applyBorder="1" applyAlignment="1" applyProtection="1">
      <alignment horizontal="left" vertical="top" indent="1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1" fillId="0" borderId="0" xfId="0" applyFont="1" applyProtection="1"/>
    <xf numFmtId="0" fontId="12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2" fillId="0" borderId="0" xfId="0" applyFont="1" applyFill="1" applyAlignment="1" applyProtection="1"/>
    <xf numFmtId="0" fontId="11" fillId="0" borderId="0" xfId="0" applyFont="1" applyFill="1" applyAlignment="1" applyProtection="1"/>
    <xf numFmtId="0" fontId="11" fillId="0" borderId="0" xfId="0" applyFont="1" applyProtection="1">
      <protection locked="0"/>
    </xf>
    <xf numFmtId="0" fontId="13" fillId="2" borderId="2" xfId="1" applyFont="1" applyFill="1" applyBorder="1" applyProtection="1"/>
    <xf numFmtId="0" fontId="13" fillId="2" borderId="3" xfId="1" applyFont="1" applyFill="1" applyBorder="1" applyProtection="1"/>
    <xf numFmtId="0" fontId="13" fillId="2" borderId="4" xfId="1" applyFont="1" applyFill="1" applyBorder="1" applyAlignment="1" applyProtection="1">
      <alignment horizontal="center"/>
      <protection locked="0"/>
    </xf>
    <xf numFmtId="0" fontId="12" fillId="0" borderId="5" xfId="1" quotePrefix="1" applyFont="1" applyBorder="1" applyAlignment="1" applyProtection="1">
      <alignment horizontal="right" vertical="center"/>
    </xf>
    <xf numFmtId="0" fontId="12" fillId="0" borderId="1" xfId="1" applyFont="1" applyBorder="1" applyAlignment="1" applyProtection="1">
      <alignment vertical="center"/>
    </xf>
    <xf numFmtId="49" fontId="12" fillId="0" borderId="6" xfId="1" applyNumberFormat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left" vertical="center"/>
      <protection locked="0"/>
    </xf>
    <xf numFmtId="0" fontId="12" fillId="0" borderId="7" xfId="1" quotePrefix="1" applyFont="1" applyBorder="1" applyAlignment="1" applyProtection="1">
      <alignment horizontal="right" vertical="center"/>
    </xf>
    <xf numFmtId="0" fontId="12" fillId="0" borderId="8" xfId="1" applyFont="1" applyBorder="1" applyAlignment="1" applyProtection="1">
      <alignment vertical="center"/>
    </xf>
    <xf numFmtId="49" fontId="12" fillId="0" borderId="9" xfId="1" applyNumberFormat="1" applyFont="1" applyBorder="1" applyAlignment="1" applyProtection="1">
      <alignment horizontal="left" vertical="center"/>
      <protection locked="0"/>
    </xf>
    <xf numFmtId="49" fontId="12" fillId="0" borderId="6" xfId="1" applyNumberFormat="1" applyFont="1" applyBorder="1" applyAlignment="1" applyProtection="1">
      <alignment horizontal="left" vertical="center" wrapText="1"/>
      <protection locked="0"/>
    </xf>
  </cellXfs>
  <cellStyles count="6"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C20"/>
  <sheetViews>
    <sheetView showGridLines="0" tabSelected="1" zoomScaleNormal="100" workbookViewId="0">
      <selection activeCell="E9" sqref="E9"/>
    </sheetView>
  </sheetViews>
  <sheetFormatPr defaultColWidth="9.1796875" defaultRowHeight="14.5" x14ac:dyDescent="0.35"/>
  <cols>
    <col min="1" max="1" width="2.453125" style="1" bestFit="1" customWidth="1"/>
    <col min="2" max="2" width="55" style="1" customWidth="1"/>
    <col min="3" max="3" width="45.7265625" style="1" bestFit="1" customWidth="1"/>
    <col min="4" max="16384" width="9.1796875" style="1"/>
  </cols>
  <sheetData>
    <row r="1" spans="1:3" s="34" customFormat="1" ht="15.5" x14ac:dyDescent="0.35">
      <c r="A1" s="106"/>
      <c r="B1" s="107" t="s">
        <v>1</v>
      </c>
      <c r="C1" s="108"/>
    </row>
    <row r="2" spans="1:3" s="34" customFormat="1" ht="15.5" x14ac:dyDescent="0.35">
      <c r="A2" s="106"/>
      <c r="B2" s="109" t="s">
        <v>65</v>
      </c>
      <c r="C2" s="108"/>
    </row>
    <row r="3" spans="1:3" s="34" customFormat="1" ht="15.5" x14ac:dyDescent="0.35">
      <c r="A3" s="106"/>
      <c r="B3" s="110" t="s">
        <v>35</v>
      </c>
      <c r="C3" s="107"/>
    </row>
    <row r="4" spans="1:3" ht="15.5" x14ac:dyDescent="0.35">
      <c r="A4" s="106"/>
      <c r="B4" s="111"/>
      <c r="C4" s="112"/>
    </row>
    <row r="5" spans="1:3" ht="16" thickBot="1" x14ac:dyDescent="0.4">
      <c r="A5" s="113"/>
      <c r="B5" s="113"/>
      <c r="C5" s="113"/>
    </row>
    <row r="6" spans="1:3" ht="15.5" x14ac:dyDescent="0.35">
      <c r="A6" s="114"/>
      <c r="B6" s="115"/>
      <c r="C6" s="116"/>
    </row>
    <row r="7" spans="1:3" ht="15.5" x14ac:dyDescent="0.35">
      <c r="A7" s="117" t="s">
        <v>2</v>
      </c>
      <c r="B7" s="118" t="s">
        <v>51</v>
      </c>
      <c r="C7" s="119" t="s">
        <v>64</v>
      </c>
    </row>
    <row r="8" spans="1:3" ht="15.5" x14ac:dyDescent="0.35">
      <c r="A8" s="117" t="s">
        <v>3</v>
      </c>
      <c r="B8" s="118" t="s">
        <v>34</v>
      </c>
      <c r="C8" s="120">
        <v>62825</v>
      </c>
    </row>
    <row r="9" spans="1:3" ht="31" x14ac:dyDescent="0.35">
      <c r="A9" s="117" t="s">
        <v>4</v>
      </c>
      <c r="B9" s="118" t="s">
        <v>5</v>
      </c>
      <c r="C9" s="124" t="s">
        <v>62</v>
      </c>
    </row>
    <row r="10" spans="1:3" ht="16" thickBot="1" x14ac:dyDescent="0.4">
      <c r="A10" s="121" t="s">
        <v>6</v>
      </c>
      <c r="B10" s="122" t="s">
        <v>7</v>
      </c>
      <c r="C10" s="123"/>
    </row>
    <row r="14" spans="1:3" x14ac:dyDescent="0.35">
      <c r="B14" s="2"/>
    </row>
    <row r="15" spans="1:3" x14ac:dyDescent="0.35">
      <c r="B15" s="2"/>
    </row>
    <row r="19" spans="2:2" x14ac:dyDescent="0.35">
      <c r="B19" s="3"/>
    </row>
    <row r="20" spans="2:2" x14ac:dyDescent="0.3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>
      <formula1>150</formula1>
    </dataValidation>
  </dataValidations>
  <pageMargins left="0.7" right="0.7" top="0.75" bottom="0.75" header="0.3" footer="0.3"/>
  <pageSetup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I54"/>
  <sheetViews>
    <sheetView showGridLines="0" zoomScaleNormal="100" workbookViewId="0">
      <selection activeCell="F22" sqref="F22"/>
    </sheetView>
  </sheetViews>
  <sheetFormatPr defaultColWidth="9.26953125" defaultRowHeight="12.5" x14ac:dyDescent="0.25"/>
  <cols>
    <col min="1" max="1" width="1.7265625" style="7" customWidth="1"/>
    <col min="2" max="2" width="3.54296875" style="4" customWidth="1"/>
    <col min="3" max="3" width="5.453125" style="4" customWidth="1"/>
    <col min="4" max="4" width="60.54296875" style="4" customWidth="1"/>
    <col min="5" max="9" width="20.1796875" style="4" customWidth="1"/>
    <col min="10" max="16384" width="9.26953125" style="4"/>
  </cols>
  <sheetData>
    <row r="1" spans="1:9" ht="15" x14ac:dyDescent="0.3">
      <c r="B1" s="93" t="str">
        <f>'Cover Page'!B1:C1</f>
        <v>California Department of Managed Health Care/Department of Insurance</v>
      </c>
      <c r="C1" s="93"/>
      <c r="D1" s="93"/>
      <c r="E1" s="93"/>
      <c r="F1" s="93"/>
      <c r="G1" s="93"/>
      <c r="H1" s="93"/>
      <c r="I1" s="93"/>
    </row>
    <row r="2" spans="1:9" s="7" customFormat="1" ht="15" x14ac:dyDescent="0.3">
      <c r="B2" s="101" t="str">
        <f>'Cover Page'!B2:C2</f>
        <v>CA Large Group Historical Data Spreadsheet (Fully Insured)</v>
      </c>
      <c r="C2" s="101"/>
      <c r="D2" s="101"/>
      <c r="E2" s="101"/>
      <c r="F2" s="101"/>
      <c r="G2" s="101"/>
      <c r="H2" s="101"/>
      <c r="I2" s="101"/>
    </row>
    <row r="3" spans="1:9" s="7" customFormat="1" ht="15" x14ac:dyDescent="0.3">
      <c r="B3" s="94" t="e">
        <f>'Cover Page'!#REF!</f>
        <v>#REF!</v>
      </c>
      <c r="C3" s="94"/>
      <c r="D3" s="94"/>
      <c r="E3" s="94"/>
      <c r="F3" s="94"/>
      <c r="G3" s="94"/>
      <c r="H3" s="94"/>
      <c r="I3" s="94"/>
    </row>
    <row r="4" spans="1:9" s="7" customFormat="1" ht="15" x14ac:dyDescent="0.3">
      <c r="B4" s="101" t="str">
        <f>'Cover Page'!B3:C3</f>
        <v>For Policies subject to CIC 10181.45 or CHSC 1374.21</v>
      </c>
      <c r="C4" s="101"/>
      <c r="D4" s="101"/>
      <c r="E4" s="101"/>
      <c r="F4" s="101"/>
      <c r="G4" s="101"/>
      <c r="H4" s="101"/>
      <c r="I4" s="101"/>
    </row>
    <row r="5" spans="1:9" s="7" customFormat="1" ht="10.5" customHeight="1" x14ac:dyDescent="0.3">
      <c r="B5" s="35"/>
      <c r="C5" s="10"/>
      <c r="D5" s="10"/>
    </row>
    <row r="6" spans="1:9" ht="15" x14ac:dyDescent="0.3">
      <c r="B6" s="93" t="s">
        <v>16</v>
      </c>
      <c r="C6" s="93"/>
      <c r="D6" s="93"/>
      <c r="E6" s="93"/>
      <c r="F6" s="93"/>
      <c r="G6" s="93"/>
      <c r="H6" s="93"/>
      <c r="I6" s="93"/>
    </row>
    <row r="7" spans="1:9" x14ac:dyDescent="0.25">
      <c r="B7" s="3"/>
      <c r="C7" s="3"/>
      <c r="D7" s="3"/>
    </row>
    <row r="8" spans="1:9" s="5" customFormat="1" x14ac:dyDescent="0.25">
      <c r="A8" s="6"/>
      <c r="B8" s="4"/>
      <c r="C8" s="4"/>
      <c r="D8" s="7"/>
      <c r="F8" s="11"/>
      <c r="G8" s="4"/>
      <c r="I8" s="11"/>
    </row>
    <row r="9" spans="1:9" ht="13" thickBot="1" x14ac:dyDescent="0.3">
      <c r="D9" s="12"/>
    </row>
    <row r="10" spans="1:9" ht="13.75" customHeight="1" thickBot="1" x14ac:dyDescent="0.35">
      <c r="B10" s="71" t="s">
        <v>48</v>
      </c>
      <c r="D10" s="7"/>
      <c r="E10" s="95" t="s">
        <v>33</v>
      </c>
      <c r="F10" s="96"/>
      <c r="G10" s="96"/>
      <c r="H10" s="96"/>
      <c r="I10" s="97"/>
    </row>
    <row r="11" spans="1:9" ht="13.75" customHeight="1" thickBot="1" x14ac:dyDescent="0.3">
      <c r="D11" s="7"/>
      <c r="E11" s="98"/>
      <c r="F11" s="99"/>
      <c r="G11" s="99"/>
      <c r="H11" s="99"/>
      <c r="I11" s="100"/>
    </row>
    <row r="12" spans="1:9" ht="13.75" customHeight="1" thickBot="1" x14ac:dyDescent="0.35">
      <c r="A12" s="4"/>
      <c r="D12" s="7"/>
      <c r="E12" s="32" t="s">
        <v>63</v>
      </c>
      <c r="F12" s="32">
        <f>E12+1</f>
        <v>2016</v>
      </c>
      <c r="G12" s="33">
        <f>F12+1</f>
        <v>2017</v>
      </c>
      <c r="H12" s="32">
        <f>G12+1</f>
        <v>2018</v>
      </c>
      <c r="I12" s="68">
        <f>H12+1</f>
        <v>2019</v>
      </c>
    </row>
    <row r="13" spans="1:9" x14ac:dyDescent="0.25">
      <c r="A13" s="4"/>
      <c r="B13" s="13" t="s">
        <v>2</v>
      </c>
      <c r="C13" s="14" t="s">
        <v>9</v>
      </c>
      <c r="D13" s="15"/>
      <c r="E13" s="36"/>
      <c r="F13" s="37"/>
      <c r="G13" s="36"/>
      <c r="H13" s="38"/>
      <c r="I13" s="38"/>
    </row>
    <row r="14" spans="1:9" x14ac:dyDescent="0.25">
      <c r="A14" s="4"/>
      <c r="B14" s="16"/>
      <c r="C14" s="8">
        <v>1.1000000000000001</v>
      </c>
      <c r="D14" s="17" t="s">
        <v>36</v>
      </c>
      <c r="E14" s="50"/>
      <c r="F14" s="51"/>
      <c r="G14" s="50"/>
      <c r="H14" s="52"/>
      <c r="I14" s="52"/>
    </row>
    <row r="15" spans="1:9" x14ac:dyDescent="0.25">
      <c r="A15" s="4"/>
      <c r="B15" s="40"/>
      <c r="C15" s="41"/>
      <c r="D15" s="39"/>
      <c r="E15" s="53"/>
      <c r="F15" s="54"/>
      <c r="G15" s="53"/>
      <c r="H15" s="55"/>
      <c r="I15" s="55"/>
    </row>
    <row r="16" spans="1:9" x14ac:dyDescent="0.25">
      <c r="A16" s="4"/>
      <c r="B16" s="16" t="s">
        <v>3</v>
      </c>
      <c r="C16" s="18" t="s">
        <v>10</v>
      </c>
      <c r="D16" s="19"/>
      <c r="E16" s="56"/>
      <c r="F16" s="57"/>
      <c r="G16" s="56"/>
      <c r="H16" s="58"/>
      <c r="I16" s="58"/>
    </row>
    <row r="17" spans="1:9" x14ac:dyDescent="0.25">
      <c r="A17" s="4"/>
      <c r="B17" s="16"/>
      <c r="C17" s="8">
        <v>2.1</v>
      </c>
      <c r="D17" s="17" t="s">
        <v>17</v>
      </c>
      <c r="E17" s="50"/>
      <c r="F17" s="51"/>
      <c r="G17" s="50"/>
      <c r="H17" s="52"/>
      <c r="I17" s="52"/>
    </row>
    <row r="18" spans="1:9" s="7" customFormat="1" x14ac:dyDescent="0.25">
      <c r="B18" s="21"/>
      <c r="C18" s="8">
        <v>2.2000000000000002</v>
      </c>
      <c r="D18" s="17" t="s">
        <v>11</v>
      </c>
      <c r="E18" s="50"/>
      <c r="F18" s="51"/>
      <c r="G18" s="50"/>
      <c r="H18" s="52"/>
      <c r="I18" s="52"/>
    </row>
    <row r="19" spans="1:9" x14ac:dyDescent="0.25">
      <c r="A19" s="4"/>
      <c r="B19" s="16"/>
      <c r="C19" s="8">
        <v>2.2999999999999998</v>
      </c>
      <c r="D19" s="17" t="s">
        <v>12</v>
      </c>
      <c r="E19" s="50"/>
      <c r="F19" s="51"/>
      <c r="G19" s="50"/>
      <c r="H19" s="52"/>
      <c r="I19" s="52"/>
    </row>
    <row r="20" spans="1:9" x14ac:dyDescent="0.25">
      <c r="A20" s="4"/>
      <c r="B20" s="16"/>
      <c r="C20" s="8">
        <v>2.4</v>
      </c>
      <c r="D20" s="17" t="s">
        <v>13</v>
      </c>
      <c r="E20" s="50"/>
      <c r="F20" s="51"/>
      <c r="G20" s="50"/>
      <c r="H20" s="52"/>
      <c r="I20" s="52"/>
    </row>
    <row r="21" spans="1:9" s="7" customFormat="1" x14ac:dyDescent="0.25">
      <c r="B21" s="21"/>
      <c r="C21" s="23" t="s">
        <v>18</v>
      </c>
      <c r="D21" s="17" t="s">
        <v>14</v>
      </c>
      <c r="E21" s="50"/>
      <c r="F21" s="51"/>
      <c r="G21" s="50"/>
      <c r="H21" s="52"/>
      <c r="I21" s="52"/>
    </row>
    <row r="22" spans="1:9" s="7" customFormat="1" x14ac:dyDescent="0.25">
      <c r="A22" s="22"/>
      <c r="B22" s="21"/>
      <c r="C22" s="23" t="s">
        <v>19</v>
      </c>
      <c r="D22" s="20" t="s">
        <v>15</v>
      </c>
      <c r="E22" s="59"/>
      <c r="F22" s="59"/>
      <c r="G22" s="59"/>
      <c r="H22" s="59"/>
      <c r="I22" s="59"/>
    </row>
    <row r="23" spans="1:9" x14ac:dyDescent="0.25">
      <c r="B23" s="40"/>
      <c r="C23" s="42"/>
      <c r="D23" s="43"/>
      <c r="E23" s="53"/>
      <c r="F23" s="54"/>
      <c r="G23" s="53"/>
      <c r="H23" s="55"/>
      <c r="I23" s="55"/>
    </row>
    <row r="24" spans="1:9" x14ac:dyDescent="0.25">
      <c r="B24" s="13" t="s">
        <v>4</v>
      </c>
      <c r="C24" s="9" t="s">
        <v>20</v>
      </c>
      <c r="D24" s="24"/>
      <c r="E24" s="56"/>
      <c r="F24" s="57"/>
      <c r="G24" s="56"/>
      <c r="H24" s="58"/>
      <c r="I24" s="63"/>
    </row>
    <row r="25" spans="1:9" s="7" customFormat="1" x14ac:dyDescent="0.25">
      <c r="B25" s="21"/>
      <c r="C25" s="25">
        <v>3.1</v>
      </c>
      <c r="D25" s="17" t="s">
        <v>29</v>
      </c>
      <c r="E25" s="56"/>
      <c r="F25" s="57"/>
      <c r="G25" s="56"/>
      <c r="H25" s="58"/>
      <c r="I25" s="63"/>
    </row>
    <row r="26" spans="1:9" s="7" customFormat="1" ht="14.15" customHeight="1" x14ac:dyDescent="0.25">
      <c r="B26" s="21"/>
      <c r="C26" s="25"/>
      <c r="D26" s="70" t="s">
        <v>43</v>
      </c>
      <c r="E26" s="50"/>
      <c r="F26" s="51"/>
      <c r="G26" s="50"/>
      <c r="H26" s="52"/>
      <c r="I26" s="52"/>
    </row>
    <row r="27" spans="1:9" s="7" customFormat="1" ht="14.15" customHeight="1" x14ac:dyDescent="0.25">
      <c r="B27" s="21"/>
      <c r="C27" s="25"/>
      <c r="D27" s="70" t="s">
        <v>44</v>
      </c>
      <c r="E27" s="50"/>
      <c r="F27" s="51"/>
      <c r="G27" s="50"/>
      <c r="H27" s="52"/>
      <c r="I27" s="52"/>
    </row>
    <row r="28" spans="1:9" s="7" customFormat="1" ht="14.15" customHeight="1" x14ac:dyDescent="0.25">
      <c r="B28" s="21"/>
      <c r="C28" s="25"/>
      <c r="D28" s="70" t="s">
        <v>45</v>
      </c>
      <c r="E28" s="50"/>
      <c r="F28" s="51"/>
      <c r="G28" s="50"/>
      <c r="H28" s="52"/>
      <c r="I28" s="52"/>
    </row>
    <row r="29" spans="1:9" s="7" customFormat="1" ht="14.15" customHeight="1" x14ac:dyDescent="0.25">
      <c r="B29" s="21"/>
      <c r="C29" s="25"/>
      <c r="D29" s="70" t="s">
        <v>46</v>
      </c>
      <c r="E29" s="50"/>
      <c r="F29" s="51"/>
      <c r="G29" s="50"/>
      <c r="H29" s="52"/>
      <c r="I29" s="52"/>
    </row>
    <row r="30" spans="1:9" s="7" customFormat="1" ht="14.15" customHeight="1" x14ac:dyDescent="0.25">
      <c r="B30" s="21"/>
      <c r="C30" s="25"/>
      <c r="D30" s="70" t="s">
        <v>47</v>
      </c>
      <c r="E30" s="50"/>
      <c r="F30" s="51"/>
      <c r="G30" s="50"/>
      <c r="H30" s="52"/>
      <c r="I30" s="52"/>
    </row>
    <row r="31" spans="1:9" x14ac:dyDescent="0.25">
      <c r="B31" s="16"/>
      <c r="C31" s="25">
        <v>3.2</v>
      </c>
      <c r="D31" s="20" t="s">
        <v>30</v>
      </c>
      <c r="E31" s="50"/>
      <c r="F31" s="51"/>
      <c r="G31" s="50"/>
      <c r="H31" s="52"/>
      <c r="I31" s="64"/>
    </row>
    <row r="32" spans="1:9" x14ac:dyDescent="0.25">
      <c r="B32" s="16"/>
      <c r="C32" s="25">
        <v>3.3</v>
      </c>
      <c r="D32" s="20" t="s">
        <v>37</v>
      </c>
      <c r="E32" s="50"/>
      <c r="F32" s="51"/>
      <c r="G32" s="50"/>
      <c r="H32" s="52"/>
      <c r="I32" s="64"/>
    </row>
    <row r="33" spans="2:9" x14ac:dyDescent="0.25">
      <c r="B33" s="16"/>
      <c r="C33" s="25">
        <v>3.4</v>
      </c>
      <c r="D33" s="17" t="s">
        <v>21</v>
      </c>
      <c r="E33" s="50"/>
      <c r="F33" s="51"/>
      <c r="G33" s="50"/>
      <c r="H33" s="52"/>
      <c r="I33" s="52"/>
    </row>
    <row r="34" spans="2:9" x14ac:dyDescent="0.25">
      <c r="B34" s="16"/>
      <c r="C34" s="25">
        <v>3.5</v>
      </c>
      <c r="D34" s="17" t="s">
        <v>31</v>
      </c>
      <c r="E34" s="50"/>
      <c r="F34" s="51"/>
      <c r="G34" s="50"/>
      <c r="H34" s="52"/>
      <c r="I34" s="52"/>
    </row>
    <row r="35" spans="2:9" x14ac:dyDescent="0.25">
      <c r="B35" s="16"/>
      <c r="C35" s="25">
        <v>3.6</v>
      </c>
      <c r="D35" s="17" t="s">
        <v>32</v>
      </c>
      <c r="E35" s="59"/>
      <c r="F35" s="59"/>
      <c r="G35" s="59"/>
      <c r="H35" s="59"/>
      <c r="I35" s="59"/>
    </row>
    <row r="36" spans="2:9" s="7" customFormat="1" ht="13" x14ac:dyDescent="0.25">
      <c r="B36" s="44"/>
      <c r="C36" s="45"/>
      <c r="D36" s="46"/>
      <c r="E36" s="53"/>
      <c r="F36" s="54"/>
      <c r="G36" s="53"/>
      <c r="H36" s="55"/>
      <c r="I36" s="65"/>
    </row>
    <row r="37" spans="2:9" x14ac:dyDescent="0.25">
      <c r="B37" s="13" t="s">
        <v>6</v>
      </c>
      <c r="C37" s="18" t="s">
        <v>53</v>
      </c>
      <c r="D37" s="75"/>
      <c r="E37" s="76"/>
      <c r="F37" s="76"/>
      <c r="G37" s="76"/>
      <c r="H37" s="76"/>
      <c r="I37" s="76"/>
    </row>
    <row r="38" spans="2:9" x14ac:dyDescent="0.25">
      <c r="B38" s="72"/>
      <c r="C38" s="8">
        <v>4.0999999999999996</v>
      </c>
      <c r="D38" s="17" t="s">
        <v>54</v>
      </c>
      <c r="E38" s="50"/>
      <c r="F38" s="51"/>
      <c r="G38" s="50"/>
      <c r="H38" s="52"/>
      <c r="I38" s="52"/>
    </row>
    <row r="39" spans="2:9" x14ac:dyDescent="0.25">
      <c r="B39" s="72"/>
      <c r="C39" s="8">
        <v>4.2</v>
      </c>
      <c r="D39" s="17" t="s">
        <v>55</v>
      </c>
      <c r="E39" s="50"/>
      <c r="F39" s="51"/>
      <c r="G39" s="50"/>
      <c r="H39" s="52"/>
      <c r="I39" s="52"/>
    </row>
    <row r="40" spans="2:9" x14ac:dyDescent="0.25">
      <c r="B40" s="72"/>
      <c r="C40" s="8">
        <v>4.3</v>
      </c>
      <c r="D40" s="17" t="s">
        <v>56</v>
      </c>
      <c r="E40" s="50"/>
      <c r="F40" s="51"/>
      <c r="G40" s="50"/>
      <c r="H40" s="52"/>
      <c r="I40" s="52"/>
    </row>
    <row r="41" spans="2:9" x14ac:dyDescent="0.25">
      <c r="B41" s="72"/>
      <c r="C41" s="8">
        <v>4.4000000000000004</v>
      </c>
      <c r="D41" s="17" t="s">
        <v>57</v>
      </c>
      <c r="E41" s="50"/>
      <c r="F41" s="51"/>
      <c r="G41" s="50"/>
      <c r="H41" s="52"/>
      <c r="I41" s="52"/>
    </row>
    <row r="42" spans="2:9" s="7" customFormat="1" ht="25" x14ac:dyDescent="0.25">
      <c r="B42" s="73"/>
      <c r="C42" s="23">
        <v>4.5</v>
      </c>
      <c r="D42" s="20" t="s">
        <v>58</v>
      </c>
      <c r="E42" s="50"/>
      <c r="F42" s="51"/>
      <c r="G42" s="50"/>
      <c r="H42" s="52"/>
      <c r="I42" s="52"/>
    </row>
    <row r="43" spans="2:9" ht="25" x14ac:dyDescent="0.25">
      <c r="B43" s="72"/>
      <c r="C43" s="23">
        <v>4.5999999999999996</v>
      </c>
      <c r="D43" s="20" t="s">
        <v>59</v>
      </c>
      <c r="E43" s="50"/>
      <c r="F43" s="51"/>
      <c r="G43" s="50"/>
      <c r="H43" s="52"/>
      <c r="I43" s="64"/>
    </row>
    <row r="44" spans="2:9" x14ac:dyDescent="0.25">
      <c r="B44" s="72"/>
      <c r="C44" s="23">
        <v>4.7</v>
      </c>
      <c r="D44" s="20" t="s">
        <v>60</v>
      </c>
      <c r="E44" s="59"/>
      <c r="F44" s="59"/>
      <c r="G44" s="59"/>
      <c r="H44" s="59"/>
      <c r="I44" s="59"/>
    </row>
    <row r="45" spans="2:9" s="7" customFormat="1" x14ac:dyDescent="0.25">
      <c r="B45" s="74"/>
      <c r="C45" s="42"/>
      <c r="D45" s="77"/>
      <c r="E45" s="78"/>
      <c r="F45" s="78"/>
      <c r="G45" s="78"/>
      <c r="H45" s="78"/>
      <c r="I45" s="78"/>
    </row>
    <row r="46" spans="2:9" s="7" customFormat="1" x14ac:dyDescent="0.25">
      <c r="B46" s="26" t="s">
        <v>8</v>
      </c>
      <c r="C46" s="14" t="s">
        <v>22</v>
      </c>
      <c r="D46" s="27"/>
      <c r="E46" s="56"/>
      <c r="F46" s="57"/>
      <c r="G46" s="56"/>
      <c r="H46" s="58"/>
      <c r="I46" s="63"/>
    </row>
    <row r="47" spans="2:9" x14ac:dyDescent="0.25">
      <c r="B47" s="28"/>
      <c r="C47" s="25">
        <v>5.0999999999999996</v>
      </c>
      <c r="D47" s="17" t="s">
        <v>0</v>
      </c>
      <c r="E47" s="50"/>
      <c r="F47" s="51"/>
      <c r="G47" s="50"/>
      <c r="H47" s="52"/>
      <c r="I47" s="52"/>
    </row>
    <row r="48" spans="2:9" x14ac:dyDescent="0.25">
      <c r="B48" s="28"/>
      <c r="C48" s="25">
        <v>5.2</v>
      </c>
      <c r="D48" s="17" t="s">
        <v>23</v>
      </c>
      <c r="E48" s="50"/>
      <c r="F48" s="51"/>
      <c r="G48" s="50"/>
      <c r="H48" s="52"/>
      <c r="I48" s="52"/>
    </row>
    <row r="49" spans="2:9" x14ac:dyDescent="0.25">
      <c r="B49" s="28"/>
      <c r="C49" s="25">
        <v>5.3</v>
      </c>
      <c r="D49" s="17" t="s">
        <v>24</v>
      </c>
      <c r="E49" s="50"/>
      <c r="F49" s="51"/>
      <c r="G49" s="50"/>
      <c r="H49" s="52"/>
      <c r="I49" s="52"/>
    </row>
    <row r="50" spans="2:9" x14ac:dyDescent="0.25">
      <c r="B50" s="28"/>
      <c r="C50" s="25">
        <v>5.4</v>
      </c>
      <c r="D50" s="17" t="s">
        <v>25</v>
      </c>
      <c r="E50" s="59"/>
      <c r="F50" s="59"/>
      <c r="G50" s="59"/>
      <c r="H50" s="59"/>
      <c r="I50" s="59"/>
    </row>
    <row r="51" spans="2:9" x14ac:dyDescent="0.25">
      <c r="B51" s="47"/>
      <c r="C51" s="48"/>
      <c r="D51" s="49"/>
      <c r="E51" s="56"/>
      <c r="F51" s="57"/>
      <c r="G51" s="56"/>
      <c r="H51" s="58"/>
      <c r="I51" s="63"/>
    </row>
    <row r="52" spans="2:9" x14ac:dyDescent="0.25">
      <c r="B52" s="83" t="s">
        <v>52</v>
      </c>
      <c r="C52" s="84" t="s">
        <v>26</v>
      </c>
      <c r="D52" s="85"/>
      <c r="E52" s="86"/>
      <c r="F52" s="87"/>
      <c r="G52" s="86"/>
      <c r="H52" s="88"/>
      <c r="I52" s="89"/>
    </row>
    <row r="53" spans="2:9" x14ac:dyDescent="0.25">
      <c r="B53" s="21"/>
      <c r="C53" s="25">
        <v>6.1</v>
      </c>
      <c r="D53" s="17" t="s">
        <v>27</v>
      </c>
      <c r="E53" s="50"/>
      <c r="F53" s="50"/>
      <c r="G53" s="50"/>
      <c r="H53" s="50"/>
      <c r="I53" s="50"/>
    </row>
    <row r="54" spans="2:9" ht="13" thickBot="1" x14ac:dyDescent="0.3">
      <c r="B54" s="29"/>
      <c r="C54" s="30">
        <v>6.2</v>
      </c>
      <c r="D54" s="31" t="s">
        <v>28</v>
      </c>
      <c r="E54" s="90"/>
      <c r="F54" s="90"/>
      <c r="G54" s="90"/>
      <c r="H54" s="90"/>
      <c r="I54" s="90"/>
    </row>
  </sheetData>
  <protectedRanges>
    <protectedRange password="DFC0" sqref="E53:I54" name="Range5_1"/>
    <protectedRange password="DFC0" sqref="E26:I34" name="Range3_1"/>
    <protectedRange password="DFC0" sqref="E14:I14" name="Range1_1"/>
    <protectedRange password="DFC0" sqref="E17:I21" name="Range2_1"/>
    <protectedRange password="DFC0" sqref="E47:I49" name="Range4_1"/>
  </protectedRanges>
  <mergeCells count="8">
    <mergeCell ref="E10:I10"/>
    <mergeCell ref="E11:G11"/>
    <mergeCell ref="H11:I11"/>
    <mergeCell ref="B1:I1"/>
    <mergeCell ref="B2:I2"/>
    <mergeCell ref="B4:I4"/>
    <mergeCell ref="B6:I6"/>
    <mergeCell ref="B3:I3"/>
  </mergeCells>
  <conditionalFormatting sqref="G35">
    <cfRule type="cellIs" dxfId="15" priority="4" stopIfTrue="1" operator="lessThan">
      <formula>0</formula>
    </cfRule>
  </conditionalFormatting>
  <conditionalFormatting sqref="E35:I35 E50:I50">
    <cfRule type="cellIs" dxfId="14" priority="5" stopIfTrue="1" operator="lessThan">
      <formula>0</formula>
    </cfRule>
  </conditionalFormatting>
  <conditionalFormatting sqref="E44:I44">
    <cfRule type="cellIs" dxfId="13" priority="3" stopIfTrue="1" operator="lessThan">
      <formula>0</formula>
    </cfRule>
  </conditionalFormatting>
  <conditionalFormatting sqref="G44">
    <cfRule type="cellIs" dxfId="12" priority="2" stopIfTrue="1" operator="lessThan">
      <formula>0</formula>
    </cfRule>
  </conditionalFormatting>
  <conditionalFormatting sqref="F44">
    <cfRule type="cellIs" dxfId="11" priority="1" stopIfTrue="1" operator="lessThan">
      <formula>0</formula>
    </cfRule>
  </conditionalFormatting>
  <pageMargins left="0.25" right="0.25" top="0.75" bottom="0.75" header="0.3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I54"/>
  <sheetViews>
    <sheetView showGridLines="0" zoomScaleNormal="100" workbookViewId="0">
      <pane xSplit="4" ySplit="12" topLeftCell="E40" activePane="bottomRight" state="frozen"/>
      <selection pane="topRight" activeCell="E1" sqref="E1"/>
      <selection pane="bottomLeft" activeCell="A13" sqref="A13"/>
      <selection pane="bottomRight" activeCell="D38" sqref="D38"/>
    </sheetView>
  </sheetViews>
  <sheetFormatPr defaultColWidth="9.26953125" defaultRowHeight="12.5" x14ac:dyDescent="0.25"/>
  <cols>
    <col min="1" max="1" width="1.7265625" style="7" customWidth="1"/>
    <col min="2" max="2" width="3.54296875" style="4" customWidth="1"/>
    <col min="3" max="3" width="5.453125" style="4" customWidth="1"/>
    <col min="4" max="4" width="60.54296875" style="4" customWidth="1"/>
    <col min="5" max="9" width="20.1796875" style="4" customWidth="1"/>
    <col min="10" max="16384" width="9.26953125" style="4"/>
  </cols>
  <sheetData>
    <row r="1" spans="1:9" ht="15" x14ac:dyDescent="0.3">
      <c r="B1" s="93" t="str">
        <f>'Cover Page'!B1:C1</f>
        <v>California Department of Managed Health Care/Department of Insurance</v>
      </c>
      <c r="C1" s="93"/>
      <c r="D1" s="93"/>
      <c r="E1" s="93"/>
      <c r="F1" s="93"/>
      <c r="G1" s="93"/>
      <c r="H1" s="93"/>
      <c r="I1" s="93"/>
    </row>
    <row r="2" spans="1:9" s="7" customFormat="1" ht="15" x14ac:dyDescent="0.3">
      <c r="B2" s="101" t="str">
        <f>'Cover Page'!B2:C2</f>
        <v>CA Large Group Historical Data Spreadsheet (Fully Insured)</v>
      </c>
      <c r="C2" s="101"/>
      <c r="D2" s="101"/>
      <c r="E2" s="101"/>
      <c r="F2" s="101"/>
      <c r="G2" s="101"/>
      <c r="H2" s="101"/>
      <c r="I2" s="101"/>
    </row>
    <row r="3" spans="1:9" s="7" customFormat="1" ht="15" x14ac:dyDescent="0.3">
      <c r="B3" s="94" t="e">
        <f>'Cover Page'!#REF!</f>
        <v>#REF!</v>
      </c>
      <c r="C3" s="94"/>
      <c r="D3" s="94"/>
      <c r="E3" s="94"/>
      <c r="F3" s="94"/>
      <c r="G3" s="94"/>
      <c r="H3" s="94"/>
      <c r="I3" s="94"/>
    </row>
    <row r="4" spans="1:9" s="7" customFormat="1" ht="15" x14ac:dyDescent="0.3">
      <c r="B4" s="101" t="str">
        <f>'Cover Page'!B3:C3</f>
        <v>For Policies subject to CIC 10181.45 or CHSC 1374.21</v>
      </c>
      <c r="C4" s="101"/>
      <c r="D4" s="101"/>
      <c r="E4" s="101"/>
      <c r="F4" s="101"/>
      <c r="G4" s="101"/>
      <c r="H4" s="101"/>
      <c r="I4" s="101"/>
    </row>
    <row r="5" spans="1:9" s="7" customFormat="1" ht="10.5" customHeight="1" x14ac:dyDescent="0.3">
      <c r="B5" s="35"/>
      <c r="C5" s="10"/>
      <c r="D5" s="10"/>
    </row>
    <row r="6" spans="1:9" ht="15" x14ac:dyDescent="0.3">
      <c r="B6" s="93" t="s">
        <v>16</v>
      </c>
      <c r="C6" s="93"/>
      <c r="D6" s="93"/>
      <c r="E6" s="93"/>
      <c r="F6" s="93"/>
      <c r="G6" s="93"/>
      <c r="H6" s="93"/>
      <c r="I6" s="93"/>
    </row>
    <row r="7" spans="1:9" x14ac:dyDescent="0.25">
      <c r="B7" s="3"/>
      <c r="C7" s="3"/>
      <c r="D7" s="3"/>
    </row>
    <row r="8" spans="1:9" s="5" customFormat="1" x14ac:dyDescent="0.25">
      <c r="A8" s="6"/>
      <c r="B8" s="4"/>
      <c r="C8" s="4"/>
      <c r="D8" s="7"/>
      <c r="F8" s="11"/>
      <c r="G8" s="4"/>
      <c r="I8" s="11"/>
    </row>
    <row r="9" spans="1:9" ht="13" thickBot="1" x14ac:dyDescent="0.3">
      <c r="D9" s="12"/>
    </row>
    <row r="10" spans="1:9" ht="13.75" customHeight="1" thickBot="1" x14ac:dyDescent="0.35">
      <c r="B10" s="71" t="s">
        <v>49</v>
      </c>
      <c r="D10" s="7"/>
      <c r="E10" s="95" t="s">
        <v>33</v>
      </c>
      <c r="F10" s="96"/>
      <c r="G10" s="96"/>
      <c r="H10" s="96"/>
      <c r="I10" s="97"/>
    </row>
    <row r="11" spans="1:9" ht="13.75" customHeight="1" thickBot="1" x14ac:dyDescent="0.3">
      <c r="D11" s="7"/>
      <c r="E11" s="98"/>
      <c r="F11" s="99"/>
      <c r="G11" s="99"/>
      <c r="H11" s="99"/>
      <c r="I11" s="100"/>
    </row>
    <row r="12" spans="1:9" ht="13.75" customHeight="1" thickBot="1" x14ac:dyDescent="0.35">
      <c r="A12" s="4"/>
      <c r="D12" s="7"/>
      <c r="E12" s="32" t="s">
        <v>63</v>
      </c>
      <c r="F12" s="32">
        <f>E12+1</f>
        <v>2016</v>
      </c>
      <c r="G12" s="33">
        <f>F12+1</f>
        <v>2017</v>
      </c>
      <c r="H12" s="32">
        <f>G12+1</f>
        <v>2018</v>
      </c>
      <c r="I12" s="68">
        <f>H12+1</f>
        <v>2019</v>
      </c>
    </row>
    <row r="13" spans="1:9" x14ac:dyDescent="0.25">
      <c r="A13" s="4"/>
      <c r="B13" s="13" t="s">
        <v>2</v>
      </c>
      <c r="C13" s="14" t="s">
        <v>9</v>
      </c>
      <c r="D13" s="15"/>
      <c r="E13" s="36"/>
      <c r="F13" s="37"/>
      <c r="G13" s="36"/>
      <c r="H13" s="38"/>
      <c r="I13" s="38"/>
    </row>
    <row r="14" spans="1:9" x14ac:dyDescent="0.25">
      <c r="A14" s="4"/>
      <c r="B14" s="16"/>
      <c r="C14" s="8">
        <v>1.1000000000000001</v>
      </c>
      <c r="D14" s="17" t="s">
        <v>36</v>
      </c>
      <c r="E14" s="50">
        <v>1960390277.5599999</v>
      </c>
      <c r="F14" s="51">
        <v>956517203.34000003</v>
      </c>
      <c r="G14" s="50">
        <v>635072437.19000006</v>
      </c>
      <c r="H14" s="52">
        <v>567063659.75999999</v>
      </c>
      <c r="I14" s="52">
        <v>554068004.5</v>
      </c>
    </row>
    <row r="15" spans="1:9" x14ac:dyDescent="0.25">
      <c r="A15" s="4"/>
      <c r="B15" s="40"/>
      <c r="C15" s="41"/>
      <c r="D15" s="39"/>
      <c r="E15" s="53"/>
      <c r="F15" s="54"/>
      <c r="G15" s="53"/>
      <c r="H15" s="55"/>
      <c r="I15" s="55"/>
    </row>
    <row r="16" spans="1:9" x14ac:dyDescent="0.25">
      <c r="A16" s="4"/>
      <c r="B16" s="16" t="s">
        <v>3</v>
      </c>
      <c r="C16" s="18" t="s">
        <v>10</v>
      </c>
      <c r="D16" s="19"/>
      <c r="E16" s="56"/>
      <c r="F16" s="57"/>
      <c r="G16" s="56"/>
      <c r="H16" s="58"/>
      <c r="I16" s="58"/>
    </row>
    <row r="17" spans="1:9" x14ac:dyDescent="0.25">
      <c r="A17" s="4"/>
      <c r="B17" s="16"/>
      <c r="C17" s="8">
        <v>2.1</v>
      </c>
      <c r="D17" s="17" t="s">
        <v>17</v>
      </c>
      <c r="E17" s="50">
        <v>1493513098.76</v>
      </c>
      <c r="F17" s="51">
        <v>739150769.32725596</v>
      </c>
      <c r="G17" s="50">
        <v>484735962.67007762</v>
      </c>
      <c r="H17" s="52">
        <v>442851402.36500001</v>
      </c>
      <c r="I17" s="52">
        <v>443809110.61799997</v>
      </c>
    </row>
    <row r="18" spans="1:9" s="7" customFormat="1" x14ac:dyDescent="0.25">
      <c r="B18" s="21"/>
      <c r="C18" s="8">
        <v>2.2000000000000002</v>
      </c>
      <c r="D18" s="17" t="s">
        <v>11</v>
      </c>
      <c r="E18" s="50">
        <v>24256867.620000001</v>
      </c>
      <c r="F18" s="51">
        <v>16864431.490000002</v>
      </c>
      <c r="G18" s="50">
        <v>11831165.839000003</v>
      </c>
      <c r="H18" s="52">
        <v>7108655.6789999995</v>
      </c>
      <c r="I18" s="52">
        <v>8472143.5989999976</v>
      </c>
    </row>
    <row r="19" spans="1:9" x14ac:dyDescent="0.25">
      <c r="A19" s="4"/>
      <c r="B19" s="16"/>
      <c r="C19" s="8">
        <v>2.2999999999999998</v>
      </c>
      <c r="D19" s="17" t="s">
        <v>12</v>
      </c>
      <c r="E19" s="50">
        <v>-3083476.0699999994</v>
      </c>
      <c r="F19" s="51">
        <v>-199443.98000000027</v>
      </c>
      <c r="G19" s="50">
        <v>-5358344.784</v>
      </c>
      <c r="H19" s="52">
        <v>-6550811.2540000007</v>
      </c>
      <c r="I19" s="52">
        <v>-1807422.74</v>
      </c>
    </row>
    <row r="20" spans="1:9" x14ac:dyDescent="0.25">
      <c r="A20" s="4"/>
      <c r="B20" s="16"/>
      <c r="C20" s="8">
        <v>2.4</v>
      </c>
      <c r="D20" s="17" t="s">
        <v>13</v>
      </c>
      <c r="E20" s="50">
        <v>-2079067.919999999</v>
      </c>
      <c r="F20" s="51">
        <v>6174793.2740000002</v>
      </c>
      <c r="G20" s="50">
        <v>13160936.780999999</v>
      </c>
      <c r="H20" s="52">
        <v>18470024.690000001</v>
      </c>
      <c r="I20" s="52">
        <v>23777106.818</v>
      </c>
    </row>
    <row r="21" spans="1:9" s="7" customFormat="1" x14ac:dyDescent="0.25">
      <c r="B21" s="21"/>
      <c r="C21" s="23" t="s">
        <v>18</v>
      </c>
      <c r="D21" s="17" t="s">
        <v>14</v>
      </c>
      <c r="E21" s="50">
        <v>0</v>
      </c>
      <c r="F21" s="51">
        <v>0</v>
      </c>
      <c r="G21" s="50">
        <v>0</v>
      </c>
      <c r="H21" s="52">
        <v>0</v>
      </c>
      <c r="I21" s="52">
        <v>0</v>
      </c>
    </row>
    <row r="22" spans="1:9" s="7" customFormat="1" x14ac:dyDescent="0.25">
      <c r="A22" s="22"/>
      <c r="B22" s="21"/>
      <c r="C22" s="23" t="s">
        <v>19</v>
      </c>
      <c r="D22" s="20" t="s">
        <v>15</v>
      </c>
      <c r="E22" s="59">
        <v>1512607422.3899999</v>
      </c>
      <c r="F22" s="59">
        <v>761990550.111256</v>
      </c>
      <c r="G22" s="59">
        <v>504369720.50607765</v>
      </c>
      <c r="H22" s="59">
        <v>461879271.48000002</v>
      </c>
      <c r="I22" s="59">
        <v>474250938.29499996</v>
      </c>
    </row>
    <row r="23" spans="1:9" x14ac:dyDescent="0.25">
      <c r="B23" s="40"/>
      <c r="C23" s="42"/>
      <c r="D23" s="43"/>
      <c r="E23" s="53"/>
      <c r="F23" s="54"/>
      <c r="G23" s="53"/>
      <c r="H23" s="55"/>
      <c r="I23" s="55"/>
    </row>
    <row r="24" spans="1:9" x14ac:dyDescent="0.25">
      <c r="B24" s="13" t="s">
        <v>4</v>
      </c>
      <c r="C24" s="9" t="s">
        <v>20</v>
      </c>
      <c r="D24" s="24"/>
      <c r="E24" s="56"/>
      <c r="F24" s="57"/>
      <c r="G24" s="56"/>
      <c r="H24" s="58"/>
      <c r="I24" s="63"/>
    </row>
    <row r="25" spans="1:9" s="7" customFormat="1" x14ac:dyDescent="0.25">
      <c r="B25" s="21"/>
      <c r="C25" s="25">
        <v>3.1</v>
      </c>
      <c r="D25" s="17" t="s">
        <v>29</v>
      </c>
      <c r="E25" s="56"/>
      <c r="F25" s="57"/>
      <c r="G25" s="56"/>
      <c r="H25" s="58"/>
      <c r="I25" s="63"/>
    </row>
    <row r="26" spans="1:9" s="7" customFormat="1" ht="14.15" customHeight="1" x14ac:dyDescent="0.25">
      <c r="B26" s="21"/>
      <c r="C26" s="25"/>
      <c r="D26" s="70" t="s">
        <v>43</v>
      </c>
      <c r="E26" s="50">
        <v>55262474.979812287</v>
      </c>
      <c r="F26" s="51">
        <v>32278279.742775463</v>
      </c>
      <c r="G26" s="50">
        <v>3025750.8454999137</v>
      </c>
      <c r="H26" s="52">
        <v>8874677.425696468</v>
      </c>
      <c r="I26" s="52">
        <v>1797620.2200088243</v>
      </c>
    </row>
    <row r="27" spans="1:9" s="7" customFormat="1" ht="14.15" customHeight="1" x14ac:dyDescent="0.25">
      <c r="B27" s="21"/>
      <c r="C27" s="25"/>
      <c r="D27" s="70" t="s">
        <v>44</v>
      </c>
      <c r="E27" s="50">
        <v>901866.28886755754</v>
      </c>
      <c r="F27" s="51">
        <v>0</v>
      </c>
      <c r="G27" s="50">
        <v>223287.43809992791</v>
      </c>
      <c r="H27" s="52">
        <v>215787.15091816077</v>
      </c>
      <c r="I27" s="52">
        <v>147710.77999117569</v>
      </c>
    </row>
    <row r="28" spans="1:9" s="7" customFormat="1" ht="14.15" customHeight="1" x14ac:dyDescent="0.25">
      <c r="B28" s="21"/>
      <c r="C28" s="25"/>
      <c r="D28" s="70" t="s">
        <v>45</v>
      </c>
      <c r="E28" s="50">
        <v>36468279.103162624</v>
      </c>
      <c r="F28" s="51">
        <v>15725208.834104268</v>
      </c>
      <c r="G28" s="50">
        <v>0</v>
      </c>
      <c r="H28" s="52">
        <v>11576235.423385371</v>
      </c>
      <c r="I28" s="52">
        <v>0</v>
      </c>
    </row>
    <row r="29" spans="1:9" s="7" customFormat="1" ht="14.15" customHeight="1" x14ac:dyDescent="0.25">
      <c r="B29" s="21"/>
      <c r="C29" s="25"/>
      <c r="D29" s="70" t="s">
        <v>46</v>
      </c>
      <c r="E29" s="50">
        <v>16032350.000204777</v>
      </c>
      <c r="F29" s="51">
        <v>4783833.4231202696</v>
      </c>
      <c r="G29" s="50">
        <v>0</v>
      </c>
      <c r="H29" s="52">
        <v>0</v>
      </c>
      <c r="I29" s="52">
        <v>0</v>
      </c>
    </row>
    <row r="30" spans="1:9" s="7" customFormat="1" ht="14.15" customHeight="1" x14ac:dyDescent="0.25">
      <c r="B30" s="21"/>
      <c r="C30" s="25"/>
      <c r="D30" s="70" t="s">
        <v>47</v>
      </c>
      <c r="E30" s="50">
        <v>2411388.6279527377</v>
      </c>
      <c r="F30" s="51">
        <v>0</v>
      </c>
      <c r="G30" s="50">
        <v>0</v>
      </c>
      <c r="H30" s="52">
        <v>0</v>
      </c>
      <c r="I30" s="52">
        <v>0</v>
      </c>
    </row>
    <row r="31" spans="1:9" x14ac:dyDescent="0.25">
      <c r="B31" s="16"/>
      <c r="C31" s="25">
        <v>3.2</v>
      </c>
      <c r="D31" s="20" t="s">
        <v>30</v>
      </c>
      <c r="E31" s="50">
        <v>45625949</v>
      </c>
      <c r="F31" s="51">
        <v>11679181.239309199</v>
      </c>
      <c r="G31" s="50">
        <v>-182488.68196351989</v>
      </c>
      <c r="H31" s="52">
        <v>7.9999999943538569E-3</v>
      </c>
      <c r="I31" s="64">
        <v>4067612.0579999997</v>
      </c>
    </row>
    <row r="32" spans="1:9" x14ac:dyDescent="0.25">
      <c r="B32" s="16"/>
      <c r="C32" s="25">
        <v>3.3</v>
      </c>
      <c r="D32" s="20" t="s">
        <v>37</v>
      </c>
      <c r="E32" s="50">
        <v>3990304.7160738856</v>
      </c>
      <c r="F32" s="51">
        <v>1787951.7606908493</v>
      </c>
      <c r="G32" s="50">
        <v>40420726.535090268</v>
      </c>
      <c r="H32" s="52">
        <v>737108.23199999996</v>
      </c>
      <c r="I32" s="64">
        <v>470083.94200000027</v>
      </c>
    </row>
    <row r="33" spans="2:9" x14ac:dyDescent="0.25">
      <c r="B33" s="16"/>
      <c r="C33" s="25">
        <v>3.4</v>
      </c>
      <c r="D33" s="17" t="s">
        <v>21</v>
      </c>
      <c r="E33" s="50">
        <v>423562</v>
      </c>
      <c r="F33" s="51">
        <v>309485</v>
      </c>
      <c r="G33" s="50">
        <v>101622</v>
      </c>
      <c r="H33" s="52">
        <v>79311</v>
      </c>
      <c r="I33" s="52">
        <v>74082</v>
      </c>
    </row>
    <row r="34" spans="2:9" x14ac:dyDescent="0.25">
      <c r="B34" s="16"/>
      <c r="C34" s="25">
        <v>3.5</v>
      </c>
      <c r="D34" s="17" t="s">
        <v>31</v>
      </c>
      <c r="E34" s="50">
        <v>0</v>
      </c>
      <c r="F34" s="51">
        <v>0</v>
      </c>
      <c r="G34" s="50">
        <v>0</v>
      </c>
      <c r="H34" s="52">
        <v>0</v>
      </c>
      <c r="I34" s="52">
        <v>0</v>
      </c>
    </row>
    <row r="35" spans="2:9" x14ac:dyDescent="0.25">
      <c r="B35" s="16"/>
      <c r="C35" s="25">
        <v>3.6</v>
      </c>
      <c r="D35" s="17" t="s">
        <v>32</v>
      </c>
      <c r="E35" s="59">
        <v>161116174.71607387</v>
      </c>
      <c r="F35" s="59">
        <v>66563940.000000045</v>
      </c>
      <c r="G35" s="59">
        <v>43588898.136726588</v>
      </c>
      <c r="H35" s="59">
        <v>21483119.240000002</v>
      </c>
      <c r="I35" s="59">
        <v>6557109</v>
      </c>
    </row>
    <row r="36" spans="2:9" s="7" customFormat="1" ht="13" x14ac:dyDescent="0.25">
      <c r="B36" s="44"/>
      <c r="C36" s="45"/>
      <c r="D36" s="46"/>
      <c r="E36" s="53"/>
      <c r="F36" s="54"/>
      <c r="G36" s="53"/>
      <c r="H36" s="55"/>
      <c r="I36" s="65"/>
    </row>
    <row r="37" spans="2:9" x14ac:dyDescent="0.25">
      <c r="B37" s="13" t="s">
        <v>6</v>
      </c>
      <c r="C37" s="18" t="s">
        <v>53</v>
      </c>
      <c r="D37" s="75"/>
      <c r="E37" s="76"/>
      <c r="F37" s="76"/>
      <c r="G37" s="76"/>
      <c r="H37" s="76"/>
      <c r="I37" s="76"/>
    </row>
    <row r="38" spans="2:9" x14ac:dyDescent="0.25">
      <c r="B38" s="72"/>
      <c r="C38" s="8">
        <v>4.0999999999999996</v>
      </c>
      <c r="D38" s="17" t="s">
        <v>54</v>
      </c>
      <c r="E38" s="50">
        <v>4548012</v>
      </c>
      <c r="F38" s="51">
        <v>2203072</v>
      </c>
      <c r="G38" s="50">
        <v>1610711</v>
      </c>
      <c r="H38" s="52">
        <v>1553958</v>
      </c>
      <c r="I38" s="52">
        <v>1636413</v>
      </c>
    </row>
    <row r="39" spans="2:9" x14ac:dyDescent="0.25">
      <c r="B39" s="72"/>
      <c r="C39" s="8">
        <v>4.2</v>
      </c>
      <c r="D39" s="17" t="s">
        <v>55</v>
      </c>
      <c r="E39" s="50">
        <v>2051476</v>
      </c>
      <c r="F39" s="51">
        <v>1145399</v>
      </c>
      <c r="G39" s="50">
        <v>691083</v>
      </c>
      <c r="H39" s="52">
        <v>656491</v>
      </c>
      <c r="I39" s="52">
        <v>621671</v>
      </c>
    </row>
    <row r="40" spans="2:9" x14ac:dyDescent="0.25">
      <c r="B40" s="72"/>
      <c r="C40" s="8">
        <v>4.3</v>
      </c>
      <c r="D40" s="17" t="s">
        <v>56</v>
      </c>
      <c r="E40" s="50">
        <v>2882382</v>
      </c>
      <c r="F40" s="51">
        <v>1588669</v>
      </c>
      <c r="G40" s="50">
        <v>1077661</v>
      </c>
      <c r="H40" s="52">
        <v>968594</v>
      </c>
      <c r="I40" s="52">
        <v>1028050</v>
      </c>
    </row>
    <row r="41" spans="2:9" x14ac:dyDescent="0.25">
      <c r="B41" s="72"/>
      <c r="C41" s="8">
        <v>4.4000000000000004</v>
      </c>
      <c r="D41" s="17" t="s">
        <v>57</v>
      </c>
      <c r="E41" s="50">
        <v>1213020</v>
      </c>
      <c r="F41" s="51">
        <v>638041</v>
      </c>
      <c r="G41" s="50">
        <v>430628</v>
      </c>
      <c r="H41" s="52">
        <v>406813</v>
      </c>
      <c r="I41" s="52">
        <v>414496</v>
      </c>
    </row>
    <row r="42" spans="2:9" s="7" customFormat="1" ht="25" x14ac:dyDescent="0.25">
      <c r="B42" s="73"/>
      <c r="C42" s="23">
        <v>4.5</v>
      </c>
      <c r="D42" s="20" t="s">
        <v>58</v>
      </c>
      <c r="E42" s="50">
        <v>3136013</v>
      </c>
      <c r="F42" s="51">
        <v>1764414</v>
      </c>
      <c r="G42" s="50">
        <v>1307419</v>
      </c>
      <c r="H42" s="52">
        <v>1387158</v>
      </c>
      <c r="I42" s="52">
        <v>1440707</v>
      </c>
    </row>
    <row r="43" spans="2:9" ht="25" x14ac:dyDescent="0.25">
      <c r="B43" s="72"/>
      <c r="C43" s="23">
        <v>4.5999999999999996</v>
      </c>
      <c r="D43" s="20" t="s">
        <v>59</v>
      </c>
      <c r="E43" s="50">
        <v>139079</v>
      </c>
      <c r="F43" s="51">
        <v>0</v>
      </c>
      <c r="G43" s="50">
        <v>0</v>
      </c>
      <c r="H43" s="52">
        <v>0</v>
      </c>
      <c r="I43" s="64">
        <v>0</v>
      </c>
    </row>
    <row r="44" spans="2:9" x14ac:dyDescent="0.25">
      <c r="B44" s="72"/>
      <c r="C44" s="23">
        <v>4.7</v>
      </c>
      <c r="D44" s="20" t="s">
        <v>60</v>
      </c>
      <c r="E44" s="59">
        <v>13969982</v>
      </c>
      <c r="F44" s="59">
        <v>7339595</v>
      </c>
      <c r="G44" s="59">
        <v>5117502</v>
      </c>
      <c r="H44" s="59">
        <v>4973014</v>
      </c>
      <c r="I44" s="59">
        <v>5141337</v>
      </c>
    </row>
    <row r="45" spans="2:9" s="7" customFormat="1" x14ac:dyDescent="0.25">
      <c r="B45" s="74"/>
      <c r="C45" s="42"/>
      <c r="D45" s="77"/>
      <c r="E45" s="78"/>
      <c r="F45" s="78"/>
      <c r="G45" s="78"/>
      <c r="H45" s="78"/>
      <c r="I45" s="78"/>
    </row>
    <row r="46" spans="2:9" s="7" customFormat="1" x14ac:dyDescent="0.25">
      <c r="B46" s="26" t="s">
        <v>8</v>
      </c>
      <c r="C46" s="14" t="s">
        <v>22</v>
      </c>
      <c r="D46" s="27"/>
      <c r="E46" s="56"/>
      <c r="F46" s="57"/>
      <c r="G46" s="56"/>
      <c r="H46" s="58"/>
      <c r="I46" s="63"/>
    </row>
    <row r="47" spans="2:9" x14ac:dyDescent="0.25">
      <c r="B47" s="28"/>
      <c r="C47" s="25">
        <v>5.0999999999999996</v>
      </c>
      <c r="D47" s="17" t="s">
        <v>0</v>
      </c>
      <c r="E47" s="50">
        <v>27946125</v>
      </c>
      <c r="F47" s="51">
        <v>20191319</v>
      </c>
      <c r="G47" s="50">
        <v>10164011</v>
      </c>
      <c r="H47" s="52">
        <v>9258411</v>
      </c>
      <c r="I47" s="52">
        <v>8977097</v>
      </c>
    </row>
    <row r="48" spans="2:9" x14ac:dyDescent="0.25">
      <c r="B48" s="28"/>
      <c r="C48" s="25">
        <v>5.2</v>
      </c>
      <c r="D48" s="17" t="s">
        <v>23</v>
      </c>
      <c r="E48" s="50">
        <v>62538932</v>
      </c>
      <c r="F48" s="51">
        <v>21341283</v>
      </c>
      <c r="G48" s="50">
        <v>11202748</v>
      </c>
      <c r="H48" s="52">
        <v>7595994</v>
      </c>
      <c r="I48" s="52">
        <v>12403125</v>
      </c>
    </row>
    <row r="49" spans="2:9" x14ac:dyDescent="0.25">
      <c r="B49" s="28"/>
      <c r="C49" s="25">
        <v>5.3</v>
      </c>
      <c r="D49" s="17" t="s">
        <v>24</v>
      </c>
      <c r="E49" s="50">
        <v>80344151</v>
      </c>
      <c r="F49" s="51">
        <v>39749687</v>
      </c>
      <c r="G49" s="50">
        <v>33500030</v>
      </c>
      <c r="H49" s="52">
        <v>26592177</v>
      </c>
      <c r="I49" s="52">
        <v>27952449</v>
      </c>
    </row>
    <row r="50" spans="2:9" x14ac:dyDescent="0.25">
      <c r="B50" s="28"/>
      <c r="C50" s="25">
        <v>5.4</v>
      </c>
      <c r="D50" s="17" t="s">
        <v>25</v>
      </c>
      <c r="E50" s="59">
        <v>170829208</v>
      </c>
      <c r="F50" s="59">
        <v>81282289</v>
      </c>
      <c r="G50" s="59">
        <v>54866789</v>
      </c>
      <c r="H50" s="59">
        <v>43446582</v>
      </c>
      <c r="I50" s="59">
        <v>49332671</v>
      </c>
    </row>
    <row r="51" spans="2:9" x14ac:dyDescent="0.25">
      <c r="B51" s="47"/>
      <c r="C51" s="48"/>
      <c r="D51" s="49"/>
      <c r="E51" s="56"/>
      <c r="F51" s="57"/>
      <c r="G51" s="56"/>
      <c r="H51" s="58"/>
      <c r="I51" s="63"/>
    </row>
    <row r="52" spans="2:9" x14ac:dyDescent="0.25">
      <c r="B52" s="83" t="s">
        <v>52</v>
      </c>
      <c r="C52" s="84" t="s">
        <v>26</v>
      </c>
      <c r="D52" s="85"/>
      <c r="E52" s="86"/>
      <c r="F52" s="87"/>
      <c r="G52" s="86"/>
      <c r="H52" s="88"/>
      <c r="I52" s="89"/>
    </row>
    <row r="53" spans="2:9" x14ac:dyDescent="0.25">
      <c r="B53" s="21"/>
      <c r="C53" s="25">
        <v>6.1</v>
      </c>
      <c r="D53" s="17" t="s">
        <v>27</v>
      </c>
      <c r="E53" s="50">
        <v>381392</v>
      </c>
      <c r="F53" s="50">
        <v>177083</v>
      </c>
      <c r="G53" s="50">
        <v>110998</v>
      </c>
      <c r="H53" s="50">
        <v>93787</v>
      </c>
      <c r="I53" s="50">
        <v>69555</v>
      </c>
    </row>
    <row r="54" spans="2:9" ht="13" thickBot="1" x14ac:dyDescent="0.3">
      <c r="B54" s="29"/>
      <c r="C54" s="30">
        <v>6.2</v>
      </c>
      <c r="D54" s="31" t="s">
        <v>28</v>
      </c>
      <c r="E54" s="90">
        <v>4625565</v>
      </c>
      <c r="F54" s="90">
        <v>2145552</v>
      </c>
      <c r="G54" s="90">
        <v>1311489</v>
      </c>
      <c r="H54" s="90">
        <v>1108172</v>
      </c>
      <c r="I54" s="90">
        <v>1051641</v>
      </c>
    </row>
  </sheetData>
  <protectedRanges>
    <protectedRange password="DFC0" sqref="E53:I54" name="Range5"/>
    <protectedRange password="DFC0" sqref="E26:I34" name="Range3"/>
    <protectedRange password="DFC0" sqref="E14:I14" name="Range1"/>
    <protectedRange password="DFC0" sqref="E17:I21" name="Range2"/>
    <protectedRange password="DFC0" sqref="E47:I49" name="Range4"/>
  </protectedRanges>
  <mergeCells count="8">
    <mergeCell ref="E11:G11"/>
    <mergeCell ref="H11:I11"/>
    <mergeCell ref="B1:I1"/>
    <mergeCell ref="B2:I2"/>
    <mergeCell ref="B4:I4"/>
    <mergeCell ref="B6:I6"/>
    <mergeCell ref="E10:I10"/>
    <mergeCell ref="B3:I3"/>
  </mergeCells>
  <conditionalFormatting sqref="E35:I35 E50:I50">
    <cfRule type="cellIs" dxfId="10" priority="10" stopIfTrue="1" operator="lessThan">
      <formula>0</formula>
    </cfRule>
  </conditionalFormatting>
  <conditionalFormatting sqref="G35">
    <cfRule type="cellIs" dxfId="9" priority="9" stopIfTrue="1" operator="lessThan">
      <formula>0</formula>
    </cfRule>
  </conditionalFormatting>
  <conditionalFormatting sqref="E44:I44">
    <cfRule type="cellIs" dxfId="8" priority="8" stopIfTrue="1" operator="lessThan">
      <formula>0</formula>
    </cfRule>
  </conditionalFormatting>
  <conditionalFormatting sqref="G44">
    <cfRule type="cellIs" dxfId="7" priority="7" stopIfTrue="1" operator="lessThan">
      <formula>0</formula>
    </cfRule>
  </conditionalFormatting>
  <conditionalFormatting sqref="F44">
    <cfRule type="cellIs" dxfId="6" priority="6" stopIfTrue="1" operator="lessThan">
      <formula>0</formula>
    </cfRule>
  </conditionalFormatting>
  <pageMargins left="0.25" right="0.25" top="0.75" bottom="0.75" header="0.3" footer="0.3"/>
  <pageSetup scale="71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K59"/>
  <sheetViews>
    <sheetView showGridLines="0" zoomScaleNormal="100" workbookViewId="0">
      <selection activeCell="E10" sqref="E10:I10"/>
    </sheetView>
  </sheetViews>
  <sheetFormatPr defaultColWidth="9.26953125" defaultRowHeight="12.5" x14ac:dyDescent="0.25"/>
  <cols>
    <col min="1" max="1" width="1.7265625" style="7" customWidth="1"/>
    <col min="2" max="2" width="3.54296875" style="4" customWidth="1"/>
    <col min="3" max="3" width="5.453125" style="4" customWidth="1"/>
    <col min="4" max="4" width="44.26953125" style="4" customWidth="1"/>
    <col min="5" max="9" width="21.1796875" style="4" customWidth="1"/>
    <col min="10" max="16384" width="9.26953125" style="4"/>
  </cols>
  <sheetData>
    <row r="1" spans="1:9" ht="15" x14ac:dyDescent="0.3">
      <c r="B1" s="93" t="str">
        <f>'Cover Page'!B1:C1</f>
        <v>California Department of Managed Health Care/Department of Insurance</v>
      </c>
      <c r="C1" s="93"/>
      <c r="D1" s="93"/>
      <c r="E1" s="93"/>
      <c r="F1" s="93"/>
      <c r="G1" s="93"/>
      <c r="H1" s="93"/>
      <c r="I1" s="93"/>
    </row>
    <row r="2" spans="1:9" s="7" customFormat="1" ht="15" x14ac:dyDescent="0.3">
      <c r="B2" s="101" t="str">
        <f>'Cover Page'!B2:C2</f>
        <v>CA Large Group Historical Data Spreadsheet (Fully Insured)</v>
      </c>
      <c r="C2" s="101"/>
      <c r="D2" s="101"/>
      <c r="E2" s="101"/>
      <c r="F2" s="101"/>
      <c r="G2" s="101"/>
      <c r="H2" s="101"/>
      <c r="I2" s="101"/>
    </row>
    <row r="3" spans="1:9" s="7" customFormat="1" ht="15" x14ac:dyDescent="0.3">
      <c r="B3" s="94" t="e">
        <f>'Cover Page'!#REF!</f>
        <v>#REF!</v>
      </c>
      <c r="C3" s="94"/>
      <c r="D3" s="94"/>
      <c r="E3" s="94"/>
      <c r="F3" s="94"/>
      <c r="G3" s="94"/>
      <c r="H3" s="94"/>
      <c r="I3" s="94"/>
    </row>
    <row r="4" spans="1:9" s="7" customFormat="1" ht="15" x14ac:dyDescent="0.3">
      <c r="B4" s="101" t="str">
        <f>'Cover Page'!B3:C3</f>
        <v>For Policies subject to CIC 10181.45 or CHSC 1374.21</v>
      </c>
      <c r="C4" s="101"/>
      <c r="D4" s="101"/>
      <c r="E4" s="101"/>
      <c r="F4" s="101"/>
      <c r="G4" s="101"/>
      <c r="H4" s="101"/>
      <c r="I4" s="101"/>
    </row>
    <row r="5" spans="1:9" s="7" customFormat="1" ht="10.5" customHeight="1" x14ac:dyDescent="0.3">
      <c r="B5" s="35"/>
      <c r="C5" s="10"/>
      <c r="D5" s="10"/>
    </row>
    <row r="6" spans="1:9" ht="15" x14ac:dyDescent="0.3">
      <c r="B6" s="93" t="s">
        <v>16</v>
      </c>
      <c r="C6" s="93"/>
      <c r="D6" s="93"/>
      <c r="E6" s="93"/>
      <c r="F6" s="93"/>
      <c r="G6" s="93"/>
      <c r="H6" s="93"/>
      <c r="I6" s="93"/>
    </row>
    <row r="7" spans="1:9" x14ac:dyDescent="0.25">
      <c r="B7" s="3"/>
      <c r="C7" s="3"/>
      <c r="D7" s="3"/>
    </row>
    <row r="8" spans="1:9" s="5" customFormat="1" x14ac:dyDescent="0.25">
      <c r="A8" s="6"/>
      <c r="B8" s="4"/>
      <c r="C8" s="4"/>
      <c r="D8" s="7"/>
      <c r="F8" s="11"/>
      <c r="G8" s="4"/>
      <c r="I8" s="11"/>
    </row>
    <row r="9" spans="1:9" ht="13" thickBot="1" x14ac:dyDescent="0.3">
      <c r="D9" s="12"/>
    </row>
    <row r="10" spans="1:9" ht="13.75" customHeight="1" thickBot="1" x14ac:dyDescent="0.35">
      <c r="B10" s="71" t="s">
        <v>48</v>
      </c>
      <c r="D10" s="7"/>
      <c r="E10" s="95" t="s">
        <v>33</v>
      </c>
      <c r="F10" s="96"/>
      <c r="G10" s="96"/>
      <c r="H10" s="96"/>
      <c r="I10" s="97"/>
    </row>
    <row r="11" spans="1:9" ht="13.75" customHeight="1" thickBot="1" x14ac:dyDescent="0.3">
      <c r="D11" s="7"/>
      <c r="E11" s="98"/>
      <c r="F11" s="99"/>
      <c r="G11" s="99"/>
      <c r="H11" s="99"/>
      <c r="I11" s="100"/>
    </row>
    <row r="12" spans="1:9" ht="13.75" customHeight="1" thickBot="1" x14ac:dyDescent="0.35">
      <c r="A12" s="4"/>
      <c r="D12" s="7"/>
      <c r="E12" s="32" t="s">
        <v>63</v>
      </c>
      <c r="F12" s="32">
        <f>E12+1</f>
        <v>2016</v>
      </c>
      <c r="G12" s="33">
        <f>F12+1</f>
        <v>2017</v>
      </c>
      <c r="H12" s="32">
        <f>G12+1</f>
        <v>2018</v>
      </c>
      <c r="I12" s="68">
        <f>H12+1</f>
        <v>2019</v>
      </c>
    </row>
    <row r="13" spans="1:9" x14ac:dyDescent="0.25">
      <c r="A13" s="4"/>
      <c r="B13" s="13" t="s">
        <v>2</v>
      </c>
      <c r="C13" s="14" t="s">
        <v>38</v>
      </c>
      <c r="D13" s="66"/>
      <c r="E13" s="56"/>
      <c r="F13" s="57"/>
      <c r="G13" s="56"/>
      <c r="H13" s="58"/>
      <c r="I13" s="58"/>
    </row>
    <row r="14" spans="1:9" x14ac:dyDescent="0.25">
      <c r="A14" s="4"/>
      <c r="B14" s="16"/>
      <c r="C14" s="8">
        <v>1.1000000000000001</v>
      </c>
      <c r="D14" s="17" t="s">
        <v>39</v>
      </c>
      <c r="E14" s="59">
        <f>'Historical Data - HMO'!E14</f>
        <v>0</v>
      </c>
      <c r="F14" s="59">
        <f>'Historical Data - HMO'!F14</f>
        <v>0</v>
      </c>
      <c r="G14" s="59">
        <f>'Historical Data - HMO'!G14</f>
        <v>0</v>
      </c>
      <c r="H14" s="59">
        <f>'Historical Data - HMO'!H14</f>
        <v>0</v>
      </c>
      <c r="I14" s="59">
        <f>'Historical Data - HMO'!I14</f>
        <v>0</v>
      </c>
    </row>
    <row r="15" spans="1:9" s="7" customFormat="1" x14ac:dyDescent="0.25">
      <c r="B15" s="21"/>
      <c r="C15" s="8">
        <v>1.2</v>
      </c>
      <c r="D15" s="17" t="s">
        <v>40</v>
      </c>
      <c r="E15" s="59">
        <f>'Historical Data - HMO'!E22</f>
        <v>0</v>
      </c>
      <c r="F15" s="59">
        <f>'Historical Data - HMO'!F22</f>
        <v>0</v>
      </c>
      <c r="G15" s="59">
        <f>'Historical Data - HMO'!G22</f>
        <v>0</v>
      </c>
      <c r="H15" s="59">
        <f>'Historical Data - HMO'!H22</f>
        <v>0</v>
      </c>
      <c r="I15" s="59">
        <f>'Historical Data - HMO'!I22</f>
        <v>0</v>
      </c>
    </row>
    <row r="16" spans="1:9" x14ac:dyDescent="0.25">
      <c r="A16" s="4"/>
      <c r="B16" s="16"/>
      <c r="C16" s="8">
        <v>1.3</v>
      </c>
      <c r="D16" s="17" t="s">
        <v>0</v>
      </c>
      <c r="E16" s="59">
        <f>'Historical Data - HMO'!E50</f>
        <v>0</v>
      </c>
      <c r="F16" s="59">
        <f>'Historical Data - HMO'!F50</f>
        <v>0</v>
      </c>
      <c r="G16" s="59">
        <f>'Historical Data - HMO'!G50</f>
        <v>0</v>
      </c>
      <c r="H16" s="59">
        <f>'Historical Data - HMO'!H50</f>
        <v>0</v>
      </c>
      <c r="I16" s="59">
        <f>'Historical Data - HMO'!I50</f>
        <v>0</v>
      </c>
    </row>
    <row r="17" spans="1:9" x14ac:dyDescent="0.25">
      <c r="A17" s="4"/>
      <c r="B17" s="16"/>
      <c r="C17" s="8">
        <v>1.4</v>
      </c>
      <c r="D17" s="17" t="s">
        <v>41</v>
      </c>
      <c r="E17" s="59">
        <f>'Historical Data - HMO'!E35</f>
        <v>0</v>
      </c>
      <c r="F17" s="59">
        <f>'Historical Data - HMO'!F35</f>
        <v>0</v>
      </c>
      <c r="G17" s="59">
        <f>'Historical Data - HMO'!G35</f>
        <v>0</v>
      </c>
      <c r="H17" s="59">
        <f>'Historical Data - HMO'!H35</f>
        <v>0</v>
      </c>
      <c r="I17" s="59">
        <f>'Historical Data - HMO'!I35</f>
        <v>0</v>
      </c>
    </row>
    <row r="18" spans="1:9" x14ac:dyDescent="0.25">
      <c r="A18" s="4"/>
      <c r="B18" s="16"/>
      <c r="C18" s="8">
        <v>1.5</v>
      </c>
      <c r="D18" s="17" t="s">
        <v>61</v>
      </c>
      <c r="E18" s="59">
        <f>'Historical Data - HMO'!E44</f>
        <v>0</v>
      </c>
      <c r="F18" s="79">
        <f>'Historical Data - HMO'!F44</f>
        <v>0</v>
      </c>
      <c r="G18" s="59">
        <f>'Historical Data - HMO'!G44</f>
        <v>0</v>
      </c>
      <c r="H18" s="80">
        <f>'Historical Data - HMO'!H44</f>
        <v>0</v>
      </c>
      <c r="I18" s="80">
        <f>'Historical Data - HMO'!I44</f>
        <v>0</v>
      </c>
    </row>
    <row r="19" spans="1:9" x14ac:dyDescent="0.25">
      <c r="B19" s="40"/>
      <c r="C19" s="42"/>
      <c r="D19" s="43"/>
      <c r="E19" s="53"/>
      <c r="F19" s="54"/>
      <c r="G19" s="53"/>
      <c r="H19" s="55"/>
      <c r="I19" s="55"/>
    </row>
    <row r="20" spans="1:9" x14ac:dyDescent="0.25">
      <c r="B20" s="13" t="s">
        <v>3</v>
      </c>
      <c r="C20" s="9" t="s">
        <v>42</v>
      </c>
      <c r="D20" s="24"/>
      <c r="E20" s="56"/>
      <c r="F20" s="57"/>
      <c r="G20" s="56"/>
      <c r="H20" s="58"/>
      <c r="I20" s="63"/>
    </row>
    <row r="21" spans="1:9" s="7" customFormat="1" x14ac:dyDescent="0.25">
      <c r="B21" s="21"/>
      <c r="C21" s="25">
        <v>2.1</v>
      </c>
      <c r="D21" s="17" t="s">
        <v>39</v>
      </c>
      <c r="E21" s="59" t="str">
        <f>IF('Historical Data - HMO'!E$54=0,"",'Historical Data - summary'!E14/'Historical Data - HMO'!E$54)</f>
        <v/>
      </c>
      <c r="F21" s="59" t="str">
        <f>IF('Historical Data - HMO'!F$54=0,"",'Historical Data - summary'!F14/'Historical Data - HMO'!F$54)</f>
        <v/>
      </c>
      <c r="G21" s="59" t="str">
        <f>IF('Historical Data - HMO'!G$54=0,"",'Historical Data - summary'!G14/'Historical Data - HMO'!G$54)</f>
        <v/>
      </c>
      <c r="H21" s="59" t="str">
        <f>IF('Historical Data - HMO'!H$54=0,"",'Historical Data - summary'!H14/'Historical Data - HMO'!H$54)</f>
        <v/>
      </c>
      <c r="I21" s="59" t="str">
        <f>IF('Historical Data - HMO'!I$54=0,"",'Historical Data - summary'!I14/'Historical Data - HMO'!I$54)</f>
        <v/>
      </c>
    </row>
    <row r="22" spans="1:9" s="7" customFormat="1" x14ac:dyDescent="0.25">
      <c r="B22" s="21"/>
      <c r="C22" s="25">
        <v>2.2000000000000002</v>
      </c>
      <c r="D22" s="17" t="s">
        <v>40</v>
      </c>
      <c r="E22" s="59" t="str">
        <f>IF('Historical Data - HMO'!E$54=0,"",'Historical Data - summary'!E15/'Historical Data - HMO'!E$54)</f>
        <v/>
      </c>
      <c r="F22" s="59" t="str">
        <f>IF('Historical Data - HMO'!F$54=0,"",'Historical Data - summary'!F15/'Historical Data - HMO'!F$54)</f>
        <v/>
      </c>
      <c r="G22" s="59" t="str">
        <f>IF('Historical Data - HMO'!G$54=0,"",'Historical Data - summary'!G15/'Historical Data - HMO'!G$54)</f>
        <v/>
      </c>
      <c r="H22" s="59" t="str">
        <f>IF('Historical Data - HMO'!H$54=0,"",'Historical Data - summary'!H15/'Historical Data - HMO'!H$54)</f>
        <v/>
      </c>
      <c r="I22" s="59" t="str">
        <f>IF('Historical Data - HMO'!I$54=0,"",'Historical Data - summary'!I15/'Historical Data - HMO'!I$54)</f>
        <v/>
      </c>
    </row>
    <row r="23" spans="1:9" s="7" customFormat="1" x14ac:dyDescent="0.25">
      <c r="B23" s="21"/>
      <c r="C23" s="25">
        <v>2.2999999999999998</v>
      </c>
      <c r="D23" s="17" t="s">
        <v>0</v>
      </c>
      <c r="E23" s="59" t="str">
        <f>IF('Historical Data - HMO'!E$54=0,"",'Historical Data - summary'!E16/'Historical Data - HMO'!E$54)</f>
        <v/>
      </c>
      <c r="F23" s="59" t="str">
        <f>IF('Historical Data - HMO'!F$54=0,"",'Historical Data - summary'!F16/'Historical Data - HMO'!F$54)</f>
        <v/>
      </c>
      <c r="G23" s="59" t="str">
        <f>IF('Historical Data - HMO'!G$54=0,"",'Historical Data - summary'!G16/'Historical Data - HMO'!G$54)</f>
        <v/>
      </c>
      <c r="H23" s="59" t="str">
        <f>IF('Historical Data - HMO'!H$54=0,"",'Historical Data - summary'!H16/'Historical Data - HMO'!H$54)</f>
        <v/>
      </c>
      <c r="I23" s="59" t="str">
        <f>IF('Historical Data - HMO'!I$54=0,"",'Historical Data - summary'!I16/'Historical Data - HMO'!I$54)</f>
        <v/>
      </c>
    </row>
    <row r="24" spans="1:9" s="7" customFormat="1" x14ac:dyDescent="0.25">
      <c r="B24" s="21"/>
      <c r="C24" s="25">
        <v>2.4</v>
      </c>
      <c r="D24" s="17" t="s">
        <v>41</v>
      </c>
      <c r="E24" s="59" t="str">
        <f>IF('Historical Data - HMO'!E$54=0,"",'Historical Data - summary'!E17/'Historical Data - HMO'!E$54)</f>
        <v/>
      </c>
      <c r="F24" s="59" t="str">
        <f>IF('Historical Data - HMO'!F$54=0,"",'Historical Data - summary'!F17/'Historical Data - HMO'!F$54)</f>
        <v/>
      </c>
      <c r="G24" s="59" t="str">
        <f>IF('Historical Data - HMO'!G$54=0,"",'Historical Data - summary'!G17/'Historical Data - HMO'!G$54)</f>
        <v/>
      </c>
      <c r="H24" s="59" t="str">
        <f>IF('Historical Data - HMO'!H$54=0,"",'Historical Data - summary'!H17/'Historical Data - HMO'!H$54)</f>
        <v/>
      </c>
      <c r="I24" s="59" t="str">
        <f>IF('Historical Data - HMO'!I$54=0,"",'Historical Data - summary'!I17/'Historical Data - HMO'!I$54)</f>
        <v/>
      </c>
    </row>
    <row r="25" spans="1:9" s="7" customFormat="1" x14ac:dyDescent="0.25">
      <c r="B25" s="21"/>
      <c r="C25" s="8">
        <v>2.5</v>
      </c>
      <c r="D25" s="17" t="s">
        <v>61</v>
      </c>
      <c r="E25" s="59" t="str">
        <f>IF('Historical Data - HMO'!E$54=0,"",'Historical Data - summary'!E18/'Historical Data - HMO'!E$54)</f>
        <v/>
      </c>
      <c r="F25" s="79" t="str">
        <f>IF('Historical Data - HMO'!F$54=0,"",'Historical Data - summary'!F18/'Historical Data - HMO'!F$54)</f>
        <v/>
      </c>
      <c r="G25" s="59" t="str">
        <f>IF('Historical Data - HMO'!G$54=0,"",'Historical Data - summary'!G18/'Historical Data - HMO'!G$54)</f>
        <v/>
      </c>
      <c r="H25" s="80" t="str">
        <f>IF('Historical Data - HMO'!H$54=0,"",'Historical Data - summary'!H18/'Historical Data - HMO'!H$54)</f>
        <v/>
      </c>
      <c r="I25" s="80" t="str">
        <f>IF('Historical Data - HMO'!I$54=0,"",'Historical Data - summary'!I18/'Historical Data - HMO'!I$54)</f>
        <v/>
      </c>
    </row>
    <row r="26" spans="1:9" s="7" customFormat="1" ht="13" x14ac:dyDescent="0.25">
      <c r="B26" s="44"/>
      <c r="C26" s="45"/>
      <c r="D26" s="46"/>
      <c r="E26" s="53"/>
      <c r="F26" s="54"/>
      <c r="G26" s="53"/>
      <c r="H26" s="55"/>
      <c r="I26" s="65"/>
    </row>
    <row r="27" spans="1:9" x14ac:dyDescent="0.25">
      <c r="B27" s="26" t="s">
        <v>4</v>
      </c>
      <c r="C27" s="14" t="s">
        <v>50</v>
      </c>
      <c r="D27" s="27"/>
      <c r="E27" s="56"/>
      <c r="F27" s="57"/>
      <c r="G27" s="56"/>
      <c r="H27" s="58"/>
      <c r="I27" s="63"/>
    </row>
    <row r="28" spans="1:9" x14ac:dyDescent="0.25">
      <c r="B28" s="28"/>
      <c r="C28" s="25">
        <v>3.1</v>
      </c>
      <c r="D28" s="17" t="s">
        <v>39</v>
      </c>
      <c r="E28" s="59"/>
      <c r="F28" s="69" t="str">
        <f>IF(E21="","",F21/E21-1)</f>
        <v/>
      </c>
      <c r="G28" s="69" t="str">
        <f>IF(F21="","",G21/F21-1)</f>
        <v/>
      </c>
      <c r="H28" s="69" t="str">
        <f>IF(G21="","",H21/G21-1)</f>
        <v/>
      </c>
      <c r="I28" s="69" t="str">
        <f>IF(H21="","",I21/H21-1)</f>
        <v/>
      </c>
    </row>
    <row r="29" spans="1:9" x14ac:dyDescent="0.25">
      <c r="B29" s="28"/>
      <c r="C29" s="25">
        <v>3.2</v>
      </c>
      <c r="D29" s="17" t="s">
        <v>40</v>
      </c>
      <c r="E29" s="59"/>
      <c r="F29" s="69" t="str">
        <f t="shared" ref="F29:G32" si="0">IF(E22="","",F22/E22-1)</f>
        <v/>
      </c>
      <c r="G29" s="69" t="str">
        <f t="shared" si="0"/>
        <v/>
      </c>
      <c r="H29" s="69" t="str">
        <f t="shared" ref="H29:I29" si="1">IF(G22="","",H22/G22-1)</f>
        <v/>
      </c>
      <c r="I29" s="69" t="str">
        <f t="shared" si="1"/>
        <v/>
      </c>
    </row>
    <row r="30" spans="1:9" x14ac:dyDescent="0.25">
      <c r="B30" s="28"/>
      <c r="C30" s="25">
        <v>3.3</v>
      </c>
      <c r="D30" s="17" t="s">
        <v>0</v>
      </c>
      <c r="E30" s="59"/>
      <c r="F30" s="69" t="str">
        <f t="shared" si="0"/>
        <v/>
      </c>
      <c r="G30" s="69" t="str">
        <f t="shared" si="0"/>
        <v/>
      </c>
      <c r="H30" s="69" t="str">
        <f t="shared" ref="H30:I30" si="2">IF(G23="","",H23/G23-1)</f>
        <v/>
      </c>
      <c r="I30" s="69" t="str">
        <f t="shared" si="2"/>
        <v/>
      </c>
    </row>
    <row r="31" spans="1:9" x14ac:dyDescent="0.25">
      <c r="B31" s="28"/>
      <c r="C31" s="25">
        <v>3.4</v>
      </c>
      <c r="D31" s="17" t="s">
        <v>41</v>
      </c>
      <c r="E31" s="59"/>
      <c r="F31" s="69" t="str">
        <f t="shared" si="0"/>
        <v/>
      </c>
      <c r="G31" s="69" t="str">
        <f t="shared" si="0"/>
        <v/>
      </c>
      <c r="H31" s="69" t="str">
        <f t="shared" ref="H31:I31" si="3">IF(G24="","",H24/G24-1)</f>
        <v/>
      </c>
      <c r="I31" s="69" t="str">
        <f t="shared" si="3"/>
        <v/>
      </c>
    </row>
    <row r="32" spans="1:9" x14ac:dyDescent="0.25">
      <c r="B32" s="28"/>
      <c r="C32" s="8">
        <v>3.5</v>
      </c>
      <c r="D32" s="17" t="s">
        <v>61</v>
      </c>
      <c r="E32" s="59"/>
      <c r="F32" s="81" t="str">
        <f t="shared" si="0"/>
        <v/>
      </c>
      <c r="G32" s="69" t="str">
        <f t="shared" si="0"/>
        <v/>
      </c>
      <c r="H32" s="82" t="str">
        <f t="shared" ref="H32" si="4">IF(G25="","",H25/G25-1)</f>
        <v/>
      </c>
      <c r="I32" s="82" t="str">
        <f t="shared" ref="I32" si="5">IF(H25="","",I25/H25-1)</f>
        <v/>
      </c>
    </row>
    <row r="33" spans="2:11" s="7" customFormat="1" ht="13" thickBot="1" x14ac:dyDescent="0.3">
      <c r="B33" s="67"/>
      <c r="C33" s="42"/>
      <c r="D33" s="39"/>
      <c r="E33" s="60"/>
      <c r="F33" s="61"/>
      <c r="G33" s="60"/>
      <c r="H33" s="62"/>
      <c r="I33" s="91"/>
    </row>
    <row r="35" spans="2:11" ht="13" thickBot="1" x14ac:dyDescent="0.3"/>
    <row r="36" spans="2:11" ht="13.5" thickBot="1" x14ac:dyDescent="0.35">
      <c r="B36" s="71" t="s">
        <v>49</v>
      </c>
      <c r="D36" s="7"/>
      <c r="E36" s="95" t="s">
        <v>33</v>
      </c>
      <c r="F36" s="96"/>
      <c r="G36" s="96"/>
      <c r="H36" s="96"/>
      <c r="I36" s="97"/>
    </row>
    <row r="37" spans="2:11" ht="13.5" thickBot="1" x14ac:dyDescent="0.3">
      <c r="D37" s="7"/>
      <c r="E37" s="98"/>
      <c r="F37" s="99"/>
      <c r="G37" s="99"/>
      <c r="H37" s="99"/>
      <c r="I37" s="100"/>
    </row>
    <row r="38" spans="2:11" ht="13.5" thickBot="1" x14ac:dyDescent="0.35">
      <c r="D38" s="7"/>
      <c r="E38" s="32" t="s">
        <v>63</v>
      </c>
      <c r="F38" s="32">
        <f>E38+1</f>
        <v>2016</v>
      </c>
      <c r="G38" s="33">
        <f>F38+1</f>
        <v>2017</v>
      </c>
      <c r="H38" s="32">
        <f>G38+1</f>
        <v>2018</v>
      </c>
      <c r="I38" s="68">
        <f>H38+1</f>
        <v>2019</v>
      </c>
    </row>
    <row r="39" spans="2:11" x14ac:dyDescent="0.25">
      <c r="B39" s="13" t="s">
        <v>2</v>
      </c>
      <c r="C39" s="14" t="s">
        <v>38</v>
      </c>
      <c r="D39" s="66"/>
      <c r="E39" s="56"/>
      <c r="F39" s="57"/>
      <c r="G39" s="56"/>
      <c r="H39" s="58"/>
      <c r="I39" s="58"/>
    </row>
    <row r="40" spans="2:11" x14ac:dyDescent="0.25">
      <c r="B40" s="16"/>
      <c r="C40" s="8">
        <v>1.1000000000000001</v>
      </c>
      <c r="D40" s="17" t="s">
        <v>39</v>
      </c>
      <c r="E40" s="59">
        <v>1960390277.5599999</v>
      </c>
      <c r="F40" s="59">
        <v>956517203.34000003</v>
      </c>
      <c r="G40" s="59">
        <v>635072437.19000006</v>
      </c>
      <c r="H40" s="59">
        <v>567063659.75999999</v>
      </c>
      <c r="I40" s="59">
        <v>554068004.5</v>
      </c>
    </row>
    <row r="41" spans="2:11" x14ac:dyDescent="0.25">
      <c r="B41" s="21"/>
      <c r="C41" s="8">
        <v>1.2</v>
      </c>
      <c r="D41" s="17" t="s">
        <v>40</v>
      </c>
      <c r="E41" s="59">
        <v>1512607422.3899999</v>
      </c>
      <c r="F41" s="59">
        <v>761990550.111256</v>
      </c>
      <c r="G41" s="59">
        <v>504369720.50607765</v>
      </c>
      <c r="H41" s="59">
        <v>461879271.48000002</v>
      </c>
      <c r="I41" s="59">
        <v>474250938.29499996</v>
      </c>
    </row>
    <row r="42" spans="2:11" x14ac:dyDescent="0.25">
      <c r="B42" s="16"/>
      <c r="C42" s="8">
        <v>1.3</v>
      </c>
      <c r="D42" s="17" t="s">
        <v>0</v>
      </c>
      <c r="E42" s="59">
        <v>170829208</v>
      </c>
      <c r="F42" s="59">
        <v>81282289</v>
      </c>
      <c r="G42" s="59">
        <v>54866789</v>
      </c>
      <c r="H42" s="59">
        <v>43446582</v>
      </c>
      <c r="I42" s="59">
        <v>49332671</v>
      </c>
    </row>
    <row r="43" spans="2:11" x14ac:dyDescent="0.25">
      <c r="B43" s="16"/>
      <c r="C43" s="8">
        <v>1.4</v>
      </c>
      <c r="D43" s="17" t="s">
        <v>41</v>
      </c>
      <c r="E43" s="59">
        <v>161116174.71607387</v>
      </c>
      <c r="F43" s="59">
        <v>66563940.000000045</v>
      </c>
      <c r="G43" s="59">
        <v>43588898.136726588</v>
      </c>
      <c r="H43" s="59">
        <v>21483119.240000002</v>
      </c>
      <c r="I43" s="59">
        <v>6557109</v>
      </c>
    </row>
    <row r="44" spans="2:11" x14ac:dyDescent="0.25">
      <c r="B44" s="16"/>
      <c r="C44" s="8">
        <v>1.5</v>
      </c>
      <c r="D44" s="17" t="s">
        <v>61</v>
      </c>
      <c r="E44" s="59">
        <v>13969982</v>
      </c>
      <c r="F44" s="79">
        <v>7339595</v>
      </c>
      <c r="G44" s="59">
        <v>5117502</v>
      </c>
      <c r="H44" s="80">
        <v>4973014</v>
      </c>
      <c r="I44" s="80">
        <v>5141337</v>
      </c>
    </row>
    <row r="45" spans="2:11" x14ac:dyDescent="0.25">
      <c r="B45" s="40"/>
      <c r="C45" s="42"/>
      <c r="D45" s="43"/>
      <c r="E45" s="53"/>
      <c r="F45" s="54"/>
      <c r="G45" s="53"/>
      <c r="H45" s="55"/>
      <c r="I45" s="55"/>
    </row>
    <row r="46" spans="2:11" x14ac:dyDescent="0.25">
      <c r="B46" s="13" t="s">
        <v>3</v>
      </c>
      <c r="C46" s="9" t="s">
        <v>42</v>
      </c>
      <c r="D46" s="24"/>
      <c r="E46" s="56"/>
      <c r="F46" s="57"/>
      <c r="G46" s="56"/>
      <c r="H46" s="58"/>
      <c r="I46" s="63"/>
    </row>
    <row r="47" spans="2:11" x14ac:dyDescent="0.25">
      <c r="B47" s="21"/>
      <c r="C47" s="25">
        <v>2.1</v>
      </c>
      <c r="D47" s="17" t="s">
        <v>39</v>
      </c>
      <c r="E47" s="59">
        <v>423.81639379405544</v>
      </c>
      <c r="F47" s="59">
        <v>445.81403915635696</v>
      </c>
      <c r="G47" s="59">
        <v>484.23771544404877</v>
      </c>
      <c r="H47" s="59">
        <v>511.71087138097693</v>
      </c>
      <c r="I47" s="59">
        <v>526.86040626031127</v>
      </c>
      <c r="K47" s="102"/>
    </row>
    <row r="48" spans="2:11" x14ac:dyDescent="0.25">
      <c r="B48" s="21"/>
      <c r="C48" s="25">
        <v>2.2000000000000002</v>
      </c>
      <c r="D48" s="17" t="s">
        <v>40</v>
      </c>
      <c r="E48" s="59">
        <v>327.01030520379669</v>
      </c>
      <c r="F48" s="59">
        <v>355.14895472645549</v>
      </c>
      <c r="G48" s="59">
        <v>384.57792669711881</v>
      </c>
      <c r="H48" s="59">
        <v>416.79384741718798</v>
      </c>
      <c r="I48" s="59">
        <v>450.96276989485949</v>
      </c>
    </row>
    <row r="49" spans="2:9" x14ac:dyDescent="0.25">
      <c r="B49" s="21"/>
      <c r="C49" s="25">
        <v>2.2999999999999998</v>
      </c>
      <c r="D49" s="17" t="s">
        <v>0</v>
      </c>
      <c r="E49" s="59">
        <v>36.93153333700856</v>
      </c>
      <c r="F49" s="59">
        <v>37.884091832777763</v>
      </c>
      <c r="G49" s="59">
        <v>41.835493092202832</v>
      </c>
      <c r="H49" s="59">
        <v>39.20563053388824</v>
      </c>
      <c r="I49" s="59">
        <v>46.910182277031801</v>
      </c>
    </row>
    <row r="50" spans="2:9" x14ac:dyDescent="0.25">
      <c r="B50" s="21"/>
      <c r="C50" s="25">
        <v>2.4</v>
      </c>
      <c r="D50" s="17" t="s">
        <v>41</v>
      </c>
      <c r="E50" s="59">
        <v>34.831674555664847</v>
      </c>
      <c r="F50" s="59">
        <v>31.024156021387522</v>
      </c>
      <c r="G50" s="59">
        <v>33.236190419230802</v>
      </c>
      <c r="H50" s="59">
        <v>19.386087394375604</v>
      </c>
      <c r="I50" s="59">
        <v>6.2351211107212441</v>
      </c>
    </row>
    <row r="51" spans="2:9" x14ac:dyDescent="0.25">
      <c r="B51" s="21"/>
      <c r="C51" s="8">
        <v>2.5</v>
      </c>
      <c r="D51" s="17" t="s">
        <v>61</v>
      </c>
      <c r="E51" s="59">
        <v>3.0201676984325156</v>
      </c>
      <c r="F51" s="79">
        <v>3.4208422820793905</v>
      </c>
      <c r="G51" s="59">
        <v>3.9020548399567208</v>
      </c>
      <c r="H51" s="80">
        <v>4.487583154961504</v>
      </c>
      <c r="I51" s="80">
        <v>4.888870821886937</v>
      </c>
    </row>
    <row r="52" spans="2:9" ht="13" x14ac:dyDescent="0.25">
      <c r="B52" s="44"/>
      <c r="C52" s="45"/>
      <c r="D52" s="46"/>
      <c r="E52" s="53"/>
      <c r="F52" s="54"/>
      <c r="G52" s="53"/>
      <c r="H52" s="55"/>
      <c r="I52" s="65"/>
    </row>
    <row r="53" spans="2:9" x14ac:dyDescent="0.25">
      <c r="B53" s="26" t="s">
        <v>4</v>
      </c>
      <c r="C53" s="14" t="s">
        <v>50</v>
      </c>
      <c r="D53" s="27"/>
      <c r="E53" s="56"/>
      <c r="F53" s="57"/>
      <c r="G53" s="56"/>
      <c r="H53" s="58"/>
      <c r="I53" s="63"/>
    </row>
    <row r="54" spans="2:9" x14ac:dyDescent="0.25">
      <c r="B54" s="28"/>
      <c r="C54" s="25">
        <v>3.1</v>
      </c>
      <c r="D54" s="103" t="s">
        <v>39</v>
      </c>
      <c r="E54" s="69">
        <v>5.399258861709888E-2</v>
      </c>
      <c r="F54" s="82">
        <v>5.1903715109686832E-2</v>
      </c>
      <c r="G54" s="69">
        <v>8.6187676728179063E-2</v>
      </c>
      <c r="H54" s="69">
        <v>5.6734853690062259E-2</v>
      </c>
      <c r="I54" s="69">
        <v>2.9605653752185601E-2</v>
      </c>
    </row>
    <row r="55" spans="2:9" x14ac:dyDescent="0.25">
      <c r="B55" s="28"/>
      <c r="C55" s="25">
        <v>3.2</v>
      </c>
      <c r="D55" s="103" t="s">
        <v>40</v>
      </c>
      <c r="E55" s="69">
        <v>4.0169589209146261E-2</v>
      </c>
      <c r="F55" s="82">
        <v>8.6048204215223301E-2</v>
      </c>
      <c r="G55" s="69">
        <v>8.2863743730655859E-2</v>
      </c>
      <c r="H55" s="69">
        <v>8.3769552238086131E-2</v>
      </c>
      <c r="I55" s="69">
        <v>8.1980390760111765E-2</v>
      </c>
    </row>
    <row r="56" spans="2:9" x14ac:dyDescent="0.25">
      <c r="B56" s="28"/>
      <c r="C56" s="25">
        <v>3.3</v>
      </c>
      <c r="D56" s="103" t="s">
        <v>0</v>
      </c>
      <c r="E56" s="69">
        <v>0.10116246886409241</v>
      </c>
      <c r="F56" s="82">
        <v>2.5792552046970174E-2</v>
      </c>
      <c r="G56" s="69">
        <v>0.10430238837100148</v>
      </c>
      <c r="H56" s="92">
        <v>-6.2861995017449379E-2</v>
      </c>
      <c r="I56" s="69">
        <v>0.19651646047329763</v>
      </c>
    </row>
    <row r="57" spans="2:9" x14ac:dyDescent="0.25">
      <c r="B57" s="28"/>
      <c r="C57" s="25">
        <v>3.4</v>
      </c>
      <c r="D57" s="103" t="s">
        <v>41</v>
      </c>
      <c r="E57" s="92">
        <v>5.8448692788446222E-2</v>
      </c>
      <c r="F57" s="105">
        <v>-0.10931195766061985</v>
      </c>
      <c r="G57" s="69">
        <v>7.1300389165086075E-2</v>
      </c>
      <c r="H57" s="92">
        <v>-0.41671752538887208</v>
      </c>
      <c r="I57" s="92">
        <v>-0.67837135034632046</v>
      </c>
    </row>
    <row r="58" spans="2:9" x14ac:dyDescent="0.25">
      <c r="B58" s="28"/>
      <c r="C58" s="8">
        <v>3.5</v>
      </c>
      <c r="D58" s="103" t="s">
        <v>61</v>
      </c>
      <c r="E58" s="69">
        <v>6.1900270384547484E-2</v>
      </c>
      <c r="F58" s="81">
        <f>IF(E51="","",F51/E51-1)</f>
        <v>0.13266633632788905</v>
      </c>
      <c r="G58" s="69">
        <f>IF(F51="","",G51/F51-1)</f>
        <v>0.14067078169555969</v>
      </c>
      <c r="H58" s="82">
        <f>IF(G51="","",H51/G51-1)</f>
        <v>0.15005640336189563</v>
      </c>
      <c r="I58" s="82">
        <f>IF(H51="","",I51/H51-1)</f>
        <v>8.9421778509389149E-2</v>
      </c>
    </row>
    <row r="59" spans="2:9" ht="13" thickBot="1" x14ac:dyDescent="0.3">
      <c r="B59" s="67"/>
      <c r="C59" s="42"/>
      <c r="D59" s="104"/>
      <c r="E59" s="60"/>
      <c r="F59" s="61"/>
      <c r="G59" s="60"/>
      <c r="H59" s="62"/>
      <c r="I59" s="91"/>
    </row>
  </sheetData>
  <mergeCells count="11">
    <mergeCell ref="E36:I36"/>
    <mergeCell ref="E37:G37"/>
    <mergeCell ref="H37:I37"/>
    <mergeCell ref="E11:G11"/>
    <mergeCell ref="H11:I11"/>
    <mergeCell ref="B1:I1"/>
    <mergeCell ref="B2:I2"/>
    <mergeCell ref="B4:I4"/>
    <mergeCell ref="B6:I6"/>
    <mergeCell ref="E10:I10"/>
    <mergeCell ref="B3:I3"/>
  </mergeCells>
  <conditionalFormatting sqref="E14:I18">
    <cfRule type="cellIs" dxfId="5" priority="9" stopIfTrue="1" operator="lessThan">
      <formula>0</formula>
    </cfRule>
  </conditionalFormatting>
  <conditionalFormatting sqref="E21:I25">
    <cfRule type="cellIs" dxfId="4" priority="8" stopIfTrue="1" operator="lessThan">
      <formula>0</formula>
    </cfRule>
  </conditionalFormatting>
  <conditionalFormatting sqref="E28:I32">
    <cfRule type="cellIs" dxfId="3" priority="7" stopIfTrue="1" operator="lessThan">
      <formula>0</formula>
    </cfRule>
  </conditionalFormatting>
  <conditionalFormatting sqref="E40:I44">
    <cfRule type="cellIs" dxfId="2" priority="3" stopIfTrue="1" operator="lessThan">
      <formula>0</formula>
    </cfRule>
  </conditionalFormatting>
  <conditionalFormatting sqref="E47:I51">
    <cfRule type="cellIs" dxfId="1" priority="2" stopIfTrue="1" operator="lessThan">
      <formula>0</formula>
    </cfRule>
  </conditionalFormatting>
  <conditionalFormatting sqref="E54:I58">
    <cfRule type="cellIs" dxfId="0" priority="1" stopIfTrue="1" operator="lessThan">
      <formula>0</formula>
    </cfRule>
  </conditionalFormatting>
  <pageMargins left="0.25" right="0.25" top="0.75" bottom="0.75" header="0.3" footer="0.3"/>
  <pageSetup scale="6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Page</vt:lpstr>
      <vt:lpstr>Historical Data - HMO</vt:lpstr>
      <vt:lpstr>Historical Data - PPO</vt:lpstr>
      <vt:lpstr>Historical Data - summary</vt:lpstr>
      <vt:lpstr>'Historical Data - HMO'!Print_Area</vt:lpstr>
      <vt:lpstr>'Historical Data - PPO'!Print_Area</vt:lpstr>
      <vt:lpstr>'Historical Data - summary'!Print_Area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Lee, Ki</cp:lastModifiedBy>
  <cp:lastPrinted>2019-08-21T22:12:52Z</cp:lastPrinted>
  <dcterms:created xsi:type="dcterms:W3CDTF">2016-01-21T22:50:39Z</dcterms:created>
  <dcterms:modified xsi:type="dcterms:W3CDTF">2020-09-30T23:08:46Z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