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82DC229C-0EE5-4B6B-BE5E-50CFFE820CD5}" xr6:coauthVersionLast="45" xr6:coauthVersionMax="45"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<sst xmlns="http://schemas.openxmlformats.org/spreadsheetml/2006/main" count="332" uniqueCount="191">
  <si>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</si>
  <si>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</si>
  <si>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</si>
  <si>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</si>
  <si>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</si>
  <si>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</si>
  <si>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</si>
  <si>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</si>
  <si>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</si>
  <si>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</si>
  <si>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</si>
  <si>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</si>
  <si>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</si>
  <si>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</si>
  <si>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</si>
  <si>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</si>
  <si>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</si>
  <si>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</si>
  <si>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</si>
  <si>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</si>
  <si>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</si>
  <si>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</si>
  <si>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</si>
  <si>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</si>
  <si>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</si>
  <si>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</si>
  <si>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</si>
  <si>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</si>
  <si>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</si>
  <si>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</si>
  <si>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</si>
  <si>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</si>
  <si>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</si>
  <si>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</si>
  <si>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</si>
  <si>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</si>
  <si>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</si>
  <si>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</si>
  <si>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</si>
  <si>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</si>
  <si>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</si>
  <si>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</si>
  <si>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</si>
  <si>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</si>
  <si>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</si>
  <si>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</si>
  <si>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</si>
  <si>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</si>
  <si>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</si>
  <si>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</si>
  <si>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</si>
  <si>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</si>
  <si>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</si>
  <si>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</si>
  <si>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</si>
  <si>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</si>
  <si>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</si>
  <si>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</si>
  <si>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</si>
  <si>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</si>
  <si>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</si>
  <si>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</si>
  <si>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</si>
  <si>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</si>
  <si>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</si>
  <si>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</si>
  <si>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</si>
  <si>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</si>
  <si>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</si>
  <si>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</si>
  <si>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</si>
  <si>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</si>
  <si>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</si>
  <si>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</si>
  <si>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</si>
  <si>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</si>
  <si>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</si>
  <si>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</si>
  <si>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</si>
  <si>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</si>
  <si>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</si>
  <si>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</si>
  <si>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</si>
  <si>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</si>
  <si>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</si>
  <si>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</si>
  <si>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</si>
  <si>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</si>
  <si>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</si>
  <si>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</si>
  <si>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</si>
  <si>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</si>
  <si>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</si>
  <si>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</si>
  <si>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</si>
  <si>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</si>
  <si>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</si>
  <si>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</si>
  <si>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</si>
  <si>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</si>
  <si>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</si>
  <si>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</si>
  <si>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</si>
  <si>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</si>
  <si>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</si>
  <si>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</si>
  <si>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</si>
  <si>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</si>
  <si>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</si>
  <si>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</si>
  <si>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</si>
  <si>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</si>
  <si>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</si>
  <si>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</si>
  <si>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</si>
  <si>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</si>
  <si>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</si>
  <si>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</si>
  <si>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</si>
  <si>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</si>
  <si>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</si>
  <si>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</si>
  <si>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</si>
  <si>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</si>
  <si>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</si>
  <si>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</si>
  <si>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</si>
  <si>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</si>
  <si>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</si>
  <si>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</si>
  <si>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</si>
  <si>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</si>
  <si>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</si>
  <si>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</si>
  <si>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</si>
  <si>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</si>
  <si>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</si>
  <si>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</si>
  <si>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</si>
  <si>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</si>
  <si>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</si>
  <si>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</si>
  <si>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</si>
  <si>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</si>
  <si>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</si>
  <si>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</si>
  <si>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</si>
  <si>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</si>
  <si>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</si>
  <si>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</si>
  <si>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</si>
  <si>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</si>
  <si>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</si>
  <si>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</si>
  <si>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</si>
  <si>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</si>
  <si>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</si>
  <si>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</si>
  <si>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</si>
  <si>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</si>
  <si>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N/A</t>
  </si>
  <si>
    <t>2020</t>
  </si>
  <si>
    <t>UnitedHealthcare Life Insurance Company</t>
  </si>
  <si>
    <t>Paid Claims - Adjudicated claim activity for fee for
service claims from source system.</t>
  </si>
  <si>
    <t>Change in IBNR - Incurred but not reported claim
activity (IBNR) for service claims not yet adjudicated for
current and prior periods.</t>
  </si>
  <si>
    <t>Capitation - Payments to dental care providers and
clinical risk bearing entities (as defined in HHS
Guidance) for patient services.</t>
  </si>
  <si>
    <t>Provider Settlements - Provider settlement cost for
specifically known and identified in-network and out-ofnetwork
provider settlements paid/payable/reserve due
to extra-contractual negotiated settlements, fee schedule
errors, contracts with disputed calculations, etc.</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</si>
  <si>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</si>
  <si>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</si>
  <si>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</si>
  <si>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</si>
  <si>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Settlement expense is allocated to legal entity, state, product, and
group size in the following manner: Paids and known payables are
based on membership, while the IBNR component is allocated based
on paid claims, or there is a direct charge and no allocation is
required.</t>
  </si>
  <si>
    <t>Assessment is calculated and allocated to the legal entity, state,
product, and group size for which the assessment applies. Allocation based on legal entity, state, product, and group size membership or fee for service claim experience, depending on assessment type.</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</si>
  <si>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</si>
  <si>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</si>
  <si>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</si>
  <si>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</si>
  <si>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</si>
  <si>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State premium taxes</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</si>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</sst>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ck">
        <color auto="1"/>
      </left>
      <right/>
      <top/>
      <bottom/>
      <diagonal/>
    </border>
    <border>
      <left style="thick">
        <color auto="1"/>
      </left>
      <right style="hair">
        <color indexed="64"/>
      </right>
      <top/>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0">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4" fillId="0" borderId="47" xfId="92" applyNumberFormat="1" applyFont="1" applyFill="1" applyBorder="1" applyAlignment="1" applyProtection="1">
      <alignment horizontal="center" vertical="top"/>
      <protection locked="0"/>
    </xf>
    <xf numFmtId="164" fontId="4" fillId="0" borderId="89" xfId="92" applyNumberFormat="1" applyFont="1" applyFill="1" applyBorder="1" applyAlignment="1" applyProtection="1">
      <alignment horizontal="center" vertical="top"/>
      <protection locked="0"/>
    </xf>
    <xf numFmtId="164" fontId="30" fillId="0" borderId="88" xfId="92" applyNumberFormat="1" applyFont="1" applyFill="1" applyBorder="1" applyAlignment="1" applyProtection="1">
      <alignment horizontal="center" vertical="top"/>
      <protection locked="0"/>
    </xf>
    <xf numFmtId="164" fontId="30" fillId="0" borderId="89" xfId="92" applyNumberFormat="1" applyFont="1" applyFill="1" applyBorder="1" applyAlignment="1" applyProtection="1">
      <alignment horizontal="center" vertical="top"/>
      <protection locked="0"/>
    </xf>
    <xf numFmtId="164" fontId="30" fillId="0" borderId="47" xfId="92" applyNumberFormat="1" applyFont="1" applyFill="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heetViews>
  <sheetFormatPr defaultColWidth="9.140625" defaultRowHeight="15" x14ac:dyDescent="0.2"/>
  <cols>
    <col min="1" max="1" width="2.42578125" style="25" bestFit="1" customWidth="1"/>
    <col min="2" max="2" width="70.42578125" style="25" bestFit="1" customWidth="1"/>
    <col min="3" max="3" width="48.5703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161</v>
      </c>
    </row>
    <row r="7" spans="1:3" ht="15.75" x14ac:dyDescent="0.2">
      <c r="A7" s="32" t="s">
        <v>1</v>
      </c>
      <c r="B7" s="33" t="s">
        <v>134</v>
      </c>
      <c r="C7" s="35"/>
    </row>
    <row r="8" spans="1:3" ht="15.75" x14ac:dyDescent="0.2">
      <c r="A8" s="32" t="s">
        <v>2</v>
      </c>
      <c r="B8" s="33" t="s">
        <v>88</v>
      </c>
      <c r="C8" s="34" t="s">
        <v>162</v>
      </c>
    </row>
    <row r="9" spans="1:3" ht="15.75" x14ac:dyDescent="0.2">
      <c r="A9" s="32" t="s">
        <v>3</v>
      </c>
      <c r="B9" s="33" t="s">
        <v>89</v>
      </c>
      <c r="C9" s="34" t="s">
        <v>160</v>
      </c>
    </row>
    <row r="10" spans="1:3" ht="16.5" thickBot="1" x14ac:dyDescent="0.3">
      <c r="A10" s="36" t="s">
        <v>4</v>
      </c>
      <c r="B10" s="37" t="s">
        <v>86</v>
      </c>
      <c r="C10" s="38" t="s">
        <v>190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6"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55" zoomScaleNormal="55" workbookViewId="0"/>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UnitedHealthcare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N/A</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196914.66999999998</v>
      </c>
      <c r="L21" s="83">
        <f>'Pt 2 Premium and Claims'!L22+'Pt 2 Premium and Claims'!L23-'Pt 2 Premium and Claims'!L24-'Pt 2 Premium and Claims'!L25</f>
        <v>197540.08000000002</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82905.94</v>
      </c>
      <c r="L24" s="83">
        <f>'Pt 2 Premium and Claims'!L51</f>
        <v>81638.149999999994</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15495.786926795183</v>
      </c>
      <c r="L28" s="108">
        <v>15496.099999999999</v>
      </c>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6635.7516810536981</v>
      </c>
      <c r="L31" s="108">
        <v>7164.47</v>
      </c>
      <c r="M31" s="106"/>
      <c r="N31" s="105"/>
      <c r="O31" s="106"/>
      <c r="P31" s="108"/>
    </row>
    <row r="32" spans="2:16" x14ac:dyDescent="0.2">
      <c r="B32" s="79"/>
      <c r="C32" s="101"/>
      <c r="D32" s="109" t="s">
        <v>104</v>
      </c>
      <c r="E32" s="106"/>
      <c r="F32" s="108"/>
      <c r="G32" s="104"/>
      <c r="H32" s="105"/>
      <c r="I32" s="106"/>
      <c r="J32" s="107"/>
      <c r="K32" s="106">
        <v>12061.599257969441</v>
      </c>
      <c r="L32" s="108">
        <v>12264.54</v>
      </c>
      <c r="M32" s="106"/>
      <c r="N32" s="105"/>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34193.137865818324</v>
      </c>
      <c r="L35" s="112">
        <f t="shared" si="0"/>
        <v>34925.11</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11457.48</v>
      </c>
      <c r="L39" s="108">
        <v>11457.48</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2499.5496192378923</v>
      </c>
      <c r="L41" s="108">
        <v>2630.87</v>
      </c>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29159.190410833224</v>
      </c>
      <c r="L43" s="104">
        <v>28754.15</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43116.220030071112</v>
      </c>
      <c r="L44" s="83">
        <f t="shared" si="1"/>
        <v>42842.5</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301</v>
      </c>
      <c r="L47" s="126">
        <v>301</v>
      </c>
      <c r="M47" s="125"/>
      <c r="N47" s="126"/>
      <c r="O47" s="125"/>
      <c r="P47" s="103"/>
    </row>
    <row r="48" spans="2:16" s="39" customFormat="1" x14ac:dyDescent="0.2">
      <c r="B48" s="97"/>
      <c r="C48" s="101">
        <v>5.2</v>
      </c>
      <c r="D48" s="109" t="s">
        <v>27</v>
      </c>
      <c r="E48" s="125"/>
      <c r="F48" s="126"/>
      <c r="G48" s="125"/>
      <c r="H48" s="126"/>
      <c r="I48" s="125"/>
      <c r="J48" s="126"/>
      <c r="K48" s="125">
        <v>3949</v>
      </c>
      <c r="L48" s="126">
        <v>4015</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329.08333333333331</v>
      </c>
      <c r="L49" s="129">
        <f t="shared" si="2"/>
        <v>334.58333333333331</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6" priority="73" stopIfTrue="1" operator="lessThan">
      <formula>0</formula>
    </cfRule>
  </conditionalFormatting>
  <conditionalFormatting sqref="K28:K29 K31:K34 M28:M29 M31:M34 O28:O29 O31:O34 O44 M44 K44">
    <cfRule type="cellIs" dxfId="45" priority="42" stopIfTrue="1" operator="lessThan">
      <formula>0</formula>
    </cfRule>
  </conditionalFormatting>
  <conditionalFormatting sqref="G35:H35">
    <cfRule type="cellIs" dxfId="44" priority="14" stopIfTrue="1" operator="lessThan">
      <formula>0</formula>
    </cfRule>
  </conditionalFormatting>
  <conditionalFormatting sqref="I35:J35">
    <cfRule type="cellIs" dxfId="43" priority="13" stopIfTrue="1" operator="lessThan">
      <formula>0</formula>
    </cfRule>
  </conditionalFormatting>
  <conditionalFormatting sqref="K35:L35">
    <cfRule type="cellIs" dxfId="42" priority="12" stopIfTrue="1" operator="lessThan">
      <formula>0</formula>
    </cfRule>
  </conditionalFormatting>
  <conditionalFormatting sqref="M35:N35">
    <cfRule type="cellIs" dxfId="41" priority="11" stopIfTrue="1" operator="lessThan">
      <formula>0</formula>
    </cfRule>
  </conditionalFormatting>
  <conditionalFormatting sqref="O35:P35">
    <cfRule type="cellIs" dxfId="40" priority="10" stopIfTrue="1" operator="lessThan">
      <formula>0</formula>
    </cfRule>
  </conditionalFormatting>
  <conditionalFormatting sqref="G38:G39 I38:I39 K38:K39 M38:M39 O38:O39">
    <cfRule type="cellIs" dxfId="39" priority="9" stopIfTrue="1" operator="lessThan">
      <formula>0</formula>
    </cfRule>
  </conditionalFormatting>
  <conditionalFormatting sqref="F43">
    <cfRule type="cellIs" dxfId="38" priority="8" stopIfTrue="1" operator="lessThan">
      <formula>0</formula>
    </cfRule>
  </conditionalFormatting>
  <conditionalFormatting sqref="E43">
    <cfRule type="cellIs" dxfId="37" priority="6" stopIfTrue="1" operator="lessThan">
      <formula>0</formula>
    </cfRule>
  </conditionalFormatting>
  <conditionalFormatting sqref="H43 J43 L43 N43">
    <cfRule type="cellIs" dxfId="36" priority="4" stopIfTrue="1" operator="lessThan">
      <formula>0</formula>
    </cfRule>
  </conditionalFormatting>
  <conditionalFormatting sqref="G43 I43 K43 M43 O43">
    <cfRule type="cellIs" dxfId="35" priority="3" stopIfTrue="1" operator="lessThan">
      <formula>0</formula>
    </cfRule>
  </conditionalFormatting>
  <conditionalFormatting sqref="G41:G42 I41:I42 K41:K42 M41:M42 O41:O42">
    <cfRule type="cellIs" dxfId="34" priority="2" stopIfTrue="1" operator="lessThan">
      <formula>0</formula>
    </cfRule>
  </conditionalFormatting>
  <conditionalFormatting sqref="G47:O48">
    <cfRule type="cellIs" dxfId="33"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55" zoomScaleNormal="55"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UnitedHealthcare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N/A</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407">
        <v>189008.04999999996</v>
      </c>
      <c r="L22" s="409">
        <v>197540.08000000002</v>
      </c>
      <c r="M22" s="165"/>
      <c r="N22" s="166"/>
      <c r="O22" s="165"/>
      <c r="P22" s="166"/>
    </row>
    <row r="23" spans="1:16" s="25" customFormat="1" x14ac:dyDescent="0.2">
      <c r="A23" s="39"/>
      <c r="B23" s="79"/>
      <c r="C23" s="80">
        <v>1.2</v>
      </c>
      <c r="D23" s="109" t="s">
        <v>16</v>
      </c>
      <c r="E23" s="165"/>
      <c r="F23" s="166"/>
      <c r="G23" s="165"/>
      <c r="H23" s="166"/>
      <c r="I23" s="165"/>
      <c r="J23" s="166"/>
      <c r="K23" s="408">
        <v>8143.7</v>
      </c>
      <c r="L23" s="405"/>
      <c r="M23" s="165"/>
      <c r="N23" s="166"/>
      <c r="O23" s="165"/>
      <c r="P23" s="166"/>
    </row>
    <row r="24" spans="1:16" s="25" customFormat="1" x14ac:dyDescent="0.2">
      <c r="A24" s="39"/>
      <c r="B24" s="79"/>
      <c r="C24" s="80">
        <v>1.3</v>
      </c>
      <c r="D24" s="109" t="s">
        <v>34</v>
      </c>
      <c r="E24" s="165"/>
      <c r="F24" s="166"/>
      <c r="G24" s="165"/>
      <c r="H24" s="166"/>
      <c r="I24" s="165"/>
      <c r="J24" s="166"/>
      <c r="K24" s="408">
        <v>237.0799999999997</v>
      </c>
      <c r="L24" s="405"/>
      <c r="M24" s="165"/>
      <c r="N24" s="166"/>
      <c r="O24" s="165"/>
      <c r="P24" s="166"/>
    </row>
    <row r="25" spans="1:16" s="25" customFormat="1" x14ac:dyDescent="0.2">
      <c r="A25" s="39"/>
      <c r="B25" s="79"/>
      <c r="C25" s="80">
        <v>1.4</v>
      </c>
      <c r="D25" s="109" t="s">
        <v>17</v>
      </c>
      <c r="E25" s="165"/>
      <c r="F25" s="166"/>
      <c r="G25" s="165"/>
      <c r="H25" s="166"/>
      <c r="I25" s="165"/>
      <c r="J25" s="166"/>
      <c r="K25" s="406"/>
      <c r="L25" s="405"/>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81592.399999999994</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81012.709999999992</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7785.6000000000013</v>
      </c>
      <c r="L32" s="176"/>
      <c r="M32" s="165"/>
      <c r="N32" s="178"/>
      <c r="O32" s="165"/>
      <c r="P32" s="176"/>
    </row>
    <row r="33" spans="1:16" s="39" customFormat="1" ht="30" x14ac:dyDescent="0.2">
      <c r="B33" s="97"/>
      <c r="C33" s="80"/>
      <c r="D33" s="81" t="s">
        <v>44</v>
      </c>
      <c r="E33" s="177"/>
      <c r="F33" s="166"/>
      <c r="G33" s="177"/>
      <c r="H33" s="179"/>
      <c r="I33" s="177"/>
      <c r="J33" s="166"/>
      <c r="K33" s="177"/>
      <c r="L33" s="166">
        <v>625.44000000000142</v>
      </c>
      <c r="M33" s="177"/>
      <c r="N33" s="179"/>
      <c r="O33" s="177"/>
      <c r="P33" s="166"/>
    </row>
    <row r="34" spans="1:16" s="25" customFormat="1" x14ac:dyDescent="0.2">
      <c r="A34" s="39"/>
      <c r="B34" s="79"/>
      <c r="C34" s="80">
        <v>2.2999999999999998</v>
      </c>
      <c r="D34" s="109" t="s">
        <v>28</v>
      </c>
      <c r="E34" s="165"/>
      <c r="F34" s="176"/>
      <c r="G34" s="165"/>
      <c r="H34" s="178"/>
      <c r="I34" s="165"/>
      <c r="J34" s="176"/>
      <c r="K34" s="165">
        <v>6472.06</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0</v>
      </c>
      <c r="L36" s="176"/>
      <c r="M36" s="165"/>
      <c r="N36" s="178"/>
      <c r="O36" s="165"/>
      <c r="P36" s="176"/>
    </row>
    <row r="37" spans="1:16" s="39" customFormat="1" ht="30" x14ac:dyDescent="0.2">
      <c r="B37" s="97"/>
      <c r="C37" s="80"/>
      <c r="D37" s="81" t="s">
        <v>43</v>
      </c>
      <c r="E37" s="177"/>
      <c r="F37" s="166"/>
      <c r="G37" s="177"/>
      <c r="H37" s="179"/>
      <c r="I37" s="177"/>
      <c r="J37" s="166"/>
      <c r="K37" s="177"/>
      <c r="L37" s="166">
        <v>0</v>
      </c>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82905.94</v>
      </c>
      <c r="L51" s="190">
        <f>L30+L33+L37+L41+L44+L47+L48+L50</f>
        <v>81638.149999999994</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2" priority="93" stopIfTrue="1" operator="lessThan">
      <formula>0</formula>
    </cfRule>
  </conditionalFormatting>
  <conditionalFormatting sqref="O49 O45 M45 M49 K45 K49 K40 M40 O40 O38 M38 K38 K34 M34 O34 L41 N41 P41 K32 M32 O32 K36 M36 O36 L33 N33 P33 L37 N37 P37 L44 N44 P44">
    <cfRule type="cellIs" dxfId="31" priority="17" stopIfTrue="1" operator="lessThan">
      <formula>0</formula>
    </cfRule>
  </conditionalFormatting>
  <conditionalFormatting sqref="G22:G25">
    <cfRule type="cellIs" dxfId="30" priority="14" stopIfTrue="1" operator="lessThan">
      <formula>0</formula>
    </cfRule>
  </conditionalFormatting>
  <conditionalFormatting sqref="I22:I25">
    <cfRule type="cellIs" dxfId="29" priority="13"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K29 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L25">
    <cfRule type="cellIs" dxfId="21" priority="1" stopIfTrue="1" operator="lessThan">
      <formula>0</formula>
    </cfRule>
  </conditionalFormatting>
  <conditionalFormatting sqref="K22:K25 L22">
    <cfRule type="cellIs" dxfId="20" priority="4" stopIfTrue="1" operator="lessThan">
      <formula>0</formula>
    </cfRule>
  </conditionalFormatting>
  <conditionalFormatting sqref="L23">
    <cfRule type="cellIs" dxfId="19" priority="3" stopIfTrue="1" operator="lessThan">
      <formula>0</formula>
    </cfRule>
  </conditionalFormatting>
  <conditionalFormatting sqref="L24">
    <cfRule type="cellIs" dxfId="18" priority="2"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heetViews>
  <sheetFormatPr defaultRowHeight="15" x14ac:dyDescent="0.2"/>
  <cols>
    <col min="1" max="1" width="1.85546875" style="2" customWidth="1"/>
    <col min="2" max="2" width="69.85546875" style="199" customWidth="1"/>
    <col min="3" max="3" width="18.5703125" customWidth="1"/>
    <col min="4" max="4" width="74.4257812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26.25" x14ac:dyDescent="0.2">
      <c r="B6" s="197">
        <f>'Cover Page'!C7</f>
        <v>0</v>
      </c>
      <c r="D6" s="347" t="s">
        <v>125</v>
      </c>
    </row>
    <row r="7" spans="2:5" s="2" customFormat="1" ht="15.75" x14ac:dyDescent="0.25">
      <c r="B7" s="44" t="s">
        <v>88</v>
      </c>
    </row>
    <row r="8" spans="2:5" s="2" customFormat="1" x14ac:dyDescent="0.2">
      <c r="B8" s="198" t="str">
        <f>'Cover Page'!C8</f>
        <v>UnitedHealthcare Life Insurance Company</v>
      </c>
    </row>
    <row r="9" spans="2:5" s="2" customFormat="1" ht="15.75" x14ac:dyDescent="0.25">
      <c r="B9" s="54" t="s">
        <v>90</v>
      </c>
    </row>
    <row r="10" spans="2:5" s="2" customFormat="1" x14ac:dyDescent="0.2">
      <c r="B10" s="198" t="str">
        <f>'Cover Page'!C9</f>
        <v>N/A</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45" x14ac:dyDescent="0.2">
      <c r="B18" s="203" t="s">
        <v>163</v>
      </c>
      <c r="C18" s="212"/>
      <c r="D18" s="350" t="s">
        <v>168</v>
      </c>
      <c r="E18" s="208"/>
    </row>
    <row r="19" spans="2:5" s="199" customFormat="1" ht="45" x14ac:dyDescent="0.2">
      <c r="B19" s="203" t="s">
        <v>164</v>
      </c>
      <c r="C19" s="212"/>
      <c r="D19" s="350" t="s">
        <v>169</v>
      </c>
      <c r="E19" s="208"/>
    </row>
    <row r="20" spans="2:5" s="199" customFormat="1" ht="45" x14ac:dyDescent="0.2">
      <c r="B20" s="203" t="s">
        <v>165</v>
      </c>
      <c r="C20" s="212"/>
      <c r="D20" s="350" t="s">
        <v>170</v>
      </c>
      <c r="E20" s="208"/>
    </row>
    <row r="21" spans="2:5" s="199" customFormat="1" ht="75" x14ac:dyDescent="0.2">
      <c r="B21" s="203" t="s">
        <v>166</v>
      </c>
      <c r="C21" s="212"/>
      <c r="D21" s="350" t="s">
        <v>171</v>
      </c>
      <c r="E21" s="208"/>
    </row>
    <row r="22" spans="2:5" s="199" customFormat="1" ht="60" x14ac:dyDescent="0.2">
      <c r="B22" s="203" t="s">
        <v>167</v>
      </c>
      <c r="C22" s="212"/>
      <c r="D22" s="350" t="s">
        <v>172</v>
      </c>
      <c r="E22" s="208"/>
    </row>
    <row r="23" spans="2:5" s="199" customFormat="1" ht="15.75"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60" x14ac:dyDescent="0.2">
      <c r="B26" s="203" t="s">
        <v>173</v>
      </c>
      <c r="C26" s="212"/>
      <c r="D26" s="350" t="s">
        <v>175</v>
      </c>
      <c r="E26" s="208"/>
    </row>
    <row r="27" spans="2:5" s="199" customFormat="1" ht="75" x14ac:dyDescent="0.2">
      <c r="B27" s="203" t="s">
        <v>174</v>
      </c>
      <c r="C27" s="212"/>
      <c r="D27" s="350" t="s">
        <v>176</v>
      </c>
      <c r="E27" s="208"/>
    </row>
    <row r="28" spans="2:5" s="199" customFormat="1" x14ac:dyDescent="0.2">
      <c r="B28" s="203"/>
      <c r="C28" s="212"/>
      <c r="D28" s="350"/>
      <c r="E28" s="208"/>
    </row>
    <row r="29" spans="2:5" s="199" customFormat="1" x14ac:dyDescent="0.2">
      <c r="B29" s="203"/>
      <c r="C29" s="214"/>
      <c r="D29" s="350"/>
      <c r="E29" s="208"/>
    </row>
    <row r="30" spans="2:5" s="199" customFormat="1" x14ac:dyDescent="0.2">
      <c r="B30" s="203"/>
      <c r="C30" s="214"/>
      <c r="D30" s="350"/>
      <c r="E30" s="208"/>
    </row>
    <row r="31" spans="2:5" s="199" customFormat="1" x14ac:dyDescent="0.2">
      <c r="B31" s="203"/>
      <c r="C31" s="215"/>
      <c r="D31" s="350"/>
      <c r="E31" s="208"/>
    </row>
    <row r="32" spans="2:5" s="199" customFormat="1" x14ac:dyDescent="0.2">
      <c r="B32" s="205" t="s">
        <v>80</v>
      </c>
      <c r="C32" s="216"/>
      <c r="D32" s="348"/>
      <c r="E32" s="208"/>
    </row>
    <row r="33" spans="2:5" s="199" customFormat="1" ht="60" x14ac:dyDescent="0.2">
      <c r="B33" s="203" t="s">
        <v>177</v>
      </c>
      <c r="C33" s="212"/>
      <c r="D33" s="350" t="s">
        <v>179</v>
      </c>
      <c r="E33" s="208"/>
    </row>
    <row r="34" spans="2:5" s="199" customFormat="1" ht="45" x14ac:dyDescent="0.2">
      <c r="B34" s="203" t="s">
        <v>178</v>
      </c>
      <c r="C34" s="212"/>
      <c r="D34" s="350" t="s">
        <v>180</v>
      </c>
      <c r="E34" s="208"/>
    </row>
    <row r="35" spans="2:5" s="199" customFormat="1" x14ac:dyDescent="0.2">
      <c r="B35" s="203"/>
      <c r="C35" s="212"/>
      <c r="D35" s="350"/>
      <c r="E35" s="208"/>
    </row>
    <row r="36" spans="2:5" s="199" customFormat="1" x14ac:dyDescent="0.2">
      <c r="B36" s="203"/>
      <c r="C36" s="214"/>
      <c r="D36" s="350"/>
      <c r="E36" s="208"/>
    </row>
    <row r="37" spans="2:5" s="199" customFormat="1" x14ac:dyDescent="0.2">
      <c r="B37" s="203"/>
      <c r="C37" s="214"/>
      <c r="D37" s="350"/>
      <c r="E37" s="208"/>
    </row>
    <row r="38" spans="2:5" s="199" customFormat="1" x14ac:dyDescent="0.2">
      <c r="B38" s="203"/>
      <c r="C38" s="215"/>
      <c r="D38" s="350"/>
      <c r="E38" s="208"/>
    </row>
    <row r="39" spans="2:5" s="199" customFormat="1" x14ac:dyDescent="0.2">
      <c r="B39" s="205" t="s">
        <v>81</v>
      </c>
      <c r="C39" s="216"/>
      <c r="D39" s="348"/>
      <c r="E39" s="208"/>
    </row>
    <row r="40" spans="2:5" s="199" customFormat="1" x14ac:dyDescent="0.2">
      <c r="B40" s="203" t="s">
        <v>181</v>
      </c>
      <c r="C40" s="212"/>
      <c r="D40" s="350" t="s">
        <v>182</v>
      </c>
      <c r="E40" s="208"/>
    </row>
    <row r="41" spans="2:5" s="199" customFormat="1" x14ac:dyDescent="0.2">
      <c r="B41" s="203"/>
      <c r="C41" s="212"/>
      <c r="D41" s="350"/>
      <c r="E41" s="208"/>
    </row>
    <row r="42" spans="2:5" s="199" customFormat="1" x14ac:dyDescent="0.2">
      <c r="B42" s="203"/>
      <c r="C42" s="212"/>
      <c r="D42" s="350"/>
      <c r="E42" s="208"/>
    </row>
    <row r="43" spans="2:5" s="199" customFormat="1" x14ac:dyDescent="0.2">
      <c r="B43" s="203"/>
      <c r="C43" s="214"/>
      <c r="D43" s="350"/>
      <c r="E43" s="208"/>
    </row>
    <row r="44" spans="2:5" s="199" customFormat="1" x14ac:dyDescent="0.2">
      <c r="B44" s="203"/>
      <c r="C44" s="214"/>
      <c r="D44" s="350"/>
      <c r="E44" s="208"/>
    </row>
    <row r="45" spans="2:5" s="199" customFormat="1" x14ac:dyDescent="0.2">
      <c r="B45" s="203"/>
      <c r="C45" s="215"/>
      <c r="D45" s="350"/>
      <c r="E45" s="208"/>
    </row>
    <row r="46" spans="2:5" s="199" customFormat="1" x14ac:dyDescent="0.2">
      <c r="B46" s="205" t="s">
        <v>82</v>
      </c>
      <c r="C46" s="216"/>
      <c r="D46" s="348"/>
      <c r="E46" s="208"/>
    </row>
    <row r="47" spans="2:5" s="199" customFormat="1" ht="75" x14ac:dyDescent="0.2">
      <c r="B47" s="203" t="s">
        <v>21</v>
      </c>
      <c r="C47" s="212"/>
      <c r="D47" s="350" t="s">
        <v>183</v>
      </c>
      <c r="E47" s="208"/>
    </row>
    <row r="48" spans="2:5" s="199" customFormat="1" x14ac:dyDescent="0.2">
      <c r="B48" s="203"/>
      <c r="C48" s="212"/>
      <c r="D48" s="350"/>
      <c r="E48" s="208"/>
    </row>
    <row r="49" spans="2:5" s="199" customFormat="1" x14ac:dyDescent="0.2">
      <c r="B49" s="203"/>
      <c r="C49" s="212"/>
      <c r="D49" s="350"/>
      <c r="E49" s="208"/>
    </row>
    <row r="50" spans="2:5" s="199" customFormat="1" x14ac:dyDescent="0.2">
      <c r="B50" s="203"/>
      <c r="C50" s="214"/>
      <c r="D50" s="350"/>
      <c r="E50" s="208"/>
    </row>
    <row r="51" spans="2:5" s="199" customFormat="1" x14ac:dyDescent="0.2">
      <c r="B51" s="203"/>
      <c r="C51" s="214"/>
      <c r="D51" s="350"/>
      <c r="E51" s="208"/>
    </row>
    <row r="52" spans="2:5" s="199" customFormat="1" ht="15.75"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75" x14ac:dyDescent="0.2">
      <c r="B55" s="203" t="s">
        <v>18</v>
      </c>
      <c r="C55" s="217"/>
      <c r="D55" s="350" t="s">
        <v>184</v>
      </c>
      <c r="E55" s="218"/>
    </row>
    <row r="56" spans="2:5" s="219" customFormat="1" x14ac:dyDescent="0.2">
      <c r="B56" s="203"/>
      <c r="C56" s="214"/>
      <c r="D56" s="350"/>
      <c r="E56" s="218"/>
    </row>
    <row r="57" spans="2:5" s="219" customFormat="1" x14ac:dyDescent="0.2">
      <c r="B57" s="203"/>
      <c r="C57" s="214"/>
      <c r="D57" s="350"/>
      <c r="E57" s="218"/>
    </row>
    <row r="58" spans="2:5" s="219" customFormat="1" x14ac:dyDescent="0.2">
      <c r="B58" s="203"/>
      <c r="C58" s="214"/>
      <c r="D58" s="350"/>
      <c r="E58" s="218"/>
    </row>
    <row r="59" spans="2:5" s="219" customFormat="1" x14ac:dyDescent="0.2">
      <c r="B59" s="203"/>
      <c r="C59" s="214"/>
      <c r="D59" s="350"/>
      <c r="E59" s="218"/>
    </row>
    <row r="60" spans="2:5" s="219" customFormat="1" x14ac:dyDescent="0.2">
      <c r="B60" s="203"/>
      <c r="C60" s="220"/>
      <c r="D60" s="350"/>
      <c r="E60" s="218"/>
    </row>
    <row r="61" spans="2:5" s="199" customFormat="1" x14ac:dyDescent="0.2">
      <c r="B61" s="206" t="s">
        <v>110</v>
      </c>
      <c r="C61" s="213"/>
      <c r="D61" s="348"/>
      <c r="E61" s="208"/>
    </row>
    <row r="62" spans="2:5" s="219" customFormat="1" ht="45" x14ac:dyDescent="0.2">
      <c r="B62" s="203" t="s">
        <v>19</v>
      </c>
      <c r="C62" s="217"/>
      <c r="D62" s="350" t="s">
        <v>185</v>
      </c>
      <c r="E62" s="218"/>
    </row>
    <row r="63" spans="2:5" s="219" customFormat="1" x14ac:dyDescent="0.2">
      <c r="B63" s="203"/>
      <c r="C63" s="212"/>
      <c r="D63" s="350"/>
      <c r="E63" s="218"/>
    </row>
    <row r="64" spans="2:5" s="219" customFormat="1" x14ac:dyDescent="0.2">
      <c r="B64" s="203"/>
      <c r="C64" s="214"/>
      <c r="D64" s="350"/>
      <c r="E64" s="218"/>
    </row>
    <row r="65" spans="2:5" s="219" customFormat="1" x14ac:dyDescent="0.2">
      <c r="B65" s="203"/>
      <c r="C65" s="214"/>
      <c r="D65" s="350"/>
      <c r="E65" s="218"/>
    </row>
    <row r="66" spans="2:5" s="219" customFormat="1" x14ac:dyDescent="0.2">
      <c r="B66" s="203"/>
      <c r="C66" s="214"/>
      <c r="D66" s="350"/>
      <c r="E66" s="218"/>
    </row>
    <row r="67" spans="2:5" s="219" customFormat="1" x14ac:dyDescent="0.2">
      <c r="B67" s="203"/>
      <c r="C67" s="220"/>
      <c r="D67" s="350"/>
      <c r="E67" s="218"/>
    </row>
    <row r="68" spans="2:5" s="199" customFormat="1" x14ac:dyDescent="0.2">
      <c r="B68" s="206" t="s">
        <v>111</v>
      </c>
      <c r="C68" s="213"/>
      <c r="D68" s="348"/>
      <c r="E68" s="208"/>
    </row>
    <row r="69" spans="2:5" s="219" customFormat="1" ht="75" x14ac:dyDescent="0.2">
      <c r="B69" s="203" t="s">
        <v>186</v>
      </c>
      <c r="C69" s="217"/>
      <c r="D69" s="350" t="s">
        <v>187</v>
      </c>
      <c r="E69" s="218"/>
    </row>
    <row r="70" spans="2:5" s="219" customFormat="1" x14ac:dyDescent="0.2">
      <c r="B70" s="203"/>
      <c r="C70" s="212"/>
      <c r="D70" s="350"/>
      <c r="E70" s="218"/>
    </row>
    <row r="71" spans="2:5" s="219" customFormat="1" x14ac:dyDescent="0.2">
      <c r="B71" s="203"/>
      <c r="C71" s="214"/>
      <c r="D71" s="350"/>
      <c r="E71" s="218"/>
    </row>
    <row r="72" spans="2:5" s="219" customFormat="1" x14ac:dyDescent="0.2">
      <c r="B72" s="203"/>
      <c r="C72" s="214"/>
      <c r="D72" s="350"/>
      <c r="E72" s="218"/>
    </row>
    <row r="73" spans="2:5" s="219" customFormat="1" x14ac:dyDescent="0.2">
      <c r="B73" s="203"/>
      <c r="C73" s="214"/>
      <c r="D73" s="350"/>
      <c r="E73" s="218"/>
    </row>
    <row r="74" spans="2:5" s="219" customFormat="1" x14ac:dyDescent="0.2">
      <c r="B74" s="203"/>
      <c r="C74" s="220"/>
      <c r="D74" s="350"/>
      <c r="E74" s="218"/>
    </row>
    <row r="75" spans="2:5" s="199" customFormat="1" x14ac:dyDescent="0.2">
      <c r="B75" s="206" t="s">
        <v>128</v>
      </c>
      <c r="C75" s="213"/>
      <c r="D75" s="348"/>
      <c r="E75" s="208"/>
    </row>
    <row r="76" spans="2:5" s="219" customFormat="1" ht="180" x14ac:dyDescent="0.2">
      <c r="B76" s="203" t="s">
        <v>20</v>
      </c>
      <c r="C76" s="217"/>
      <c r="D76" s="350" t="s">
        <v>188</v>
      </c>
      <c r="E76" s="218"/>
    </row>
    <row r="77" spans="2:5" s="219" customFormat="1" x14ac:dyDescent="0.2">
      <c r="B77" s="203"/>
      <c r="C77" s="212"/>
      <c r="D77" s="350"/>
      <c r="E77" s="218"/>
    </row>
    <row r="78" spans="2:5" s="219" customFormat="1" x14ac:dyDescent="0.2">
      <c r="B78" s="203"/>
      <c r="C78" s="214"/>
      <c r="D78" s="350"/>
      <c r="E78" s="218"/>
    </row>
    <row r="79" spans="2:5" s="219" customFormat="1" x14ac:dyDescent="0.2">
      <c r="B79" s="203"/>
      <c r="C79" s="214"/>
      <c r="D79" s="350"/>
      <c r="E79" s="218"/>
    </row>
    <row r="80" spans="2:5" s="219" customFormat="1" x14ac:dyDescent="0.2">
      <c r="B80" s="203"/>
      <c r="C80" s="214"/>
      <c r="D80" s="350"/>
      <c r="E80" s="218"/>
    </row>
    <row r="81" spans="2:5" s="219" customFormat="1" ht="15.75"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3"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UnitedHealthcare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N/A</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4"/>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4">
        <v>133144</v>
      </c>
      <c r="R22" s="262">
        <v>130728.14</v>
      </c>
      <c r="S22" s="265">
        <f>'Pt 1 Summary of Data'!L24</f>
        <v>81638.149999999994</v>
      </c>
      <c r="T22" s="266">
        <f>SUM(Q22:S22)</f>
        <v>345510.29000000004</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133144</v>
      </c>
      <c r="R23" s="267">
        <f>SUM(R$22:R$22)</f>
        <v>130728.14</v>
      </c>
      <c r="S23" s="267">
        <f>SUM(S$22:S$22)</f>
        <v>81638.149999999994</v>
      </c>
      <c r="T23" s="266">
        <f>SUM(Q23:S23)</f>
        <v>345510.29000000004</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301848</v>
      </c>
      <c r="R26" s="264">
        <v>241125.48</v>
      </c>
      <c r="S26" s="274">
        <f>'Pt 1 Summary of Data'!L21</f>
        <v>197540.08000000002</v>
      </c>
      <c r="T26" s="266">
        <f>SUM(Q26:S26)</f>
        <v>740513.56</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38096</v>
      </c>
      <c r="R27" s="264">
        <v>16022.420000000002</v>
      </c>
      <c r="S27" s="274">
        <f>'Pt 1 Summary of Data'!L35</f>
        <v>34925.11</v>
      </c>
      <c r="T27" s="266">
        <f>SUM(Q27:S27)</f>
        <v>89043.53</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263752</v>
      </c>
      <c r="R28" s="274">
        <f t="shared" si="0"/>
        <v>225103.06</v>
      </c>
      <c r="S28" s="274">
        <f t="shared" si="0"/>
        <v>162614.97000000003</v>
      </c>
      <c r="T28" s="112">
        <f>T$26-T$27</f>
        <v>651470.03</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522.75</v>
      </c>
      <c r="R30" s="279">
        <v>415.25</v>
      </c>
      <c r="S30" s="280">
        <f>'Pt 1 Summary of Data'!L49</f>
        <v>334.58333333333331</v>
      </c>
      <c r="T30" s="281">
        <f>SUM(Q30:S30)</f>
        <v>1272.5833333333333</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0.53035484993837712</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85" zoomScaleNormal="85" workbookViewId="0">
      <selection activeCell="B34" sqref="B34"/>
    </sheetView>
  </sheetViews>
  <sheetFormatPr defaultRowHeight="15" x14ac:dyDescent="0.2"/>
  <cols>
    <col min="1" max="1" width="1.85546875" style="2" customWidth="1"/>
    <col min="2" max="2" width="92.42578125" style="199" bestFit="1" customWidth="1"/>
    <col min="3" max="3" width="36.140625"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UnitedHealthcare Life Insurance Company</v>
      </c>
    </row>
    <row r="9" spans="2:3" s="2" customFormat="1" ht="15.75" customHeight="1" x14ac:dyDescent="0.25">
      <c r="B9" s="54" t="s">
        <v>90</v>
      </c>
    </row>
    <row r="10" spans="2:3" s="2" customFormat="1" ht="15.75" customHeight="1" x14ac:dyDescent="0.25">
      <c r="B10" s="298" t="str">
        <f>'Cover Page'!C9</f>
        <v>N/A</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189</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189</v>
      </c>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UnitedHealthcare Life Insurance Company</v>
      </c>
      <c r="D8" s="347" t="s">
        <v>91</v>
      </c>
    </row>
    <row r="9" spans="2:4" ht="15.75" customHeight="1" x14ac:dyDescent="0.25">
      <c r="B9" s="54" t="s">
        <v>90</v>
      </c>
    </row>
    <row r="10" spans="2:4" ht="15.75" customHeight="1" x14ac:dyDescent="0.25">
      <c r="B10" s="298" t="str">
        <f>'Cover Page'!C9</f>
        <v>N/A</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2021-07-21T01:10:35Z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