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c r="D10" i="4"/>
  <c r="D8" i="4"/>
  <c r="D6" i="4"/>
  <c r="I28" i="10"/>
  <c r="J28" i="10"/>
  <c r="E44" i="4"/>
  <c r="I23" i="10"/>
  <c r="Y28" i="10"/>
  <c r="Y23" i="10"/>
  <c r="U23" i="10"/>
  <c r="U28" i="10"/>
  <c r="Q28" i="10"/>
  <c r="Q23" i="10"/>
  <c r="M28" i="10"/>
  <c r="M23" i="10"/>
  <c r="O19" i="18"/>
  <c r="P19" i="18"/>
  <c r="M19" i="18"/>
  <c r="N19" i="18"/>
  <c r="K19" i="18"/>
  <c r="L19" i="18"/>
  <c r="I19" i="18"/>
  <c r="J19" i="18"/>
  <c r="G19" i="18"/>
  <c r="H19" i="18"/>
  <c r="E19" i="18"/>
  <c r="F19" i="18"/>
  <c r="M18" i="4"/>
  <c r="N18" i="4"/>
  <c r="O18" i="4"/>
  <c r="P18" i="4"/>
  <c r="K18" i="4"/>
  <c r="L18" i="4"/>
  <c r="I18" i="4"/>
  <c r="J18" i="4"/>
  <c r="G18" i="4"/>
  <c r="H18" i="4"/>
  <c r="E28" i="10"/>
  <c r="F23" i="10"/>
  <c r="E23" i="10"/>
  <c r="E18" i="4"/>
  <c r="E50" i="4" s="1"/>
  <c r="J23" i="10"/>
  <c r="Z28" i="10"/>
  <c r="R28" i="10"/>
  <c r="Z23" i="10"/>
  <c r="V23" i="10"/>
  <c r="V28" i="10"/>
  <c r="N23" i="10"/>
  <c r="R23" i="10"/>
  <c r="N28" i="10"/>
  <c r="F28" i="10"/>
  <c r="H49" i="4"/>
  <c r="K30" i="10"/>
  <c r="L30" i="10" s="1"/>
  <c r="L33" i="10" s="1"/>
  <c r="L49" i="4"/>
  <c r="S30" i="10" s="1"/>
  <c r="T30" i="10" s="1"/>
  <c r="T33" i="10" s="1"/>
  <c r="E49" i="4"/>
  <c r="P49" i="4"/>
  <c r="AA30" i="10" s="1"/>
  <c r="AB30" i="10" s="1"/>
  <c r="AB33" i="10" s="1"/>
  <c r="O49" i="4"/>
  <c r="N49" i="4"/>
  <c r="W30" i="10" s="1"/>
  <c r="X30" i="10" s="1"/>
  <c r="M49" i="4"/>
  <c r="K49" i="4"/>
  <c r="J49" i="4"/>
  <c r="O30" i="10"/>
  <c r="P30" i="10" s="1"/>
  <c r="P33" i="10" s="1"/>
  <c r="I49" i="4"/>
  <c r="G49" i="4"/>
  <c r="F49" i="4"/>
  <c r="G30" i="10" s="1"/>
  <c r="H30" i="10" s="1"/>
  <c r="H33" i="10" s="1"/>
  <c r="E51" i="18"/>
  <c r="E24" i="4"/>
  <c r="H6" i="4"/>
  <c r="N35" i="4"/>
  <c r="W27" i="10" s="1"/>
  <c r="H21" i="4"/>
  <c r="K26" i="10"/>
  <c r="L26" i="10" s="1"/>
  <c r="H51" i="18"/>
  <c r="H24" i="4" s="1"/>
  <c r="K22" i="10" s="1"/>
  <c r="F51" i="18"/>
  <c r="F24" i="4" s="1"/>
  <c r="G22" i="10" s="1"/>
  <c r="E21" i="4"/>
  <c r="P51" i="18"/>
  <c r="P24" i="4"/>
  <c r="AA22" i="10" s="1"/>
  <c r="O51" i="18"/>
  <c r="O24" i="4"/>
  <c r="N51" i="18"/>
  <c r="N24" i="4"/>
  <c r="W22" i="10" s="1"/>
  <c r="M51" i="18"/>
  <c r="M24" i="4"/>
  <c r="L51" i="18"/>
  <c r="L24" i="4"/>
  <c r="S22" i="10" s="1"/>
  <c r="K51" i="18"/>
  <c r="K24" i="4"/>
  <c r="J51" i="18"/>
  <c r="J24" i="4"/>
  <c r="O22" i="10" s="1"/>
  <c r="I51" i="18"/>
  <c r="I24" i="4"/>
  <c r="G51" i="18"/>
  <c r="G24" i="4"/>
  <c r="P21" i="4"/>
  <c r="AA26" i="10"/>
  <c r="AA28" i="10" s="1"/>
  <c r="O21" i="4"/>
  <c r="N21" i="4"/>
  <c r="W26" i="10"/>
  <c r="X26" i="10" s="1"/>
  <c r="M21" i="4"/>
  <c r="L21" i="4"/>
  <c r="S26" i="10"/>
  <c r="T26" i="10" s="1"/>
  <c r="K21" i="4"/>
  <c r="J21" i="4"/>
  <c r="O26" i="10"/>
  <c r="P26" i="10" s="1"/>
  <c r="P28" i="10" s="1"/>
  <c r="I21" i="4"/>
  <c r="G21" i="4"/>
  <c r="F21" i="4"/>
  <c r="G26" i="10" s="1"/>
  <c r="P44" i="4"/>
  <c r="O44" i="4"/>
  <c r="N44" i="4"/>
  <c r="M44" i="4"/>
  <c r="L44" i="4"/>
  <c r="K44" i="4"/>
  <c r="B12" i="33"/>
  <c r="B10" i="33"/>
  <c r="B8" i="33"/>
  <c r="B6" i="33"/>
  <c r="J44" i="4"/>
  <c r="I44" i="4"/>
  <c r="H44" i="4"/>
  <c r="G44" i="4"/>
  <c r="F44" i="4"/>
  <c r="B12" i="31"/>
  <c r="B10" i="31"/>
  <c r="B8" i="31"/>
  <c r="B6" i="31"/>
  <c r="B12" i="30"/>
  <c r="B10" i="30"/>
  <c r="B8" i="30"/>
  <c r="B6" i="30"/>
  <c r="O35" i="4"/>
  <c r="G35" i="4"/>
  <c r="H35" i="4"/>
  <c r="K27" i="10" s="1"/>
  <c r="P35" i="4"/>
  <c r="AA27" i="10" s="1"/>
  <c r="AB27" i="10" s="1"/>
  <c r="M35" i="4"/>
  <c r="L35" i="4"/>
  <c r="S27" i="10" s="1"/>
  <c r="T27" i="10" s="1"/>
  <c r="F35" i="4"/>
  <c r="G27" i="10" s="1"/>
  <c r="H27" i="10" s="1"/>
  <c r="E35" i="4"/>
  <c r="K35" i="4"/>
  <c r="I35" i="4"/>
  <c r="J35" i="4"/>
  <c r="O27" i="10"/>
  <c r="P27" i="10" s="1"/>
  <c r="L28" i="10" l="1"/>
  <c r="G28" i="10"/>
  <c r="H26" i="10"/>
  <c r="H28" i="10" s="1"/>
  <c r="H22" i="10"/>
  <c r="G23" i="10"/>
  <c r="H23" i="10" s="1"/>
  <c r="L27" i="10"/>
  <c r="K28" i="10"/>
  <c r="T28" i="10"/>
  <c r="O23" i="10"/>
  <c r="P23" i="10" s="1"/>
  <c r="P22" i="10"/>
  <c r="S23" i="10"/>
  <c r="T23" i="10" s="1"/>
  <c r="T22" i="10"/>
  <c r="W23" i="10"/>
  <c r="X23" i="10" s="1"/>
  <c r="X22" i="10"/>
  <c r="AA23" i="10"/>
  <c r="AB23" i="10" s="1"/>
  <c r="AB22" i="10"/>
  <c r="K23" i="10"/>
  <c r="L23" i="10" s="1"/>
  <c r="L22" i="10"/>
  <c r="S28" i="10"/>
  <c r="F18" i="4"/>
  <c r="O28" i="10"/>
  <c r="AB26" i="10"/>
  <c r="AB28" i="10" s="1"/>
  <c r="X27" i="10"/>
  <c r="X28" i="10" s="1"/>
  <c r="X33" i="10" s="1"/>
  <c r="W28" i="10"/>
</calcChain>
</file>

<file path=xl/sharedStrings.xml><?xml version="1.0" encoding="utf-8"?>
<sst xmlns="http://schemas.openxmlformats.org/spreadsheetml/2006/main" count="308" uniqueCount="172">
  <si>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</si>
  <si>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</si>
  <si>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</si>
  <si>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</si>
  <si>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</si>
  <si>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</si>
  <si>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</si>
  <si>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</si>
  <si>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</si>
  <si>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</si>
  <si>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</si>
  <si>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</si>
  <si>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</si>
  <si>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</si>
  <si>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</si>
  <si>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</si>
  <si>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</si>
  <si>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</si>
  <si>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</si>
  <si>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</si>
  <si>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</si>
  <si>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</si>
  <si>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</si>
  <si>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</si>
  <si>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</si>
  <si>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</si>
  <si>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</si>
  <si>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</si>
  <si>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</si>
  <si>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</si>
  <si>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</si>
  <si>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</si>
  <si>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</si>
  <si>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</si>
  <si>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</si>
  <si>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</si>
  <si>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</si>
  <si>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</si>
  <si>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</si>
  <si>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</si>
  <si>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</si>
  <si>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</si>
  <si>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</si>
  <si>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</si>
  <si>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</si>
  <si>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</si>
  <si>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</si>
  <si>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</si>
  <si>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</si>
  <si>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</si>
  <si>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</si>
  <si>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</si>
  <si>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</si>
  <si>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</si>
  <si>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</si>
  <si>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</si>
  <si>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</si>
  <si>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</si>
  <si>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</si>
  <si>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</si>
  <si>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</si>
  <si>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</si>
  <si>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</si>
  <si>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</si>
  <si>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</si>
  <si>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</si>
  <si>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</si>
  <si>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</si>
  <si>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</si>
  <si>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</si>
  <si>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</si>
  <si>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</si>
  <si>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</si>
  <si>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</si>
  <si>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</si>
  <si>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</si>
  <si>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</si>
  <si>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</si>
  <si>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</si>
  <si>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</si>
  <si>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</si>
  <si>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</si>
  <si>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</si>
  <si>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</si>
  <si>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</si>
  <si>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</si>
  <si>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</si>
  <si>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</si>
  <si>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</si>
  <si>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</si>
  <si>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</si>
  <si>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</si>
  <si>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</si>
  <si>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</si>
  <si>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</si>
  <si>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</si>
  <si>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</si>
  <si>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</si>
  <si>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</si>
  <si>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</si>
  <si>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</si>
  <si>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</si>
  <si>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</si>
  <si>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</si>
  <si>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</si>
  <si>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</si>
  <si>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</si>
  <si>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</si>
  <si>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</si>
  <si>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</si>
  <si>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</si>
  <si>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</si>
  <si>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</si>
  <si>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</si>
  <si>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</si>
  <si>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</si>
  <si>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</si>
  <si>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</si>
  <si>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</si>
  <si>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</si>
  <si>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</si>
  <si>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</si>
  <si>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</si>
  <si>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</si>
  <si>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</si>
  <si>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</si>
  <si>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</si>
  <si>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</si>
  <si>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</si>
  <si>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</si>
  <si>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</si>
  <si>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</si>
  <si>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</si>
  <si>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</si>
  <si>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</si>
  <si>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</si>
  <si>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</si>
  <si>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</si>
  <si>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</si>
  <si>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</si>
  <si>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</si>
  <si>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</si>
  <si>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</si>
  <si>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</si>
  <si>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</si>
  <si>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</si>
  <si>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</si>
  <si>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</si>
  <si>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</si>
  <si>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</si>
  <si>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</si>
  <si>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</si>
  <si>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</si>
  <si>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</si>
  <si>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</si>
  <si>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</si>
  <si>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</si>
  <si>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</si>
  <si>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</si>
  <si>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</si>
  <si>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</si>
  <si>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</si>
  <si>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</si>
  <si>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Not Applicable</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</si>
  <si>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</si>
  <si>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</si>
  <si>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</si>
  <si>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</si>
  <si>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</si>
  <si>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Unicare Life &amp; Health Insurance</t>
  </si>
  <si>
    <t>No</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</si>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</sst>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49" fontId="40" fillId="0" borderId="63" xfId="325" quotePrefix="1" applyNumberFormat="1" applyFont="1" applyBorder="1" applyAlignment="1" applyProtection="1">
      <alignment horizontal="left" vertical="center"/>
      <protection locked="0"/>
    </xf>
    <xf numFmtId="0" fontId="40" fillId="0" borderId="65"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C7" sqref="C7"/>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402" t="s">
        <v>171</v>
      </c>
    </row>
    <row r="7" spans="1:3" ht="15.75" x14ac:dyDescent="0.2">
      <c r="A7" s="32" t="s">
        <v>1</v>
      </c>
      <c r="B7" s="33" t="s">
        <v>134</v>
      </c>
      <c r="C7" s="403"/>
    </row>
    <row r="8" spans="1:3" ht="15.75" x14ac:dyDescent="0.2">
      <c r="A8" s="32" t="s">
        <v>2</v>
      </c>
      <c r="B8" s="33" t="s">
        <v>88</v>
      </c>
      <c r="C8" s="404" t="s">
        <v>169</v>
      </c>
    </row>
    <row r="9" spans="1:3" ht="15.75" x14ac:dyDescent="0.2">
      <c r="A9" s="32" t="s">
        <v>3</v>
      </c>
      <c r="B9" s="33" t="s">
        <v>89</v>
      </c>
      <c r="C9" s="402"/>
    </row>
    <row r="10" spans="1:3" ht="16.5" thickBot="1" x14ac:dyDescent="0.3">
      <c r="A10" s="34" t="s">
        <v>4</v>
      </c>
      <c r="B10" s="35" t="s">
        <v>86</v>
      </c>
      <c r="C10" s="405" t="s">
        <v>170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D1" zoomScale="60" zoomScaleNormal="60" workbookViewId="0">
      <selection activeCell="R40" sqref="R40"/>
    </sheetView>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9"/>
      <c r="C6" s="380"/>
      <c r="D6" s="388">
        <f>'Cover Page'!C7</f>
        <v>0</v>
      </c>
      <c r="E6" s="332"/>
      <c r="F6" s="333"/>
      <c r="G6" s="25"/>
      <c r="H6" s="47" t="str">
        <f>'Cover Page'!C10</f>
        <v>No</v>
      </c>
      <c r="I6" s="25"/>
      <c r="J6" s="25"/>
      <c r="K6" s="48"/>
      <c r="L6" s="48"/>
      <c r="M6" s="25"/>
      <c r="N6" s="49"/>
      <c r="O6" s="25"/>
      <c r="P6" s="25"/>
    </row>
    <row r="7" spans="1:16" s="46" customFormat="1" ht="15.75" x14ac:dyDescent="0.25">
      <c r="A7" s="40"/>
      <c r="B7" s="41" t="s">
        <v>88</v>
      </c>
      <c r="C7" s="42"/>
      <c r="D7" s="42"/>
      <c r="E7" s="333"/>
      <c r="F7" s="333"/>
      <c r="G7" s="25"/>
      <c r="H7" s="36"/>
      <c r="K7" s="48"/>
      <c r="L7" s="48"/>
      <c r="M7" s="25"/>
      <c r="N7" s="36"/>
    </row>
    <row r="8" spans="1:16" s="46" customFormat="1" ht="15" customHeight="1" x14ac:dyDescent="0.2">
      <c r="A8" s="40"/>
      <c r="B8" s="381"/>
      <c r="C8" s="380"/>
      <c r="D8" s="195" t="str">
        <f>'Cover Page'!C8</f>
        <v>Unicare Life &amp; Health Insurance</v>
      </c>
      <c r="E8" s="333"/>
      <c r="F8" s="333"/>
      <c r="G8" s="25"/>
      <c r="H8" s="50"/>
      <c r="K8" s="378"/>
      <c r="L8" s="378"/>
      <c r="M8" s="25"/>
      <c r="N8" s="50"/>
    </row>
    <row r="9" spans="1:16" s="46" customFormat="1" ht="18" customHeight="1" x14ac:dyDescent="0.25">
      <c r="A9" s="40"/>
      <c r="B9" s="51" t="s">
        <v>90</v>
      </c>
      <c r="C9" s="42"/>
      <c r="D9" s="42"/>
      <c r="E9" s="343" t="s">
        <v>105</v>
      </c>
      <c r="F9" s="333"/>
      <c r="H9" s="40"/>
      <c r="I9" s="25"/>
      <c r="J9" s="25"/>
      <c r="K9" s="52"/>
      <c r="L9" s="52"/>
      <c r="N9" s="40"/>
      <c r="O9" s="25"/>
      <c r="P9" s="25"/>
    </row>
    <row r="10" spans="1:16" s="46" customFormat="1" ht="15" customHeight="1" x14ac:dyDescent="0.2">
      <c r="A10" s="40"/>
      <c r="B10" s="382"/>
      <c r="C10" s="380"/>
      <c r="D10" s="195">
        <f>'Cover Page'!C9</f>
        <v>0</v>
      </c>
      <c r="E10" s="333"/>
      <c r="F10" s="333"/>
      <c r="G10" s="25"/>
      <c r="H10" s="49"/>
      <c r="K10" s="378"/>
      <c r="L10" s="378"/>
      <c r="M10" s="25"/>
      <c r="N10" s="49"/>
    </row>
    <row r="11" spans="1:16" s="46" customFormat="1" ht="15.75" x14ac:dyDescent="0.25">
      <c r="A11" s="40"/>
      <c r="B11" s="51" t="s">
        <v>85</v>
      </c>
      <c r="C11" s="42"/>
      <c r="D11" s="42"/>
      <c r="E11" s="333"/>
      <c r="F11" s="333"/>
      <c r="H11" s="53"/>
      <c r="I11" s="25"/>
      <c r="J11" s="25"/>
      <c r="K11" s="52"/>
      <c r="L11" s="52"/>
      <c r="N11" s="53"/>
      <c r="O11" s="25"/>
      <c r="P11" s="25"/>
    </row>
    <row r="12" spans="1:16" s="46" customFormat="1" x14ac:dyDescent="0.2">
      <c r="A12" s="40"/>
      <c r="B12" s="382"/>
      <c r="C12" s="380"/>
      <c r="D12" s="195" t="str">
        <f>'Cover Page'!C6</f>
        <v>2018</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7"/>
      <c r="F14" s="318"/>
      <c r="G14" s="318" t="s">
        <v>33</v>
      </c>
      <c r="H14" s="318"/>
      <c r="I14" s="318"/>
      <c r="J14" s="318"/>
      <c r="K14" s="317"/>
      <c r="L14" s="318"/>
      <c r="M14" s="318" t="s">
        <v>33</v>
      </c>
      <c r="N14" s="318"/>
      <c r="O14" s="318"/>
      <c r="P14" s="330"/>
    </row>
    <row r="15" spans="1:16" ht="13.7" customHeight="1" thickBot="1" x14ac:dyDescent="0.25">
      <c r="B15" s="24"/>
      <c r="C15" s="24"/>
      <c r="D15" s="38"/>
      <c r="E15" s="320"/>
      <c r="F15" s="321"/>
      <c r="G15" s="322" t="s">
        <v>106</v>
      </c>
      <c r="H15" s="321"/>
      <c r="I15" s="321"/>
      <c r="J15" s="323"/>
      <c r="K15" s="320"/>
      <c r="L15" s="321"/>
      <c r="M15" s="322" t="s">
        <v>107</v>
      </c>
      <c r="N15" s="321"/>
      <c r="O15" s="321"/>
      <c r="P15" s="323"/>
    </row>
    <row r="16" spans="1:16" ht="16.5" customHeight="1" thickBot="1" x14ac:dyDescent="0.3">
      <c r="B16" s="24"/>
      <c r="C16" s="24"/>
      <c r="D16" s="38"/>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4"/>
      <c r="C18" s="311"/>
      <c r="D18" s="316" t="s">
        <v>151</v>
      </c>
      <c r="E18" s="59" t="str">
        <f>"12/31/"&amp;""&amp;'Cover Page'!C$6</f>
        <v>12/31/2018</v>
      </c>
      <c r="F18" s="60">
        <f>DATE(YEAR(E18)+0,MONTH(E18)+3,DAY(E18)+0)</f>
        <v>43555</v>
      </c>
      <c r="G18" s="59" t="str">
        <f>"12/31/"&amp;""&amp;'Cover Page'!C$6</f>
        <v>12/31/2018</v>
      </c>
      <c r="H18" s="61">
        <f>DATE(YEAR(G18)+0,MONTH(G18)+3,DAY(G18)+0)</f>
        <v>43555</v>
      </c>
      <c r="I18" s="59" t="str">
        <f>"12/31/"&amp;""&amp;'Cover Page'!C$6</f>
        <v>12/31/2018</v>
      </c>
      <c r="J18" s="61">
        <f>DATE(YEAR(I18)+0,MONTH(I18)+3,DAY(I18)+0)</f>
        <v>43555</v>
      </c>
      <c r="K18" s="59" t="str">
        <f>"12/31/"&amp;""&amp;'Cover Page'!C$6</f>
        <v>12/31/2018</v>
      </c>
      <c r="L18" s="61">
        <f>DATE(YEAR(K18)+0,MONTH(K18)+3,DAY(K18)+0)</f>
        <v>43555</v>
      </c>
      <c r="M18" s="59" t="str">
        <f>"12/31/"&amp;""&amp;'Cover Page'!C$6</f>
        <v>12/31/2018</v>
      </c>
      <c r="N18" s="61">
        <f>DATE(YEAR(M18)+0,MONTH(M18)+3,DAY(M18)+0)</f>
        <v>43555</v>
      </c>
      <c r="O18" s="59" t="str">
        <f>"12/31/"&amp;""&amp;'Cover Page'!C$6</f>
        <v>12/31/2018</v>
      </c>
      <c r="P18" s="61">
        <f>DATE(YEAR(O18)+0,MONTH(O18)+3,DAY(O18)+0)</f>
        <v>43555</v>
      </c>
    </row>
    <row r="19" spans="2:16" s="36" customFormat="1" ht="16.5" thickBot="1" x14ac:dyDescent="0.25">
      <c r="B19" s="312"/>
      <c r="C19" s="313"/>
      <c r="D19" s="315"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1817548</v>
      </c>
      <c r="N21" s="80">
        <f>'Pt 2 Premium and Claims'!N22+'Pt 2 Premium and Claims'!N23-'Pt 2 Premium and Claims'!N24-'Pt 2 Premium and Claims'!N25</f>
        <v>1817548</v>
      </c>
      <c r="O21" s="79">
        <f>'Pt 2 Premium and Claims'!O22+'Pt 2 Premium and Claims'!O23-'Pt 2 Premium and Claims'!O24-'Pt 2 Premium and Claims'!O25</f>
        <v>0</v>
      </c>
      <c r="P21" s="80">
        <f>'Pt 2 Premium and Claims'!P22+'Pt 2 Premium and Claims'!P23-'Pt 2 Premium and Claims'!P24-'Pt 2 Premium and Claims'!P25</f>
        <v>0</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922008</v>
      </c>
      <c r="N24" s="80">
        <f>'Pt 2 Premium and Claims'!N51</f>
        <v>897308</v>
      </c>
      <c r="O24" s="79">
        <f>'Pt 2 Premium and Claims'!O51</f>
        <v>0</v>
      </c>
      <c r="P24" s="80">
        <f>'Pt 2 Premium and Claims'!P51</f>
        <v>0</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c r="L28" s="105"/>
      <c r="M28" s="103">
        <v>119007</v>
      </c>
      <c r="N28" s="102">
        <v>119007</v>
      </c>
      <c r="O28" s="103"/>
      <c r="P28" s="105"/>
    </row>
    <row r="29" spans="2:16" s="36" customFormat="1" ht="30" x14ac:dyDescent="0.2">
      <c r="B29" s="94"/>
      <c r="C29" s="98"/>
      <c r="D29" s="78" t="s">
        <v>67</v>
      </c>
      <c r="E29" s="103"/>
      <c r="F29" s="105"/>
      <c r="G29" s="101"/>
      <c r="H29" s="102"/>
      <c r="I29" s="103"/>
      <c r="J29" s="104"/>
      <c r="K29" s="103"/>
      <c r="L29" s="105"/>
      <c r="M29" s="103">
        <v>37478</v>
      </c>
      <c r="N29" s="102">
        <v>37478</v>
      </c>
      <c r="O29" s="103"/>
      <c r="P29" s="105"/>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c r="L31" s="105"/>
      <c r="M31" s="103">
        <v>20787</v>
      </c>
      <c r="N31" s="102">
        <v>20787</v>
      </c>
      <c r="O31" s="103"/>
      <c r="P31" s="105"/>
    </row>
    <row r="32" spans="2:16" x14ac:dyDescent="0.2">
      <c r="B32" s="76"/>
      <c r="C32" s="98"/>
      <c r="D32" s="106" t="s">
        <v>104</v>
      </c>
      <c r="E32" s="103"/>
      <c r="F32" s="105"/>
      <c r="G32" s="101"/>
      <c r="H32" s="102"/>
      <c r="I32" s="103"/>
      <c r="J32" s="104"/>
      <c r="K32" s="103"/>
      <c r="L32" s="105"/>
      <c r="M32" s="103">
        <v>40026</v>
      </c>
      <c r="N32" s="102">
        <v>40026</v>
      </c>
      <c r="O32" s="103"/>
      <c r="P32" s="105"/>
    </row>
    <row r="33" spans="2:16" x14ac:dyDescent="0.2">
      <c r="B33" s="76"/>
      <c r="C33" s="98"/>
      <c r="D33" s="106" t="s">
        <v>103</v>
      </c>
      <c r="E33" s="103"/>
      <c r="F33" s="105"/>
      <c r="G33" s="101"/>
      <c r="H33" s="102"/>
      <c r="I33" s="103"/>
      <c r="J33" s="104"/>
      <c r="K33" s="103"/>
      <c r="L33" s="105"/>
      <c r="M33" s="103"/>
      <c r="N33" s="102"/>
      <c r="O33" s="103"/>
      <c r="P33" s="105"/>
    </row>
    <row r="34" spans="2:16" x14ac:dyDescent="0.2">
      <c r="B34" s="76"/>
      <c r="C34" s="98">
        <v>3.3</v>
      </c>
      <c r="D34" s="106" t="s">
        <v>21</v>
      </c>
      <c r="E34" s="107"/>
      <c r="F34" s="105"/>
      <c r="G34" s="101"/>
      <c r="H34" s="102"/>
      <c r="I34" s="103"/>
      <c r="J34" s="104"/>
      <c r="K34" s="107"/>
      <c r="L34" s="105"/>
      <c r="M34" s="103">
        <v>74</v>
      </c>
      <c r="N34" s="102">
        <v>74</v>
      </c>
      <c r="O34" s="103"/>
      <c r="P34" s="105"/>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217372</v>
      </c>
      <c r="N35" s="109">
        <f t="shared" si="0"/>
        <v>217372</v>
      </c>
      <c r="O35" s="108">
        <f t="shared" si="0"/>
        <v>0</v>
      </c>
      <c r="P35" s="109">
        <f t="shared" si="0"/>
        <v>0</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c r="L38" s="105"/>
      <c r="M38" s="103">
        <v>3214</v>
      </c>
      <c r="N38" s="105">
        <v>3214</v>
      </c>
      <c r="O38" s="103"/>
      <c r="P38" s="105"/>
    </row>
    <row r="39" spans="2:16" x14ac:dyDescent="0.2">
      <c r="B39" s="113"/>
      <c r="C39" s="98">
        <v>4.2</v>
      </c>
      <c r="D39" s="106" t="s">
        <v>19</v>
      </c>
      <c r="E39" s="103"/>
      <c r="F39" s="105"/>
      <c r="G39" s="103"/>
      <c r="H39" s="105"/>
      <c r="I39" s="103"/>
      <c r="J39" s="105"/>
      <c r="K39" s="103"/>
      <c r="L39" s="105"/>
      <c r="M39" s="103">
        <v>148262</v>
      </c>
      <c r="N39" s="105">
        <v>148262</v>
      </c>
      <c r="O39" s="103"/>
      <c r="P39" s="105"/>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7"/>
      <c r="N41" s="105"/>
      <c r="O41" s="107"/>
      <c r="P41" s="105"/>
    </row>
    <row r="42" spans="2:16" ht="30" x14ac:dyDescent="0.2">
      <c r="B42" s="113"/>
      <c r="C42" s="114"/>
      <c r="D42" s="78" t="s">
        <v>123</v>
      </c>
      <c r="E42" s="107"/>
      <c r="F42" s="105"/>
      <c r="G42" s="107"/>
      <c r="H42" s="105"/>
      <c r="I42" s="107"/>
      <c r="J42" s="105"/>
      <c r="K42" s="107"/>
      <c r="L42" s="105"/>
      <c r="M42" s="107"/>
      <c r="N42" s="105"/>
      <c r="O42" s="107"/>
      <c r="P42" s="105"/>
    </row>
    <row r="43" spans="2:16" x14ac:dyDescent="0.2">
      <c r="B43" s="113"/>
      <c r="C43" s="98">
        <v>4.4000000000000004</v>
      </c>
      <c r="D43" s="106" t="s">
        <v>20</v>
      </c>
      <c r="E43" s="107"/>
      <c r="F43" s="101"/>
      <c r="G43" s="107"/>
      <c r="H43" s="101"/>
      <c r="I43" s="107"/>
      <c r="J43" s="101"/>
      <c r="K43" s="107"/>
      <c r="L43" s="101"/>
      <c r="M43" s="107">
        <v>212977</v>
      </c>
      <c r="N43" s="101">
        <v>212977</v>
      </c>
      <c r="O43" s="107"/>
      <c r="P43" s="105"/>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364453</v>
      </c>
      <c r="N44" s="115">
        <f t="shared" si="1"/>
        <v>364453</v>
      </c>
      <c r="O44" s="79">
        <f t="shared" si="1"/>
        <v>0</v>
      </c>
      <c r="P44" s="80">
        <f t="shared" si="1"/>
        <v>0</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c r="L47" s="123"/>
      <c r="M47" s="122">
        <v>3257</v>
      </c>
      <c r="N47" s="123">
        <v>3257</v>
      </c>
      <c r="O47" s="122"/>
      <c r="P47" s="100"/>
    </row>
    <row r="48" spans="2:16" s="36" customFormat="1" x14ac:dyDescent="0.2">
      <c r="B48" s="94"/>
      <c r="C48" s="98">
        <v>5.2</v>
      </c>
      <c r="D48" s="106" t="s">
        <v>27</v>
      </c>
      <c r="E48" s="122"/>
      <c r="F48" s="123"/>
      <c r="G48" s="122"/>
      <c r="H48" s="123"/>
      <c r="I48" s="122"/>
      <c r="J48" s="123"/>
      <c r="K48" s="122"/>
      <c r="L48" s="123"/>
      <c r="M48" s="122">
        <v>42038</v>
      </c>
      <c r="N48" s="123">
        <v>42038</v>
      </c>
      <c r="O48" s="122"/>
      <c r="P48" s="124"/>
    </row>
    <row r="49" spans="2:16" s="36" customFormat="1" ht="15.75" thickBot="1" x14ac:dyDescent="0.25">
      <c r="B49" s="94"/>
      <c r="C49" s="98">
        <v>5.3</v>
      </c>
      <c r="D49" s="106" t="s">
        <v>23</v>
      </c>
      <c r="E49" s="125">
        <f>E48/12</f>
        <v>0</v>
      </c>
      <c r="F49" s="126">
        <f t="shared" ref="F49:L49" si="2">F48/12</f>
        <v>0</v>
      </c>
      <c r="G49" s="125">
        <f t="shared" si="2"/>
        <v>0</v>
      </c>
      <c r="H49" s="126">
        <f>H48/12</f>
        <v>0</v>
      </c>
      <c r="I49" s="125">
        <f t="shared" si="2"/>
        <v>0</v>
      </c>
      <c r="J49" s="126">
        <f t="shared" si="2"/>
        <v>0</v>
      </c>
      <c r="K49" s="125">
        <f t="shared" si="2"/>
        <v>0</v>
      </c>
      <c r="L49" s="126">
        <f t="shared" si="2"/>
        <v>0</v>
      </c>
      <c r="M49" s="125">
        <f>M48/12</f>
        <v>3503.1666666666665</v>
      </c>
      <c r="N49" s="126">
        <f>N48/12</f>
        <v>3503.1666666666665</v>
      </c>
      <c r="O49" s="125">
        <f>O48/12</f>
        <v>0</v>
      </c>
      <c r="P49" s="126">
        <f>P48/12</f>
        <v>0</v>
      </c>
    </row>
    <row r="50" spans="2:16" ht="45" customHeight="1" x14ac:dyDescent="0.2">
      <c r="B50" s="127"/>
      <c r="C50" s="128"/>
      <c r="D50" s="129"/>
      <c r="E50" s="331" t="str">
        <f>"Grand Total as of "&amp;""&amp;TEXT(E$18,"MM/DD/YYYY")&amp;" for ALL markets in col. 1-12."</f>
        <v>Grand Total as of 12/31/2018 for ALL markets in col. 1-12.</v>
      </c>
      <c r="F50" s="130"/>
      <c r="G50" s="130"/>
      <c r="H50" s="130"/>
      <c r="I50" s="130"/>
      <c r="J50" s="130"/>
      <c r="K50" s="131"/>
      <c r="L50" s="130"/>
      <c r="M50" s="130"/>
      <c r="N50" s="130"/>
      <c r="O50" s="130"/>
      <c r="P50" s="132"/>
    </row>
    <row r="51" spans="2:16" x14ac:dyDescent="0.2">
      <c r="B51" s="136" t="s">
        <v>56</v>
      </c>
      <c r="C51" s="137" t="s">
        <v>53</v>
      </c>
      <c r="D51" s="138"/>
      <c r="E51" s="389">
        <v>10116</v>
      </c>
      <c r="F51" s="139"/>
      <c r="G51" s="139"/>
      <c r="H51" s="139"/>
      <c r="I51" s="139"/>
      <c r="J51" s="139"/>
      <c r="K51" s="135"/>
      <c r="L51" s="139"/>
      <c r="M51" s="139"/>
      <c r="N51" s="139"/>
      <c r="O51" s="139"/>
      <c r="P51" s="140"/>
    </row>
    <row r="52" spans="2:16" ht="15.75" thickBot="1" x14ac:dyDescent="0.25">
      <c r="B52" s="141" t="s">
        <v>57</v>
      </c>
      <c r="C52" s="142" t="s">
        <v>129</v>
      </c>
      <c r="D52" s="143"/>
      <c r="E52" s="144">
        <v>-38354</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4"/>
      <c r="E56" s="148"/>
      <c r="F56" s="148"/>
      <c r="G56" s="148"/>
      <c r="H56" s="148"/>
      <c r="I56" s="148"/>
      <c r="J56" s="148"/>
      <c r="K56" s="148"/>
      <c r="L56" s="148"/>
      <c r="M56" s="148"/>
      <c r="N56" s="148"/>
      <c r="O56" s="148"/>
      <c r="P56" s="148"/>
    </row>
    <row r="57" spans="2:16" ht="17.25" customHeight="1" x14ac:dyDescent="0.25">
      <c r="B57" s="149"/>
      <c r="C57" s="149" t="s">
        <v>66</v>
      </c>
      <c r="D57" s="44"/>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5" priority="73" stopIfTrue="1" operator="lessThan">
      <formula>0</formula>
    </cfRule>
  </conditionalFormatting>
  <conditionalFormatting sqref="K28:K29 K31:K34 M28:M29 M31:M34 O28:O29 O31:O34 O44 M44 K44">
    <cfRule type="cellIs" dxfId="44" priority="42" stopIfTrue="1" operator="lessThan">
      <formula>0</formula>
    </cfRule>
  </conditionalFormatting>
  <conditionalFormatting sqref="G35:H35">
    <cfRule type="cellIs" dxfId="43" priority="14" stopIfTrue="1" operator="lessThan">
      <formula>0</formula>
    </cfRule>
  </conditionalFormatting>
  <conditionalFormatting sqref="I35:J35">
    <cfRule type="cellIs" dxfId="42" priority="13" stopIfTrue="1" operator="lessThan">
      <formula>0</formula>
    </cfRule>
  </conditionalFormatting>
  <conditionalFormatting sqref="K35:L35">
    <cfRule type="cellIs" dxfId="41" priority="12" stopIfTrue="1" operator="lessThan">
      <formula>0</formula>
    </cfRule>
  </conditionalFormatting>
  <conditionalFormatting sqref="M35:N35">
    <cfRule type="cellIs" dxfId="40" priority="11" stopIfTrue="1" operator="lessThan">
      <formula>0</formula>
    </cfRule>
  </conditionalFormatting>
  <conditionalFormatting sqref="O35:P35">
    <cfRule type="cellIs" dxfId="39" priority="10" stopIfTrue="1" operator="lessThan">
      <formula>0</formula>
    </cfRule>
  </conditionalFormatting>
  <conditionalFormatting sqref="G38:G39 I38:I39 K38:K39 M38:M39 O38:O39">
    <cfRule type="cellIs" dxfId="38" priority="9" stopIfTrue="1" operator="lessThan">
      <formula>0</formula>
    </cfRule>
  </conditionalFormatting>
  <conditionalFormatting sqref="F43">
    <cfRule type="cellIs" dxfId="37" priority="8" stopIfTrue="1" operator="lessThan">
      <formula>0</formula>
    </cfRule>
  </conditionalFormatting>
  <conditionalFormatting sqref="E43">
    <cfRule type="cellIs" dxfId="36" priority="6" stopIfTrue="1" operator="lessThan">
      <formula>0</formula>
    </cfRule>
  </conditionalFormatting>
  <conditionalFormatting sqref="H43 J43 L43 N43">
    <cfRule type="cellIs" dxfId="35" priority="4" stopIfTrue="1" operator="lessThan">
      <formula>0</formula>
    </cfRule>
  </conditionalFormatting>
  <conditionalFormatting sqref="G43 I43 K43 M43 O43">
    <cfRule type="cellIs" dxfId="34" priority="3" stopIfTrue="1" operator="lessThan">
      <formula>0</formula>
    </cfRule>
  </conditionalFormatting>
  <conditionalFormatting sqref="G41:G42 I41:I42 K41:K42 M41:M42 O41:O42">
    <cfRule type="cellIs" dxfId="33" priority="2" stopIfTrue="1" operator="lessThan">
      <formula>0</formula>
    </cfRule>
  </conditionalFormatting>
  <conditionalFormatting sqref="G47:O48">
    <cfRule type="cellIs" dxfId="32"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60" zoomScaleNormal="6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3"/>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1" t="s">
        <v>88</v>
      </c>
      <c r="C7" s="42"/>
      <c r="D7" s="42"/>
      <c r="E7" s="342"/>
      <c r="F7" s="342"/>
      <c r="G7" s="10"/>
      <c r="H7" s="10"/>
      <c r="K7" s="10"/>
      <c r="L7" s="10"/>
      <c r="M7" s="10"/>
      <c r="N7" s="10"/>
    </row>
    <row r="8" spans="1:16" s="9" customFormat="1" ht="15" customHeight="1" x14ac:dyDescent="0.2">
      <c r="A8" s="12"/>
      <c r="B8" s="381"/>
      <c r="C8" s="380"/>
      <c r="D8" s="195" t="str">
        <f>'Cover Page'!C8</f>
        <v>Unicare Life &amp; Health Insurance</v>
      </c>
      <c r="E8" s="342"/>
      <c r="F8" s="342"/>
      <c r="G8" s="10"/>
      <c r="H8" s="23"/>
      <c r="I8" s="11"/>
      <c r="J8" s="11"/>
      <c r="K8" s="383"/>
      <c r="L8" s="383"/>
      <c r="M8" s="10"/>
      <c r="N8" s="23"/>
      <c r="O8" s="11"/>
      <c r="P8" s="11"/>
    </row>
    <row r="9" spans="1:16" s="9" customFormat="1" ht="15.75" customHeight="1" x14ac:dyDescent="0.25">
      <c r="A9" s="12"/>
      <c r="B9" s="51" t="s">
        <v>90</v>
      </c>
      <c r="C9" s="42"/>
      <c r="D9" s="42"/>
      <c r="E9" s="343" t="s">
        <v>124</v>
      </c>
      <c r="F9" s="342"/>
      <c r="G9" s="12"/>
      <c r="H9" s="12"/>
      <c r="I9" s="11"/>
      <c r="J9" s="11"/>
      <c r="K9" s="14"/>
      <c r="L9" s="14"/>
      <c r="M9" s="12"/>
      <c r="N9" s="12"/>
      <c r="O9" s="11"/>
      <c r="P9" s="11"/>
    </row>
    <row r="10" spans="1:16" s="9" customFormat="1" ht="15" customHeight="1" x14ac:dyDescent="0.2">
      <c r="A10" s="12"/>
      <c r="B10" s="382"/>
      <c r="C10" s="380"/>
      <c r="D10" s="195">
        <f>'Cover Page'!C9</f>
        <v>0</v>
      </c>
      <c r="E10" s="342"/>
      <c r="F10" s="342"/>
      <c r="G10" s="12"/>
      <c r="H10" s="23"/>
      <c r="I10" s="11"/>
      <c r="J10" s="11"/>
      <c r="K10" s="383"/>
      <c r="L10" s="383"/>
      <c r="M10" s="12"/>
      <c r="N10" s="23"/>
      <c r="O10" s="11"/>
      <c r="P10" s="11"/>
    </row>
    <row r="11" spans="1:16" s="9" customFormat="1" ht="15.75" customHeight="1" x14ac:dyDescent="0.25">
      <c r="A11" s="12"/>
      <c r="B11" s="51" t="s">
        <v>85</v>
      </c>
      <c r="C11" s="42"/>
      <c r="D11" s="42"/>
      <c r="E11" s="342"/>
      <c r="F11" s="342"/>
      <c r="G11" s="12"/>
      <c r="H11" s="15"/>
      <c r="I11" s="11"/>
      <c r="J11" s="11"/>
      <c r="K11" s="14"/>
      <c r="L11" s="14"/>
      <c r="M11" s="12"/>
      <c r="N11" s="15"/>
      <c r="O11" s="11"/>
      <c r="P11" s="11"/>
    </row>
    <row r="12" spans="1:16" s="9" customFormat="1" x14ac:dyDescent="0.2">
      <c r="A12" s="12"/>
      <c r="B12" s="382"/>
      <c r="C12" s="380"/>
      <c r="D12" s="195" t="str">
        <f>'Cover Page'!C6</f>
        <v>2018</v>
      </c>
      <c r="E12" s="383"/>
      <c r="F12" s="383"/>
      <c r="G12" s="12"/>
      <c r="H12" s="23"/>
      <c r="I12" s="11"/>
      <c r="J12" s="11"/>
      <c r="K12" s="383"/>
      <c r="L12" s="383"/>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5"/>
    </row>
    <row r="15" spans="1:16" s="25" customFormat="1" ht="16.5" thickBot="1" x14ac:dyDescent="0.3">
      <c r="A15" s="36"/>
      <c r="D15" s="36"/>
      <c r="E15" s="317"/>
      <c r="F15" s="318"/>
      <c r="G15" s="318" t="s">
        <v>33</v>
      </c>
      <c r="H15" s="318"/>
      <c r="I15" s="318"/>
      <c r="J15" s="318"/>
      <c r="K15" s="317"/>
      <c r="L15" s="318"/>
      <c r="M15" s="318" t="s">
        <v>33</v>
      </c>
      <c r="N15" s="318"/>
      <c r="O15" s="318"/>
      <c r="P15" s="330"/>
    </row>
    <row r="16" spans="1:16" s="25" customFormat="1" ht="16.5" customHeight="1" thickBot="1" x14ac:dyDescent="0.25">
      <c r="A16" s="36"/>
      <c r="D16" s="36"/>
      <c r="E16" s="319"/>
      <c r="F16" s="334"/>
      <c r="G16" s="336" t="s">
        <v>106</v>
      </c>
      <c r="H16" s="334"/>
      <c r="I16" s="334"/>
      <c r="J16" s="335"/>
      <c r="K16" s="320"/>
      <c r="L16" s="321"/>
      <c r="M16" s="322" t="s">
        <v>107</v>
      </c>
      <c r="N16" s="321"/>
      <c r="O16" s="321"/>
      <c r="P16" s="323"/>
    </row>
    <row r="17" spans="1:16" s="25" customFormat="1" ht="16.5" thickBot="1" x14ac:dyDescent="0.3">
      <c r="A17" s="36"/>
      <c r="D17" s="36"/>
      <c r="E17" s="338" t="s">
        <v>8</v>
      </c>
      <c r="F17" s="337"/>
      <c r="G17" s="338"/>
      <c r="H17" s="340" t="s">
        <v>9</v>
      </c>
      <c r="I17" s="328" t="s">
        <v>10</v>
      </c>
      <c r="J17" s="329"/>
      <c r="K17" s="338" t="s">
        <v>8</v>
      </c>
      <c r="L17" s="339"/>
      <c r="M17" s="338" t="s">
        <v>9</v>
      </c>
      <c r="N17" s="339"/>
      <c r="O17" s="328" t="s">
        <v>10</v>
      </c>
      <c r="P17" s="329"/>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4"/>
      <c r="C19" s="311"/>
      <c r="D19" s="316" t="s">
        <v>152</v>
      </c>
      <c r="E19" s="59" t="str">
        <f>"12/31/"&amp;""&amp;'Cover Page'!C$6</f>
        <v>12/31/2018</v>
      </c>
      <c r="F19" s="60">
        <f>DATE(YEAR(E19)+0,MONTH(E19)+3,DAY(E19)+0)</f>
        <v>43555</v>
      </c>
      <c r="G19" s="59" t="str">
        <f>"12/31/"&amp;""&amp;'Cover Page'!C$6</f>
        <v>12/31/2018</v>
      </c>
      <c r="H19" s="61">
        <f>DATE(YEAR(G19)+0,MONTH(G19)+3,DAY(G19)+0)</f>
        <v>43555</v>
      </c>
      <c r="I19" s="59" t="str">
        <f>"12/31/"&amp;""&amp;'Cover Page'!C$6</f>
        <v>12/31/2018</v>
      </c>
      <c r="J19" s="61">
        <f>DATE(YEAR(I19)+0,MONTH(I19)+3,DAY(I19)+0)</f>
        <v>43555</v>
      </c>
      <c r="K19" s="59" t="str">
        <f>"12/31/"&amp;""&amp;'Cover Page'!C$6</f>
        <v>12/31/2018</v>
      </c>
      <c r="L19" s="61">
        <f>DATE(YEAR(K19)+0,MONTH(K19)+3,DAY(K19)+0)</f>
        <v>43555</v>
      </c>
      <c r="M19" s="59" t="str">
        <f>"12/31/"&amp;""&amp;'Cover Page'!C$6</f>
        <v>12/31/2018</v>
      </c>
      <c r="N19" s="61">
        <f>DATE(YEAR(M19)+0,MONTH(M19)+3,DAY(M19)+0)</f>
        <v>43555</v>
      </c>
      <c r="O19" s="59" t="str">
        <f>"12/31/"&amp;""&amp;'Cover Page'!C$6</f>
        <v>12/31/2018</v>
      </c>
      <c r="P19" s="61">
        <f>DATE(YEAR(O19)+0,MONTH(O19)+3,DAY(O19)+0)</f>
        <v>43555</v>
      </c>
    </row>
    <row r="20" spans="1:16" s="36"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6"/>
      <c r="B21" s="67" t="s">
        <v>0</v>
      </c>
      <c r="C21" s="111" t="s">
        <v>64</v>
      </c>
      <c r="D21" s="158"/>
      <c r="E21" s="159"/>
      <c r="F21" s="160"/>
      <c r="G21" s="159"/>
      <c r="H21" s="161"/>
      <c r="I21" s="159"/>
      <c r="J21" s="160"/>
      <c r="K21" s="159"/>
      <c r="L21" s="160"/>
      <c r="M21" s="159"/>
      <c r="N21" s="161"/>
      <c r="O21" s="159"/>
      <c r="P21" s="160"/>
    </row>
    <row r="22" spans="1:16" s="25" customFormat="1" x14ac:dyDescent="0.2">
      <c r="A22" s="36"/>
      <c r="B22" s="76"/>
      <c r="C22" s="77">
        <v>1.1000000000000001</v>
      </c>
      <c r="D22" s="106" t="s">
        <v>15</v>
      </c>
      <c r="E22" s="162"/>
      <c r="F22" s="163"/>
      <c r="G22" s="162"/>
      <c r="H22" s="163"/>
      <c r="I22" s="162"/>
      <c r="J22" s="163"/>
      <c r="K22" s="162"/>
      <c r="L22" s="163"/>
      <c r="M22" s="162">
        <v>1817548</v>
      </c>
      <c r="N22" s="163">
        <v>1817548</v>
      </c>
      <c r="O22" s="162"/>
      <c r="P22" s="163"/>
    </row>
    <row r="23" spans="1:16" s="25" customFormat="1" x14ac:dyDescent="0.2">
      <c r="A23" s="36"/>
      <c r="B23" s="76"/>
      <c r="C23" s="77">
        <v>1.2</v>
      </c>
      <c r="D23" s="106" t="s">
        <v>16</v>
      </c>
      <c r="E23" s="162"/>
      <c r="F23" s="163"/>
      <c r="G23" s="162"/>
      <c r="H23" s="163"/>
      <c r="I23" s="162"/>
      <c r="J23" s="163"/>
      <c r="K23" s="162"/>
      <c r="L23" s="163"/>
      <c r="M23" s="162"/>
      <c r="N23" s="163"/>
      <c r="O23" s="162"/>
      <c r="P23" s="163"/>
    </row>
    <row r="24" spans="1:16" s="25" customFormat="1" x14ac:dyDescent="0.2">
      <c r="A24" s="36"/>
      <c r="B24" s="76"/>
      <c r="C24" s="77">
        <v>1.3</v>
      </c>
      <c r="D24" s="106" t="s">
        <v>34</v>
      </c>
      <c r="E24" s="162"/>
      <c r="F24" s="163"/>
      <c r="G24" s="162"/>
      <c r="H24" s="163"/>
      <c r="I24" s="162"/>
      <c r="J24" s="163"/>
      <c r="K24" s="162"/>
      <c r="L24" s="163"/>
      <c r="M24" s="162"/>
      <c r="N24" s="163"/>
      <c r="O24" s="162"/>
      <c r="P24" s="163"/>
    </row>
    <row r="25" spans="1:16" s="25" customFormat="1" x14ac:dyDescent="0.2">
      <c r="A25" s="36"/>
      <c r="B25" s="76"/>
      <c r="C25" s="77">
        <v>1.4</v>
      </c>
      <c r="D25" s="106" t="s">
        <v>17</v>
      </c>
      <c r="E25" s="162"/>
      <c r="F25" s="163"/>
      <c r="G25" s="162"/>
      <c r="H25" s="163"/>
      <c r="I25" s="162"/>
      <c r="J25" s="163"/>
      <c r="K25" s="162"/>
      <c r="L25" s="163"/>
      <c r="M25" s="162"/>
      <c r="N25" s="163"/>
      <c r="O25" s="162"/>
      <c r="P25" s="163"/>
    </row>
    <row r="26" spans="1:16" s="25" customFormat="1" x14ac:dyDescent="0.2">
      <c r="A26" s="36"/>
      <c r="B26" s="164"/>
      <c r="C26" s="165"/>
      <c r="D26" s="134"/>
      <c r="E26" s="166"/>
      <c r="F26" s="167"/>
      <c r="G26" s="166"/>
      <c r="H26" s="168"/>
      <c r="I26" s="166"/>
      <c r="J26" s="167"/>
      <c r="K26" s="166"/>
      <c r="L26" s="167"/>
      <c r="M26" s="166"/>
      <c r="N26" s="168"/>
      <c r="O26" s="166"/>
      <c r="P26" s="167"/>
    </row>
    <row r="27" spans="1:16" s="25" customFormat="1" x14ac:dyDescent="0.2">
      <c r="A27" s="36"/>
      <c r="B27" s="76" t="s">
        <v>1</v>
      </c>
      <c r="C27" s="120" t="s">
        <v>65</v>
      </c>
      <c r="D27" s="169"/>
      <c r="E27" s="170"/>
      <c r="F27" s="171"/>
      <c r="G27" s="170"/>
      <c r="H27" s="172"/>
      <c r="I27" s="170"/>
      <c r="J27" s="171"/>
      <c r="K27" s="170"/>
      <c r="L27" s="171"/>
      <c r="M27" s="170"/>
      <c r="N27" s="172"/>
      <c r="O27" s="170"/>
      <c r="P27" s="171"/>
    </row>
    <row r="28" spans="1:16" s="25" customFormat="1" x14ac:dyDescent="0.2">
      <c r="A28" s="36"/>
      <c r="B28" s="76"/>
      <c r="C28" s="77">
        <v>2.1</v>
      </c>
      <c r="D28" s="106" t="s">
        <v>39</v>
      </c>
      <c r="E28" s="170"/>
      <c r="F28" s="171"/>
      <c r="G28" s="170"/>
      <c r="H28" s="172"/>
      <c r="I28" s="170"/>
      <c r="J28" s="171"/>
      <c r="K28" s="170"/>
      <c r="L28" s="171"/>
      <c r="M28" s="170"/>
      <c r="N28" s="172"/>
      <c r="O28" s="170"/>
      <c r="P28" s="171"/>
    </row>
    <row r="29" spans="1:16" s="25" customFormat="1" x14ac:dyDescent="0.2">
      <c r="A29" s="36"/>
      <c r="B29" s="76"/>
      <c r="C29" s="77"/>
      <c r="D29" s="106" t="s">
        <v>55</v>
      </c>
      <c r="E29" s="162"/>
      <c r="F29" s="173"/>
      <c r="G29" s="162"/>
      <c r="H29" s="173"/>
      <c r="I29" s="162"/>
      <c r="J29" s="173"/>
      <c r="K29" s="162"/>
      <c r="L29" s="173"/>
      <c r="M29" s="162">
        <v>925575</v>
      </c>
      <c r="N29" s="173"/>
      <c r="O29" s="162"/>
      <c r="P29" s="173"/>
    </row>
    <row r="30" spans="1:16" s="25" customFormat="1" ht="28.5" customHeight="1" x14ac:dyDescent="0.2">
      <c r="A30" s="36"/>
      <c r="B30" s="76"/>
      <c r="C30" s="77"/>
      <c r="D30" s="78" t="s">
        <v>54</v>
      </c>
      <c r="E30" s="174"/>
      <c r="F30" s="163"/>
      <c r="G30" s="174"/>
      <c r="H30" s="163"/>
      <c r="I30" s="174"/>
      <c r="J30" s="163"/>
      <c r="K30" s="174"/>
      <c r="L30" s="163"/>
      <c r="M30" s="174"/>
      <c r="N30" s="163">
        <v>880759</v>
      </c>
      <c r="O30" s="174"/>
      <c r="P30" s="163"/>
    </row>
    <row r="31" spans="1:16" s="36" customFormat="1" x14ac:dyDescent="0.2">
      <c r="B31" s="94"/>
      <c r="C31" s="77">
        <v>2.2000000000000002</v>
      </c>
      <c r="D31" s="106" t="s">
        <v>35</v>
      </c>
      <c r="E31" s="170"/>
      <c r="F31" s="171"/>
      <c r="G31" s="170"/>
      <c r="H31" s="172"/>
      <c r="I31" s="170"/>
      <c r="J31" s="171"/>
      <c r="K31" s="170"/>
      <c r="L31" s="171"/>
      <c r="M31" s="170"/>
      <c r="N31" s="172"/>
      <c r="O31" s="170"/>
      <c r="P31" s="171"/>
    </row>
    <row r="32" spans="1:16" s="36" customFormat="1" ht="30" x14ac:dyDescent="0.2">
      <c r="B32" s="94"/>
      <c r="C32" s="77"/>
      <c r="D32" s="78" t="s">
        <v>51</v>
      </c>
      <c r="E32" s="162"/>
      <c r="F32" s="173"/>
      <c r="G32" s="162"/>
      <c r="H32" s="175"/>
      <c r="I32" s="162"/>
      <c r="J32" s="173"/>
      <c r="K32" s="162"/>
      <c r="L32" s="173"/>
      <c r="M32" s="162">
        <v>63186</v>
      </c>
      <c r="N32" s="175"/>
      <c r="O32" s="162"/>
      <c r="P32" s="173"/>
    </row>
    <row r="33" spans="1:16" s="36" customFormat="1" ht="30" x14ac:dyDescent="0.2">
      <c r="B33" s="94"/>
      <c r="C33" s="77"/>
      <c r="D33" s="78" t="s">
        <v>44</v>
      </c>
      <c r="E33" s="174"/>
      <c r="F33" s="163"/>
      <c r="G33" s="174"/>
      <c r="H33" s="176"/>
      <c r="I33" s="174"/>
      <c r="J33" s="163"/>
      <c r="K33" s="174"/>
      <c r="L33" s="163"/>
      <c r="M33" s="174"/>
      <c r="N33" s="163">
        <v>16549</v>
      </c>
      <c r="O33" s="174"/>
      <c r="P33" s="163"/>
    </row>
    <row r="34" spans="1:16" s="25" customFormat="1" x14ac:dyDescent="0.2">
      <c r="A34" s="36"/>
      <c r="B34" s="76"/>
      <c r="C34" s="77">
        <v>2.2999999999999998</v>
      </c>
      <c r="D34" s="106" t="s">
        <v>28</v>
      </c>
      <c r="E34" s="162"/>
      <c r="F34" s="173"/>
      <c r="G34" s="162"/>
      <c r="H34" s="175"/>
      <c r="I34" s="162"/>
      <c r="J34" s="173"/>
      <c r="K34" s="162"/>
      <c r="L34" s="173"/>
      <c r="M34" s="162">
        <v>66753</v>
      </c>
      <c r="N34" s="175"/>
      <c r="O34" s="162"/>
      <c r="P34" s="173"/>
    </row>
    <row r="35" spans="1:16" s="36" customFormat="1" x14ac:dyDescent="0.2">
      <c r="B35" s="94"/>
      <c r="C35" s="77">
        <v>2.4</v>
      </c>
      <c r="D35" s="106" t="s">
        <v>36</v>
      </c>
      <c r="E35" s="170"/>
      <c r="F35" s="171"/>
      <c r="G35" s="170"/>
      <c r="H35" s="172"/>
      <c r="I35" s="170"/>
      <c r="J35" s="171"/>
      <c r="K35" s="170"/>
      <c r="L35" s="171"/>
      <c r="M35" s="170"/>
      <c r="N35" s="172"/>
      <c r="O35" s="170"/>
      <c r="P35" s="171"/>
    </row>
    <row r="36" spans="1:16" s="36" customFormat="1" ht="30" x14ac:dyDescent="0.2">
      <c r="B36" s="94"/>
      <c r="C36" s="77"/>
      <c r="D36" s="78" t="s">
        <v>52</v>
      </c>
      <c r="E36" s="162"/>
      <c r="F36" s="173"/>
      <c r="G36" s="162"/>
      <c r="H36" s="175"/>
      <c r="I36" s="162"/>
      <c r="J36" s="173"/>
      <c r="K36" s="162"/>
      <c r="L36" s="173"/>
      <c r="M36" s="162"/>
      <c r="N36" s="175"/>
      <c r="O36" s="162"/>
      <c r="P36" s="173"/>
    </row>
    <row r="37" spans="1:16" s="36" customFormat="1" ht="30" x14ac:dyDescent="0.2">
      <c r="B37" s="94"/>
      <c r="C37" s="77"/>
      <c r="D37" s="78" t="s">
        <v>43</v>
      </c>
      <c r="E37" s="174"/>
      <c r="F37" s="163"/>
      <c r="G37" s="174"/>
      <c r="H37" s="176"/>
      <c r="I37" s="174"/>
      <c r="J37" s="163"/>
      <c r="K37" s="174"/>
      <c r="L37" s="163"/>
      <c r="M37" s="174"/>
      <c r="N37" s="176"/>
      <c r="O37" s="174"/>
      <c r="P37" s="163"/>
    </row>
    <row r="38" spans="1:16" s="25" customFormat="1" x14ac:dyDescent="0.2">
      <c r="A38" s="36"/>
      <c r="B38" s="76"/>
      <c r="C38" s="77">
        <v>2.5</v>
      </c>
      <c r="D38" s="106" t="s">
        <v>29</v>
      </c>
      <c r="E38" s="162"/>
      <c r="F38" s="173"/>
      <c r="G38" s="162"/>
      <c r="H38" s="175"/>
      <c r="I38" s="162"/>
      <c r="J38" s="173"/>
      <c r="K38" s="162"/>
      <c r="L38" s="173"/>
      <c r="M38" s="162"/>
      <c r="N38" s="175"/>
      <c r="O38" s="162"/>
      <c r="P38" s="173"/>
    </row>
    <row r="39" spans="1:16" s="25" customFormat="1" x14ac:dyDescent="0.2">
      <c r="A39" s="36"/>
      <c r="B39" s="76"/>
      <c r="C39" s="77">
        <v>2.6</v>
      </c>
      <c r="D39" s="106" t="s">
        <v>31</v>
      </c>
      <c r="E39" s="170"/>
      <c r="F39" s="171"/>
      <c r="G39" s="170"/>
      <c r="H39" s="172"/>
      <c r="I39" s="170"/>
      <c r="J39" s="171"/>
      <c r="K39" s="170"/>
      <c r="L39" s="171"/>
      <c r="M39" s="170"/>
      <c r="N39" s="172"/>
      <c r="O39" s="170"/>
      <c r="P39" s="171"/>
    </row>
    <row r="40" spans="1:16" s="25" customFormat="1" ht="28.5" customHeight="1" x14ac:dyDescent="0.2">
      <c r="A40" s="36"/>
      <c r="B40" s="76"/>
      <c r="C40" s="77"/>
      <c r="D40" s="78" t="s">
        <v>112</v>
      </c>
      <c r="E40" s="162"/>
      <c r="F40" s="173"/>
      <c r="G40" s="162"/>
      <c r="H40" s="175"/>
      <c r="I40" s="162"/>
      <c r="J40" s="173"/>
      <c r="K40" s="162"/>
      <c r="L40" s="173"/>
      <c r="M40" s="162"/>
      <c r="N40" s="175"/>
      <c r="O40" s="162"/>
      <c r="P40" s="173"/>
    </row>
    <row r="41" spans="1:16" s="25" customFormat="1" ht="27.95" customHeight="1" x14ac:dyDescent="0.2">
      <c r="A41" s="36"/>
      <c r="B41" s="76"/>
      <c r="C41" s="77"/>
      <c r="D41" s="78" t="s">
        <v>113</v>
      </c>
      <c r="E41" s="174"/>
      <c r="F41" s="163"/>
      <c r="G41" s="174"/>
      <c r="H41" s="176"/>
      <c r="I41" s="174"/>
      <c r="J41" s="163"/>
      <c r="K41" s="174"/>
      <c r="L41" s="163"/>
      <c r="M41" s="174"/>
      <c r="N41" s="176"/>
      <c r="O41" s="174"/>
      <c r="P41" s="163"/>
    </row>
    <row r="42" spans="1:16" s="25" customFormat="1" x14ac:dyDescent="0.2">
      <c r="A42" s="36"/>
      <c r="B42" s="76"/>
      <c r="C42" s="77">
        <v>2.7</v>
      </c>
      <c r="D42" s="106" t="s">
        <v>37</v>
      </c>
      <c r="E42" s="170"/>
      <c r="F42" s="171"/>
      <c r="G42" s="170"/>
      <c r="H42" s="172"/>
      <c r="I42" s="170"/>
      <c r="J42" s="171"/>
      <c r="K42" s="170"/>
      <c r="L42" s="171"/>
      <c r="M42" s="170"/>
      <c r="N42" s="172"/>
      <c r="O42" s="170"/>
      <c r="P42" s="171"/>
    </row>
    <row r="43" spans="1:16" s="25" customFormat="1" x14ac:dyDescent="0.2">
      <c r="A43" s="36"/>
      <c r="B43" s="76"/>
      <c r="C43" s="77"/>
      <c r="D43" s="78" t="s">
        <v>114</v>
      </c>
      <c r="E43" s="162"/>
      <c r="F43" s="173"/>
      <c r="G43" s="162"/>
      <c r="H43" s="175"/>
      <c r="I43" s="162"/>
      <c r="J43" s="173"/>
      <c r="K43" s="162"/>
      <c r="L43" s="173"/>
      <c r="M43" s="162"/>
      <c r="N43" s="175"/>
      <c r="O43" s="162"/>
      <c r="P43" s="173"/>
    </row>
    <row r="44" spans="1:16" s="36" customFormat="1" ht="30" x14ac:dyDescent="0.2">
      <c r="B44" s="94"/>
      <c r="C44" s="77"/>
      <c r="D44" s="78" t="s">
        <v>115</v>
      </c>
      <c r="E44" s="174"/>
      <c r="F44" s="163"/>
      <c r="G44" s="174"/>
      <c r="H44" s="176"/>
      <c r="I44" s="174"/>
      <c r="J44" s="163"/>
      <c r="K44" s="174"/>
      <c r="L44" s="163"/>
      <c r="M44" s="174"/>
      <c r="N44" s="176"/>
      <c r="O44" s="174"/>
      <c r="P44" s="163"/>
    </row>
    <row r="45" spans="1:16" s="25" customFormat="1" x14ac:dyDescent="0.2">
      <c r="A45" s="36"/>
      <c r="B45" s="76"/>
      <c r="C45" s="177" t="s">
        <v>116</v>
      </c>
      <c r="D45" s="106" t="s">
        <v>30</v>
      </c>
      <c r="E45" s="162"/>
      <c r="F45" s="178"/>
      <c r="G45" s="162"/>
      <c r="H45" s="179"/>
      <c r="I45" s="162"/>
      <c r="J45" s="178"/>
      <c r="K45" s="162"/>
      <c r="L45" s="178"/>
      <c r="M45" s="162"/>
      <c r="N45" s="179"/>
      <c r="O45" s="162"/>
      <c r="P45" s="178"/>
    </row>
    <row r="46" spans="1:16" s="25" customFormat="1" x14ac:dyDescent="0.2">
      <c r="A46" s="36"/>
      <c r="B46" s="76"/>
      <c r="C46" s="77">
        <v>2.9</v>
      </c>
      <c r="D46" s="106" t="s">
        <v>100</v>
      </c>
      <c r="E46" s="170"/>
      <c r="F46" s="180"/>
      <c r="G46" s="170"/>
      <c r="H46" s="181"/>
      <c r="I46" s="170"/>
      <c r="J46" s="180"/>
      <c r="K46" s="170"/>
      <c r="L46" s="180"/>
      <c r="M46" s="170"/>
      <c r="N46" s="181"/>
      <c r="O46" s="170"/>
      <c r="P46" s="180"/>
    </row>
    <row r="47" spans="1:16" s="25" customFormat="1" x14ac:dyDescent="0.2">
      <c r="A47" s="36"/>
      <c r="B47" s="76"/>
      <c r="C47" s="77"/>
      <c r="D47" s="78" t="s">
        <v>117</v>
      </c>
      <c r="E47" s="162"/>
      <c r="F47" s="182"/>
      <c r="G47" s="162"/>
      <c r="H47" s="183"/>
      <c r="I47" s="162"/>
      <c r="J47" s="182"/>
      <c r="K47" s="162"/>
      <c r="L47" s="182"/>
      <c r="M47" s="162"/>
      <c r="N47" s="183"/>
      <c r="O47" s="162"/>
      <c r="P47" s="182"/>
    </row>
    <row r="48" spans="1:16" s="25" customFormat="1" x14ac:dyDescent="0.2">
      <c r="A48" s="36"/>
      <c r="B48" s="76"/>
      <c r="C48" s="77"/>
      <c r="D48" s="106" t="s">
        <v>118</v>
      </c>
      <c r="E48" s="162"/>
      <c r="F48" s="182"/>
      <c r="G48" s="162"/>
      <c r="H48" s="183"/>
      <c r="I48" s="162"/>
      <c r="J48" s="182"/>
      <c r="K48" s="162"/>
      <c r="L48" s="182"/>
      <c r="M48" s="162"/>
      <c r="N48" s="183"/>
      <c r="O48" s="162"/>
      <c r="P48" s="182"/>
    </row>
    <row r="49" spans="1:16" s="25" customFormat="1" x14ac:dyDescent="0.2">
      <c r="A49" s="36"/>
      <c r="B49" s="76"/>
      <c r="C49" s="77"/>
      <c r="D49" s="106" t="s">
        <v>119</v>
      </c>
      <c r="E49" s="162"/>
      <c r="F49" s="178"/>
      <c r="G49" s="162"/>
      <c r="H49" s="179"/>
      <c r="I49" s="162"/>
      <c r="J49" s="178"/>
      <c r="K49" s="162"/>
      <c r="L49" s="178"/>
      <c r="M49" s="162"/>
      <c r="N49" s="179"/>
      <c r="O49" s="162"/>
      <c r="P49" s="178"/>
    </row>
    <row r="50" spans="1:16" s="36" customFormat="1" x14ac:dyDescent="0.2">
      <c r="B50" s="94"/>
      <c r="C50" s="184" t="s">
        <v>14</v>
      </c>
      <c r="D50" s="106" t="s">
        <v>26</v>
      </c>
      <c r="E50" s="162"/>
      <c r="F50" s="163"/>
      <c r="G50" s="162"/>
      <c r="H50" s="176"/>
      <c r="I50" s="162"/>
      <c r="J50" s="163"/>
      <c r="K50" s="162"/>
      <c r="L50" s="163"/>
      <c r="M50" s="162"/>
      <c r="N50" s="176"/>
      <c r="O50" s="162"/>
      <c r="P50" s="163"/>
    </row>
    <row r="51" spans="1:16" s="36" customFormat="1" x14ac:dyDescent="0.2">
      <c r="A51" s="185"/>
      <c r="B51" s="94"/>
      <c r="C51" s="184" t="s">
        <v>120</v>
      </c>
      <c r="D51" s="78"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0</v>
      </c>
      <c r="L51" s="187">
        <f>L30+L33+L37+L41+L44+L47+L48+L50</f>
        <v>0</v>
      </c>
      <c r="M51" s="186">
        <f>M29+M32-M34+M36-M38+M40+M43-M45+M47+M48-M49+M50</f>
        <v>922008</v>
      </c>
      <c r="N51" s="187">
        <f>N30+N33+N37+N41+N44+N47+N48+N50</f>
        <v>897308</v>
      </c>
      <c r="O51" s="186">
        <f>O29+O32-O34+O36-O38+O40+O43-O45+O47+O48-O49+O50</f>
        <v>0</v>
      </c>
      <c r="P51" s="187">
        <f>P30+P33+P37+P41+P44+P47+P48+P50</f>
        <v>0</v>
      </c>
    </row>
    <row r="52" spans="1:16" s="25" customFormat="1" ht="15.75" thickBot="1" x14ac:dyDescent="0.25">
      <c r="A52" s="36"/>
      <c r="B52" s="164"/>
      <c r="C52" s="133"/>
      <c r="D52" s="188"/>
      <c r="E52" s="189"/>
      <c r="F52" s="190"/>
      <c r="G52" s="189"/>
      <c r="H52" s="191"/>
      <c r="I52" s="189"/>
      <c r="J52" s="190"/>
      <c r="K52" s="189"/>
      <c r="L52" s="190"/>
      <c r="M52" s="189"/>
      <c r="N52" s="191"/>
      <c r="O52" s="189"/>
      <c r="P52" s="190"/>
    </row>
    <row r="53" spans="1:16" s="25" customFormat="1" x14ac:dyDescent="0.2">
      <c r="A53" s="36"/>
      <c r="B53" s="24"/>
      <c r="C53" s="24"/>
      <c r="D53" s="24"/>
    </row>
    <row r="54" spans="1:16" s="25" customFormat="1" ht="15.75" x14ac:dyDescent="0.25">
      <c r="A54" s="36"/>
      <c r="B54" s="149"/>
      <c r="C54" s="149" t="s">
        <v>61</v>
      </c>
      <c r="D54" s="149"/>
    </row>
    <row r="55" spans="1:16" s="25" customFormat="1" ht="13.15" customHeight="1" x14ac:dyDescent="0.25">
      <c r="A55" s="36"/>
      <c r="B55" s="149"/>
      <c r="C55" s="149"/>
      <c r="D55" s="192" t="s">
        <v>138</v>
      </c>
    </row>
    <row r="56" spans="1:16" s="25" customFormat="1" ht="15.75" x14ac:dyDescent="0.25">
      <c r="A56" s="36"/>
      <c r="B56" s="149"/>
      <c r="C56" s="149"/>
      <c r="D56" s="149" t="s">
        <v>71</v>
      </c>
    </row>
    <row r="57" spans="1:16" s="25" customFormat="1" ht="13.15" customHeight="1" x14ac:dyDescent="0.25">
      <c r="A57" s="36"/>
      <c r="B57" s="149"/>
      <c r="C57" s="149"/>
      <c r="D57" s="149" t="s">
        <v>66</v>
      </c>
      <c r="E57" s="193"/>
    </row>
    <row r="58" spans="1:16" s="25" customFormat="1" ht="13.15" customHeight="1" x14ac:dyDescent="0.2">
      <c r="A58" s="36"/>
      <c r="B58" s="24"/>
      <c r="C58" s="150"/>
      <c r="D58" s="192" t="s">
        <v>101</v>
      </c>
    </row>
    <row r="59" spans="1:16" s="25" customFormat="1" ht="13.15" customHeight="1" x14ac:dyDescent="0.2">
      <c r="A59" s="36"/>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2" stopIfTrue="1" operator="lessThan">
      <formula>0</formula>
    </cfRule>
  </conditionalFormatting>
  <conditionalFormatting sqref="O49 O45 M45 M49 K45 K49 K40 M40 O40 O38 M38 K38 K34 O34 L41 N41 P41 K32 O32 K36 M36 O36 L33 P33 L37 N37 P37 L44 N44 P44 M32 M34 N33">
    <cfRule type="cellIs" dxfId="30" priority="16" stopIfTrue="1" operator="lessThan">
      <formula>0</formula>
    </cfRule>
  </conditionalFormatting>
  <conditionalFormatting sqref="G22:G25">
    <cfRule type="cellIs" dxfId="29" priority="13" stopIfTrue="1" operator="lessThan">
      <formula>0</formula>
    </cfRule>
  </conditionalFormatting>
  <conditionalFormatting sqref="I22:I25">
    <cfRule type="cellIs" dxfId="28" priority="12" stopIfTrue="1" operator="lessThan">
      <formula>0</formula>
    </cfRule>
  </conditionalFormatting>
  <conditionalFormatting sqref="K22:K25">
    <cfRule type="cellIs" dxfId="27" priority="11" stopIfTrue="1" operator="lessThan">
      <formula>0</formula>
    </cfRule>
  </conditionalFormatting>
  <conditionalFormatting sqref="M23:M25">
    <cfRule type="cellIs" dxfId="26" priority="10" stopIfTrue="1" operator="lessThan">
      <formula>0</formula>
    </cfRule>
  </conditionalFormatting>
  <conditionalFormatting sqref="O22:O25">
    <cfRule type="cellIs" dxfId="25" priority="9" stopIfTrue="1" operator="lessThan">
      <formula>0</formula>
    </cfRule>
  </conditionalFormatting>
  <conditionalFormatting sqref="G29 H30">
    <cfRule type="cellIs" dxfId="24" priority="8" stopIfTrue="1" operator="lessThan">
      <formula>0</formula>
    </cfRule>
  </conditionalFormatting>
  <conditionalFormatting sqref="I29 J30">
    <cfRule type="cellIs" dxfId="23" priority="7" stopIfTrue="1" operator="lessThan">
      <formula>0</formula>
    </cfRule>
  </conditionalFormatting>
  <conditionalFormatting sqref="K29 L30">
    <cfRule type="cellIs" dxfId="22" priority="6" stopIfTrue="1" operator="lessThan">
      <formula>0</formula>
    </cfRule>
  </conditionalFormatting>
  <conditionalFormatting sqref="O29 P30">
    <cfRule type="cellIs" dxfId="21" priority="4" stopIfTrue="1" operator="lessThan">
      <formula>0</formula>
    </cfRule>
  </conditionalFormatting>
  <conditionalFormatting sqref="M29">
    <cfRule type="cellIs" dxfId="20" priority="3" stopIfTrue="1" operator="lessThan">
      <formula>0</formula>
    </cfRule>
  </conditionalFormatting>
  <conditionalFormatting sqref="N30">
    <cfRule type="cellIs" dxfId="19" priority="2" stopIfTrue="1" operator="lessThan">
      <formula>0</formula>
    </cfRule>
  </conditionalFormatting>
  <conditionalFormatting sqref="M22">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85" zoomScaleNormal="85" workbookViewId="0"/>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26.25" x14ac:dyDescent="0.2">
      <c r="B6" s="194">
        <f>'Cover Page'!C7</f>
        <v>0</v>
      </c>
      <c r="D6" s="344" t="s">
        <v>125</v>
      </c>
    </row>
    <row r="7" spans="2:5" s="2" customFormat="1" ht="15.75" x14ac:dyDescent="0.25">
      <c r="B7" s="41" t="s">
        <v>88</v>
      </c>
    </row>
    <row r="8" spans="2:5" s="2" customFormat="1" x14ac:dyDescent="0.2">
      <c r="B8" s="195" t="str">
        <f>'Cover Page'!C8</f>
        <v>Unicare Life &amp; Health Insurance</v>
      </c>
    </row>
    <row r="9" spans="2:5" s="2" customFormat="1" ht="15.75" x14ac:dyDescent="0.25">
      <c r="B9" s="51" t="s">
        <v>90</v>
      </c>
    </row>
    <row r="10" spans="2:5" s="2" customFormat="1" x14ac:dyDescent="0.2">
      <c r="B10" s="195">
        <f>'Cover Page'!C9</f>
        <v>0</v>
      </c>
    </row>
    <row r="11" spans="2:5" s="2" customFormat="1" ht="15.75" x14ac:dyDescent="0.25">
      <c r="B11" s="51" t="s">
        <v>85</v>
      </c>
    </row>
    <row r="12" spans="2:5" s="2" customFormat="1" x14ac:dyDescent="0.2">
      <c r="B12" s="195" t="str">
        <f>'Cover Page'!C6</f>
        <v>2018</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150" x14ac:dyDescent="0.2">
      <c r="B18" s="200"/>
      <c r="C18" s="209"/>
      <c r="D18" s="347" t="s">
        <v>160</v>
      </c>
      <c r="E18" s="205"/>
    </row>
    <row r="19" spans="2:5" s="196" customFormat="1" x14ac:dyDescent="0.2">
      <c r="B19" s="200"/>
      <c r="C19" s="209"/>
      <c r="D19" s="347"/>
      <c r="E19" s="205"/>
    </row>
    <row r="20" spans="2:5" s="196" customFormat="1" x14ac:dyDescent="0.2">
      <c r="B20" s="200"/>
      <c r="C20" s="209"/>
      <c r="D20" s="347"/>
      <c r="E20" s="205"/>
    </row>
    <row r="21" spans="2:5" s="196" customFormat="1" x14ac:dyDescent="0.2">
      <c r="B21" s="200"/>
      <c r="C21" s="209"/>
      <c r="D21" s="347"/>
      <c r="E21" s="205"/>
    </row>
    <row r="22" spans="2:5" s="196" customFormat="1" x14ac:dyDescent="0.2">
      <c r="B22" s="200"/>
      <c r="C22" s="209"/>
      <c r="D22" s="347"/>
      <c r="E22" s="205"/>
    </row>
    <row r="23" spans="2:5" s="196" customFormat="1" ht="15.75"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165" x14ac:dyDescent="0.2">
      <c r="B26" s="200"/>
      <c r="C26" s="209"/>
      <c r="D26" s="347" t="s">
        <v>161</v>
      </c>
      <c r="E26" s="205"/>
    </row>
    <row r="27" spans="2:5" s="196" customFormat="1" x14ac:dyDescent="0.2">
      <c r="B27" s="200"/>
      <c r="C27" s="209"/>
      <c r="D27" s="347"/>
      <c r="E27" s="205"/>
    </row>
    <row r="28" spans="2:5" s="196" customFormat="1" x14ac:dyDescent="0.2">
      <c r="B28" s="200"/>
      <c r="C28" s="209"/>
      <c r="D28" s="347"/>
      <c r="E28" s="205"/>
    </row>
    <row r="29" spans="2:5" s="196" customFormat="1" x14ac:dyDescent="0.2">
      <c r="B29" s="200"/>
      <c r="C29" s="211"/>
      <c r="D29" s="347"/>
      <c r="E29" s="205"/>
    </row>
    <row r="30" spans="2:5" s="196" customFormat="1" x14ac:dyDescent="0.2">
      <c r="B30" s="200"/>
      <c r="C30" s="211"/>
      <c r="D30" s="347"/>
      <c r="E30" s="205"/>
    </row>
    <row r="31" spans="2:5" s="196" customFormat="1" x14ac:dyDescent="0.2">
      <c r="B31" s="200"/>
      <c r="C31" s="212"/>
      <c r="D31" s="347"/>
      <c r="E31" s="205"/>
    </row>
    <row r="32" spans="2:5" s="196" customFormat="1" x14ac:dyDescent="0.2">
      <c r="B32" s="202" t="s">
        <v>80</v>
      </c>
      <c r="C32" s="213"/>
      <c r="D32" s="345"/>
      <c r="E32" s="205"/>
    </row>
    <row r="33" spans="2:5" s="196" customFormat="1" ht="75" x14ac:dyDescent="0.2">
      <c r="B33" s="200"/>
      <c r="C33" s="209"/>
      <c r="D33" s="347" t="s">
        <v>162</v>
      </c>
      <c r="E33" s="205"/>
    </row>
    <row r="34" spans="2:5" s="196" customFormat="1" x14ac:dyDescent="0.2">
      <c r="B34" s="200"/>
      <c r="C34" s="209"/>
      <c r="D34" s="347"/>
      <c r="E34" s="205"/>
    </row>
    <row r="35" spans="2:5" s="196" customFormat="1" x14ac:dyDescent="0.2">
      <c r="B35" s="200"/>
      <c r="C35" s="209"/>
      <c r="D35" s="347"/>
      <c r="E35" s="205"/>
    </row>
    <row r="36" spans="2:5" s="196" customFormat="1" x14ac:dyDescent="0.2">
      <c r="B36" s="200"/>
      <c r="C36" s="211"/>
      <c r="D36" s="347"/>
      <c r="E36" s="205"/>
    </row>
    <row r="37" spans="2:5" s="196" customFormat="1" x14ac:dyDescent="0.2">
      <c r="B37" s="200"/>
      <c r="C37" s="211"/>
      <c r="D37" s="347"/>
      <c r="E37" s="205"/>
    </row>
    <row r="38" spans="2:5" s="196" customFormat="1" x14ac:dyDescent="0.2">
      <c r="B38" s="200"/>
      <c r="C38" s="212"/>
      <c r="D38" s="347"/>
      <c r="E38" s="205"/>
    </row>
    <row r="39" spans="2:5" s="196" customFormat="1" x14ac:dyDescent="0.2">
      <c r="B39" s="202" t="s">
        <v>81</v>
      </c>
      <c r="C39" s="213"/>
      <c r="D39" s="345"/>
      <c r="E39" s="205"/>
    </row>
    <row r="40" spans="2:5" s="196" customFormat="1" x14ac:dyDescent="0.2">
      <c r="B40" s="200"/>
      <c r="C40" s="209"/>
      <c r="D40" s="347" t="s">
        <v>163</v>
      </c>
      <c r="E40" s="205"/>
    </row>
    <row r="41" spans="2:5" s="196" customFormat="1" x14ac:dyDescent="0.2">
      <c r="B41" s="200"/>
      <c r="C41" s="209"/>
      <c r="D41" s="347"/>
      <c r="E41" s="205"/>
    </row>
    <row r="42" spans="2:5" s="196" customFormat="1" x14ac:dyDescent="0.2">
      <c r="B42" s="200"/>
      <c r="C42" s="209"/>
      <c r="D42" s="347"/>
      <c r="E42" s="205"/>
    </row>
    <row r="43" spans="2:5" s="196" customFormat="1" x14ac:dyDescent="0.2">
      <c r="B43" s="200"/>
      <c r="C43" s="211"/>
      <c r="D43" s="347"/>
      <c r="E43" s="205"/>
    </row>
    <row r="44" spans="2:5" s="196" customFormat="1" x14ac:dyDescent="0.2">
      <c r="B44" s="200"/>
      <c r="C44" s="211"/>
      <c r="D44" s="347"/>
      <c r="E44" s="205"/>
    </row>
    <row r="45" spans="2:5" s="196" customFormat="1" x14ac:dyDescent="0.2">
      <c r="B45" s="200"/>
      <c r="C45" s="212"/>
      <c r="D45" s="347"/>
      <c r="E45" s="205"/>
    </row>
    <row r="46" spans="2:5" s="196" customFormat="1" x14ac:dyDescent="0.2">
      <c r="B46" s="202" t="s">
        <v>82</v>
      </c>
      <c r="C46" s="213"/>
      <c r="D46" s="345"/>
      <c r="E46" s="205"/>
    </row>
    <row r="47" spans="2:5" s="196" customFormat="1" ht="90" x14ac:dyDescent="0.2">
      <c r="B47" s="200"/>
      <c r="C47" s="209"/>
      <c r="D47" s="347" t="s">
        <v>164</v>
      </c>
      <c r="E47" s="205"/>
    </row>
    <row r="48" spans="2:5" s="196" customFormat="1" x14ac:dyDescent="0.2">
      <c r="B48" s="200"/>
      <c r="C48" s="209"/>
      <c r="D48" s="347"/>
      <c r="E48" s="205"/>
    </row>
    <row r="49" spans="2:5" s="196" customFormat="1" x14ac:dyDescent="0.2">
      <c r="B49" s="200"/>
      <c r="C49" s="209"/>
      <c r="D49" s="347"/>
      <c r="E49" s="205"/>
    </row>
    <row r="50" spans="2:5" s="196" customFormat="1" x14ac:dyDescent="0.2">
      <c r="B50" s="200"/>
      <c r="C50" s="211"/>
      <c r="D50" s="347"/>
      <c r="E50" s="205"/>
    </row>
    <row r="51" spans="2:5" s="196" customFormat="1" x14ac:dyDescent="0.2">
      <c r="B51" s="200"/>
      <c r="C51" s="211"/>
      <c r="D51" s="347"/>
      <c r="E51" s="205"/>
    </row>
    <row r="52" spans="2:5" s="196" customFormat="1" ht="15.75"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75" x14ac:dyDescent="0.2">
      <c r="B55" s="200"/>
      <c r="C55" s="214"/>
      <c r="D55" s="347" t="s">
        <v>165</v>
      </c>
      <c r="E55" s="215"/>
    </row>
    <row r="56" spans="2:5" s="216" customFormat="1" x14ac:dyDescent="0.2">
      <c r="B56" s="200"/>
      <c r="C56" s="211"/>
      <c r="D56" s="347"/>
      <c r="E56" s="215"/>
    </row>
    <row r="57" spans="2:5" s="216" customFormat="1" x14ac:dyDescent="0.2">
      <c r="B57" s="200"/>
      <c r="C57" s="211"/>
      <c r="D57" s="347"/>
      <c r="E57" s="215"/>
    </row>
    <row r="58" spans="2:5" s="216" customFormat="1" x14ac:dyDescent="0.2">
      <c r="B58" s="200"/>
      <c r="C58" s="211"/>
      <c r="D58" s="347"/>
      <c r="E58" s="215"/>
    </row>
    <row r="59" spans="2:5" s="216" customFormat="1" x14ac:dyDescent="0.2">
      <c r="B59" s="200"/>
      <c r="C59" s="211"/>
      <c r="D59" s="347"/>
      <c r="E59" s="215"/>
    </row>
    <row r="60" spans="2:5" s="216" customFormat="1" x14ac:dyDescent="0.2">
      <c r="B60" s="200"/>
      <c r="C60" s="217"/>
      <c r="D60" s="347"/>
      <c r="E60" s="215"/>
    </row>
    <row r="61" spans="2:5" s="196" customFormat="1" x14ac:dyDescent="0.2">
      <c r="B61" s="203" t="s">
        <v>110</v>
      </c>
      <c r="C61" s="210"/>
      <c r="D61" s="345"/>
      <c r="E61" s="205"/>
    </row>
    <row r="62" spans="2:5" s="216" customFormat="1" ht="90" x14ac:dyDescent="0.2">
      <c r="B62" s="200"/>
      <c r="C62" s="214"/>
      <c r="D62" s="347" t="s">
        <v>166</v>
      </c>
      <c r="E62" s="215"/>
    </row>
    <row r="63" spans="2:5" s="216" customFormat="1" x14ac:dyDescent="0.2">
      <c r="B63" s="200"/>
      <c r="C63" s="209"/>
      <c r="D63" s="347"/>
      <c r="E63" s="215"/>
    </row>
    <row r="64" spans="2:5" s="216" customFormat="1" x14ac:dyDescent="0.2">
      <c r="B64" s="200"/>
      <c r="C64" s="211"/>
      <c r="D64" s="347"/>
      <c r="E64" s="215"/>
    </row>
    <row r="65" spans="2:5" s="216" customFormat="1" x14ac:dyDescent="0.2">
      <c r="B65" s="200"/>
      <c r="C65" s="211"/>
      <c r="D65" s="347"/>
      <c r="E65" s="215"/>
    </row>
    <row r="66" spans="2:5" s="216" customFormat="1" x14ac:dyDescent="0.2">
      <c r="B66" s="200"/>
      <c r="C66" s="211"/>
      <c r="D66" s="347"/>
      <c r="E66" s="215"/>
    </row>
    <row r="67" spans="2:5" s="216" customFormat="1" x14ac:dyDescent="0.2">
      <c r="B67" s="200"/>
      <c r="C67" s="217"/>
      <c r="D67" s="347"/>
      <c r="E67" s="215"/>
    </row>
    <row r="68" spans="2:5" s="196" customFormat="1" x14ac:dyDescent="0.2">
      <c r="B68" s="203" t="s">
        <v>111</v>
      </c>
      <c r="C68" s="210"/>
      <c r="D68" s="345"/>
      <c r="E68" s="205"/>
    </row>
    <row r="69" spans="2:5" s="216" customFormat="1" ht="75" x14ac:dyDescent="0.2">
      <c r="B69" s="200"/>
      <c r="C69" s="214"/>
      <c r="D69" s="347" t="s">
        <v>167</v>
      </c>
      <c r="E69" s="215"/>
    </row>
    <row r="70" spans="2:5" s="216" customFormat="1" x14ac:dyDescent="0.2">
      <c r="B70" s="200"/>
      <c r="C70" s="209"/>
      <c r="D70" s="347"/>
      <c r="E70" s="215"/>
    </row>
    <row r="71" spans="2:5" s="216" customFormat="1" x14ac:dyDescent="0.2">
      <c r="B71" s="200"/>
      <c r="C71" s="211"/>
      <c r="D71" s="347"/>
      <c r="E71" s="215"/>
    </row>
    <row r="72" spans="2:5" s="216" customFormat="1" x14ac:dyDescent="0.2">
      <c r="B72" s="200"/>
      <c r="C72" s="211"/>
      <c r="D72" s="347"/>
      <c r="E72" s="215"/>
    </row>
    <row r="73" spans="2:5" s="216" customFormat="1" x14ac:dyDescent="0.2">
      <c r="B73" s="200"/>
      <c r="C73" s="211"/>
      <c r="D73" s="347"/>
      <c r="E73" s="215"/>
    </row>
    <row r="74" spans="2:5" s="216" customFormat="1" x14ac:dyDescent="0.2">
      <c r="B74" s="200"/>
      <c r="C74" s="217"/>
      <c r="D74" s="347"/>
      <c r="E74" s="215"/>
    </row>
    <row r="75" spans="2:5" s="196" customFormat="1" x14ac:dyDescent="0.2">
      <c r="B75" s="203" t="s">
        <v>128</v>
      </c>
      <c r="C75" s="210"/>
      <c r="D75" s="345"/>
      <c r="E75" s="205"/>
    </row>
    <row r="76" spans="2:5" s="216" customFormat="1" ht="90" x14ac:dyDescent="0.2">
      <c r="B76" s="200"/>
      <c r="C76" s="214"/>
      <c r="D76" s="347" t="s">
        <v>168</v>
      </c>
      <c r="E76" s="215"/>
    </row>
    <row r="77" spans="2:5" s="216" customFormat="1" x14ac:dyDescent="0.2">
      <c r="B77" s="200"/>
      <c r="C77" s="209"/>
      <c r="D77" s="347"/>
      <c r="E77" s="215"/>
    </row>
    <row r="78" spans="2:5" s="216" customFormat="1" x14ac:dyDescent="0.2">
      <c r="B78" s="200"/>
      <c r="C78" s="211"/>
      <c r="D78" s="347"/>
      <c r="E78" s="215"/>
    </row>
    <row r="79" spans="2:5" s="216" customFormat="1" x14ac:dyDescent="0.2">
      <c r="B79" s="200"/>
      <c r="C79" s="211"/>
      <c r="D79" s="347"/>
      <c r="E79" s="215"/>
    </row>
    <row r="80" spans="2:5" s="216" customFormat="1" x14ac:dyDescent="0.2">
      <c r="B80" s="200"/>
      <c r="C80" s="211"/>
      <c r="D80" s="347"/>
      <c r="E80" s="215"/>
    </row>
    <row r="81" spans="2:5" s="216" customFormat="1" ht="15.75"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4"/>
    </row>
    <row r="86" spans="2:5" s="196" customFormat="1" ht="15.75" x14ac:dyDescent="0.25">
      <c r="B86" s="149" t="s">
        <v>66</v>
      </c>
      <c r="C86" s="44"/>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A13" zoomScale="85" zoomScaleNormal="85" workbookViewId="0">
      <selection activeCell="U23" sqref="U23"/>
    </sheetView>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Unicare Life &amp; Health Insurance</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f>'Cover Page'!C9</f>
        <v>0</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1"/>
      <c r="C14" s="221"/>
      <c r="D14" s="221"/>
    </row>
    <row r="15" spans="1:28" s="46" customFormat="1" ht="16.5" thickBot="1" x14ac:dyDescent="0.3">
      <c r="A15" s="40"/>
      <c r="B15" s="42"/>
      <c r="C15" s="42"/>
      <c r="D15" s="42"/>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6" customFormat="1" ht="15.75" customHeight="1" thickBot="1" x14ac:dyDescent="0.25">
      <c r="A16" s="40"/>
      <c r="B16" s="42"/>
      <c r="C16" s="42"/>
      <c r="D16" s="42"/>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6" customFormat="1" ht="16.5" customHeight="1" thickBot="1" x14ac:dyDescent="0.3">
      <c r="A17" s="40"/>
      <c r="B17" s="42"/>
      <c r="C17" s="42"/>
      <c r="D17" s="42"/>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6"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0"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6" customFormat="1" x14ac:dyDescent="0.2">
      <c r="A20" s="40"/>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0" customFormat="1" x14ac:dyDescent="0.2">
      <c r="B21" s="225"/>
      <c r="C21" s="77">
        <v>1.1000000000000001</v>
      </c>
      <c r="D21" s="226" t="s">
        <v>45</v>
      </c>
      <c r="E21" s="258"/>
      <c r="F21" s="259"/>
      <c r="G21" s="175"/>
      <c r="H21" s="173"/>
      <c r="I21" s="258"/>
      <c r="J21" s="259"/>
      <c r="K21" s="175"/>
      <c r="L21" s="173"/>
      <c r="M21" s="258"/>
      <c r="N21" s="259"/>
      <c r="O21" s="175"/>
      <c r="P21" s="173"/>
      <c r="Q21" s="258"/>
      <c r="R21" s="259"/>
      <c r="S21" s="175"/>
      <c r="T21" s="173"/>
      <c r="U21" s="258">
        <v>953686</v>
      </c>
      <c r="V21" s="259">
        <v>924485</v>
      </c>
      <c r="W21" s="175"/>
      <c r="X21" s="173"/>
      <c r="Y21" s="258"/>
      <c r="Z21" s="259"/>
      <c r="AA21" s="175"/>
      <c r="AB21" s="173"/>
    </row>
    <row r="22" spans="1:28" s="40" customFormat="1" ht="30" x14ac:dyDescent="0.2">
      <c r="B22" s="225"/>
      <c r="C22" s="77">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0"/>
      <c r="R22" s="261"/>
      <c r="S22" s="262">
        <f>'Pt 1 Summary of Data'!L24</f>
        <v>0</v>
      </c>
      <c r="T22" s="263">
        <f>SUM(Q22:S22)</f>
        <v>0</v>
      </c>
      <c r="U22" s="260">
        <v>1002796</v>
      </c>
      <c r="V22" s="261">
        <v>936651</v>
      </c>
      <c r="W22" s="262">
        <f>'Pt 1 Summary of Data'!N24</f>
        <v>897308</v>
      </c>
      <c r="X22" s="263">
        <f>SUM(U22:W22)</f>
        <v>2836755</v>
      </c>
      <c r="Y22" s="260"/>
      <c r="Z22" s="261"/>
      <c r="AA22" s="262">
        <f>'Pt 1 Summary of Data'!P24</f>
        <v>0</v>
      </c>
      <c r="AB22" s="263">
        <f>SUM(Y22:AA22)</f>
        <v>0</v>
      </c>
    </row>
    <row r="23" spans="1:28" s="46" customFormat="1" x14ac:dyDescent="0.2">
      <c r="A23" s="40"/>
      <c r="B23" s="228"/>
      <c r="C23" s="77">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0</v>
      </c>
      <c r="R23" s="264">
        <f>SUM(R$22:R$22)</f>
        <v>0</v>
      </c>
      <c r="S23" s="264">
        <f>SUM(S$22:S$22)</f>
        <v>0</v>
      </c>
      <c r="T23" s="263">
        <f>SUM(Q23:S23)</f>
        <v>0</v>
      </c>
      <c r="U23" s="264">
        <f>SUM(U$22:U$22)</f>
        <v>1002796</v>
      </c>
      <c r="V23" s="264">
        <f>SUM(V$22:V$22)</f>
        <v>936651</v>
      </c>
      <c r="W23" s="264">
        <f>SUM(W$22:W$22)</f>
        <v>897308</v>
      </c>
      <c r="X23" s="263">
        <f>SUM(U23:W23)</f>
        <v>2836755</v>
      </c>
      <c r="Y23" s="264">
        <f>SUM(Y$22:Y$22)</f>
        <v>0</v>
      </c>
      <c r="Z23" s="264">
        <f>SUM(Z$22:Z$22)</f>
        <v>0</v>
      </c>
      <c r="AA23" s="264">
        <f>SUM(AA$22:AA$22)</f>
        <v>0</v>
      </c>
      <c r="AB23" s="263">
        <f>SUM(Y23:AA23)</f>
        <v>0</v>
      </c>
    </row>
    <row r="24" spans="1:28" s="46" customFormat="1" x14ac:dyDescent="0.2">
      <c r="A24" s="40"/>
      <c r="B24" s="229"/>
      <c r="C24" s="117"/>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6" customFormat="1" x14ac:dyDescent="0.2">
      <c r="A25" s="40"/>
      <c r="B25" s="231" t="s">
        <v>1</v>
      </c>
      <c r="C25" s="68"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6" customFormat="1" x14ac:dyDescent="0.2">
      <c r="A26" s="40"/>
      <c r="B26" s="228"/>
      <c r="C26" s="77">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70"/>
      <c r="R26" s="261"/>
      <c r="S26" s="271">
        <f>'Pt 1 Summary of Data'!L21</f>
        <v>0</v>
      </c>
      <c r="T26" s="263">
        <f>SUM(Q26:S26)</f>
        <v>0</v>
      </c>
      <c r="U26" s="270">
        <v>2050313</v>
      </c>
      <c r="V26" s="261">
        <v>1921106</v>
      </c>
      <c r="W26" s="271">
        <f>'Pt 1 Summary of Data'!N21</f>
        <v>1817548</v>
      </c>
      <c r="X26" s="263">
        <f>SUM(U26:W26)</f>
        <v>5788967</v>
      </c>
      <c r="Y26" s="270"/>
      <c r="Z26" s="261"/>
      <c r="AA26" s="271">
        <f>'Pt 1 Summary of Data'!P21</f>
        <v>0</v>
      </c>
      <c r="AB26" s="263">
        <f>SUM(Y26:AA26)</f>
        <v>0</v>
      </c>
    </row>
    <row r="27" spans="1:28" s="40" customFormat="1" ht="30" x14ac:dyDescent="0.2">
      <c r="B27" s="225"/>
      <c r="C27" s="77">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70"/>
      <c r="R27" s="261"/>
      <c r="S27" s="271">
        <f>'Pt 1 Summary of Data'!L35</f>
        <v>0</v>
      </c>
      <c r="T27" s="263">
        <f>SUM(Q27:S27)</f>
        <v>0</v>
      </c>
      <c r="U27" s="270">
        <v>198691</v>
      </c>
      <c r="V27" s="261">
        <v>-39436</v>
      </c>
      <c r="W27" s="271">
        <f>'Pt 1 Summary of Data'!N35</f>
        <v>217372</v>
      </c>
      <c r="X27" s="263">
        <f>SUM(U27:W27)</f>
        <v>376627</v>
      </c>
      <c r="Y27" s="270"/>
      <c r="Z27" s="261"/>
      <c r="AA27" s="271">
        <f>'Pt 1 Summary of Data'!P35</f>
        <v>0</v>
      </c>
      <c r="AB27" s="263">
        <f>SUM(Y27:AA27)</f>
        <v>0</v>
      </c>
    </row>
    <row r="28" spans="1:28" s="46" customFormat="1" x14ac:dyDescent="0.2">
      <c r="A28" s="40"/>
      <c r="B28" s="228"/>
      <c r="C28" s="77">
        <v>2.2999999999999998</v>
      </c>
      <c r="D28" s="227" t="s">
        <v>50</v>
      </c>
      <c r="E28" s="271">
        <f t="shared" ref="E28:AA28" si="0">E$26-E$27</f>
        <v>0</v>
      </c>
      <c r="F28" s="271">
        <f t="shared" si="0"/>
        <v>0</v>
      </c>
      <c r="G28" s="271">
        <f t="shared" si="0"/>
        <v>0</v>
      </c>
      <c r="H28" s="109">
        <f>H$26-H$27</f>
        <v>0</v>
      </c>
      <c r="I28" s="271">
        <f>I$26-I$27</f>
        <v>0</v>
      </c>
      <c r="J28" s="271">
        <f>J$26-J$27</f>
        <v>0</v>
      </c>
      <c r="K28" s="271">
        <f t="shared" si="0"/>
        <v>0</v>
      </c>
      <c r="L28" s="109">
        <f>L$26-L$27</f>
        <v>0</v>
      </c>
      <c r="M28" s="271">
        <f t="shared" si="0"/>
        <v>0</v>
      </c>
      <c r="N28" s="271">
        <f t="shared" si="0"/>
        <v>0</v>
      </c>
      <c r="O28" s="271">
        <f t="shared" si="0"/>
        <v>0</v>
      </c>
      <c r="P28" s="109">
        <f>P$26-P$27</f>
        <v>0</v>
      </c>
      <c r="Q28" s="271">
        <f t="shared" si="0"/>
        <v>0</v>
      </c>
      <c r="R28" s="271">
        <f t="shared" si="0"/>
        <v>0</v>
      </c>
      <c r="S28" s="271">
        <f t="shared" si="0"/>
        <v>0</v>
      </c>
      <c r="T28" s="109">
        <f>T$26-T$27</f>
        <v>0</v>
      </c>
      <c r="U28" s="271">
        <f t="shared" si="0"/>
        <v>1851622</v>
      </c>
      <c r="V28" s="271">
        <f t="shared" si="0"/>
        <v>1960542</v>
      </c>
      <c r="W28" s="271">
        <f t="shared" si="0"/>
        <v>1600176</v>
      </c>
      <c r="X28" s="109">
        <f>X$26-X$27</f>
        <v>5412340</v>
      </c>
      <c r="Y28" s="271">
        <f t="shared" si="0"/>
        <v>0</v>
      </c>
      <c r="Z28" s="271">
        <f t="shared" si="0"/>
        <v>0</v>
      </c>
      <c r="AA28" s="271">
        <f t="shared" si="0"/>
        <v>0</v>
      </c>
      <c r="AB28" s="109">
        <f>AB$26-AB$27</f>
        <v>0</v>
      </c>
    </row>
    <row r="29" spans="1:28" s="46" customFormat="1" x14ac:dyDescent="0.2">
      <c r="A29" s="40"/>
      <c r="B29" s="229"/>
      <c r="C29" s="118"/>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0"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5"/>
      <c r="R30" s="276"/>
      <c r="S30" s="277">
        <f>'Pt 1 Summary of Data'!L49</f>
        <v>0</v>
      </c>
      <c r="T30" s="278">
        <f>SUM(Q30:S30)</f>
        <v>0</v>
      </c>
      <c r="U30" s="279">
        <v>3894</v>
      </c>
      <c r="V30" s="276">
        <v>3685.8333333333335</v>
      </c>
      <c r="W30" s="280">
        <f>'Pt 1 Summary of Data'!N49</f>
        <v>3503.1666666666665</v>
      </c>
      <c r="X30" s="278">
        <f>SUM(U30:W30)</f>
        <v>11083</v>
      </c>
      <c r="Y30" s="279"/>
      <c r="Z30" s="276"/>
      <c r="AA30" s="280">
        <f>'Pt 1 Summary of Data'!P49</f>
        <v>0</v>
      </c>
      <c r="AB30" s="278">
        <f>SUM(Y30:AA30)</f>
        <v>0</v>
      </c>
    </row>
    <row r="31" spans="1:28" s="46" customFormat="1" x14ac:dyDescent="0.2">
      <c r="A31" s="40"/>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6" customFormat="1" ht="30" customHeight="1" x14ac:dyDescent="0.2">
      <c r="A32" s="40"/>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6" customFormat="1" ht="15.75" x14ac:dyDescent="0.25">
      <c r="A33" s="40"/>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t="str">
        <f>IF(T30&lt;1000,"Not Required to Calculate",T23/T28)</f>
        <v>Not Required to Calculate</v>
      </c>
      <c r="U33" s="289"/>
      <c r="V33" s="290"/>
      <c r="W33" s="290"/>
      <c r="X33" s="291">
        <f>IF(X30&lt;1000,"Not Required to Calculate",X23/X28)</f>
        <v>0.52412727212259391</v>
      </c>
      <c r="Y33" s="289"/>
      <c r="Z33" s="290"/>
      <c r="AA33" s="290"/>
      <c r="AB33" s="291" t="str">
        <f>IF(AB30&lt;1000,"Not Required to Calculate",AB23/AB28)</f>
        <v>Not Required to Calculate</v>
      </c>
    </row>
    <row r="34" spans="1:28" s="46" customFormat="1" ht="15.75" thickBot="1" x14ac:dyDescent="0.25">
      <c r="A34" s="40"/>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6" customFormat="1" ht="15.75" x14ac:dyDescent="0.25">
      <c r="A35" s="40"/>
      <c r="B35" s="245"/>
      <c r="N35" s="25"/>
      <c r="Z35" s="25"/>
    </row>
    <row r="36" spans="1:28" s="46" customFormat="1" x14ac:dyDescent="0.2">
      <c r="A36" s="40"/>
      <c r="B36" s="25"/>
      <c r="N36" s="25"/>
      <c r="Z36" s="25"/>
    </row>
    <row r="37" spans="1:28" s="46" customFormat="1" ht="15.75" x14ac:dyDescent="0.25">
      <c r="A37" s="40"/>
      <c r="C37" s="149" t="s">
        <v>61</v>
      </c>
      <c r="D37" s="149"/>
      <c r="E37" s="149"/>
      <c r="N37" s="25"/>
      <c r="Q37" s="245"/>
      <c r="Z37" s="25"/>
    </row>
    <row r="38" spans="1:28" s="46" customFormat="1" ht="15.75" x14ac:dyDescent="0.25">
      <c r="A38" s="40"/>
      <c r="C38" s="149"/>
      <c r="D38" s="309" t="s">
        <v>138</v>
      </c>
      <c r="E38" s="309"/>
      <c r="N38" s="25"/>
      <c r="Z38" s="25"/>
    </row>
    <row r="39" spans="1:28" s="46" customFormat="1" ht="15.75" x14ac:dyDescent="0.25">
      <c r="A39" s="40"/>
      <c r="C39" s="149"/>
      <c r="D39" s="149" t="s">
        <v>70</v>
      </c>
      <c r="E39" s="44"/>
      <c r="N39" s="25"/>
      <c r="Q39" s="49"/>
      <c r="Z39" s="25"/>
    </row>
    <row r="40" spans="1:28" s="46" customFormat="1" ht="15.75" x14ac:dyDescent="0.25">
      <c r="A40" s="40"/>
      <c r="C40" s="149"/>
      <c r="D40" s="149" t="s">
        <v>66</v>
      </c>
      <c r="E40" s="44"/>
      <c r="G40" s="42"/>
      <c r="N40" s="25"/>
      <c r="Q40" s="45"/>
      <c r="Z40" s="25"/>
    </row>
    <row r="41" spans="1:28" s="46" customFormat="1" ht="15.75" x14ac:dyDescent="0.2">
      <c r="A41" s="40"/>
      <c r="C41" s="150"/>
      <c r="D41" s="246" t="s">
        <v>101</v>
      </c>
      <c r="E41" s="246"/>
      <c r="N41" s="25"/>
      <c r="Z41" s="25"/>
    </row>
    <row r="42" spans="1:28" s="46" customFormat="1" ht="15.75" x14ac:dyDescent="0.2">
      <c r="A42" s="40"/>
      <c r="C42" s="246"/>
      <c r="D42" s="246"/>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34" zoomScaleNormal="100" workbookViewId="0">
      <selection activeCell="G23" sqref="G23"/>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4">
        <f>'Cover Page'!C7</f>
        <v>0</v>
      </c>
    </row>
    <row r="7" spans="2:3" s="2" customFormat="1" ht="15.75" customHeight="1" x14ac:dyDescent="0.25">
      <c r="B7" s="41" t="s">
        <v>88</v>
      </c>
      <c r="C7" s="400" t="s">
        <v>127</v>
      </c>
    </row>
    <row r="8" spans="2:3" s="2" customFormat="1" ht="15.75" customHeight="1" x14ac:dyDescent="0.25">
      <c r="B8" s="295" t="str">
        <f>'Cover Page'!C8</f>
        <v>Unicare Life &amp; Health Insurance</v>
      </c>
    </row>
    <row r="9" spans="2:3" s="2" customFormat="1" ht="15.75" customHeight="1" x14ac:dyDescent="0.25">
      <c r="B9" s="51" t="s">
        <v>90</v>
      </c>
    </row>
    <row r="10" spans="2:3" s="2" customFormat="1" ht="15.75" customHeight="1" x14ac:dyDescent="0.25">
      <c r="B10" s="295">
        <f>'Cover Page'!C9</f>
        <v>0</v>
      </c>
    </row>
    <row r="11" spans="2:3" s="2" customFormat="1" ht="15.75" x14ac:dyDescent="0.25">
      <c r="B11" s="51" t="s">
        <v>85</v>
      </c>
    </row>
    <row r="12" spans="2:3" s="2" customFormat="1" x14ac:dyDescent="0.2">
      <c r="B12" s="195" t="str">
        <f>'Cover Page'!C6</f>
        <v>2018</v>
      </c>
    </row>
    <row r="13" spans="2:3" s="2" customFormat="1" ht="15.75" x14ac:dyDescent="0.25">
      <c r="B13" s="51"/>
    </row>
    <row r="14" spans="2:3" s="2" customFormat="1" ht="15.75" x14ac:dyDescent="0.25">
      <c r="B14" s="51"/>
    </row>
    <row r="15" spans="2:3" s="196" customFormat="1" ht="15.75" x14ac:dyDescent="0.25">
      <c r="B15" s="51"/>
    </row>
    <row r="16" spans="2:3" s="196" customFormat="1" ht="16.5" thickBot="1" x14ac:dyDescent="0.3">
      <c r="B16" s="296"/>
      <c r="C16" s="394" t="s">
        <v>130</v>
      </c>
    </row>
    <row r="17" spans="2:3" s="196" customFormat="1" ht="48" thickBot="1" x14ac:dyDescent="0.25">
      <c r="B17" s="395" t="s">
        <v>155</v>
      </c>
      <c r="C17" s="374"/>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c r="C35" s="367"/>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4">
        <f>'Cover Page'!C7</f>
        <v>0</v>
      </c>
    </row>
    <row r="7" spans="2:4" ht="15.75" customHeight="1" x14ac:dyDescent="0.25">
      <c r="B7" s="41" t="s">
        <v>88</v>
      </c>
    </row>
    <row r="8" spans="2:4" ht="15.75" customHeight="1" x14ac:dyDescent="0.25">
      <c r="B8" s="295" t="str">
        <f>'Cover Page'!C8</f>
        <v>Unicare Life &amp; Health Insurance</v>
      </c>
      <c r="D8" s="344" t="s">
        <v>91</v>
      </c>
    </row>
    <row r="9" spans="2:4" ht="15.75" customHeight="1" x14ac:dyDescent="0.25">
      <c r="B9" s="51" t="s">
        <v>90</v>
      </c>
    </row>
    <row r="10" spans="2:4" ht="15.75" customHeight="1" x14ac:dyDescent="0.25">
      <c r="B10" s="295">
        <f>'Cover Page'!C9</f>
        <v>0</v>
      </c>
    </row>
    <row r="11" spans="2:4" ht="15.75" x14ac:dyDescent="0.25">
      <c r="B11" s="51" t="s">
        <v>85</v>
      </c>
    </row>
    <row r="12" spans="2:4" x14ac:dyDescent="0.2">
      <c r="B12" s="195" t="str">
        <f>'Cover Page'!C6</f>
        <v>2018</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Unicare Life &amp; Health Insurance Company 2018 Dental MLR Report</dc:title>
  <dc:creator/>
  <cp:lastModifiedBy/>
  <dcterms:created xsi:type="dcterms:W3CDTF">2014-04-29T18:43:25Z</dcterms:created>
  <dcterms:modified xsi:type="dcterms:W3CDTF">2019-08-12T21:59:06Z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