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filterPrivacy="1" codeName="ThisWorkbook" defaultThemeVersion="124226"/>
  <xr:revisionPtr revIDLastSave="0" documentId="8_{C0D2DB94-7170-468C-8D1D-9D4563B2E687}" xr6:coauthVersionLast="45" xr6:coauthVersionMax="45" xr10:uidLastSave="{00000000-0000-0000-0000-000000000000}"/>
  <bookViews>
    <workbookView xWindow="-108" yWindow="-108" windowWidth="22044" windowHeight="13176"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O35" i="4"/>
  <c r="G35" i="4"/>
  <c r="G23" i="10"/>
  <c r="H23" i="10" s="1"/>
  <c r="H35" i="4"/>
  <c r="K27" i="10" s="1"/>
  <c r="L27" i="10" s="1"/>
  <c r="L28" i="10" s="1"/>
  <c r="P35" i="4"/>
  <c r="AA27" i="10" s="1"/>
  <c r="AB27" i="10" s="1"/>
  <c r="AB28" i="10" s="1"/>
  <c r="AB33"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T33" i="10" l="1"/>
  <c r="T27" i="10"/>
  <c r="T28" i="10" s="1"/>
  <c r="S28" i="10"/>
  <c r="X33" i="10"/>
  <c r="AA28" i="10"/>
  <c r="K28" i="10"/>
  <c r="G28" i="10"/>
  <c r="L33" i="10"/>
  <c r="P33" i="10"/>
  <c r="H33" i="10"/>
  <c r="O28" i="10"/>
</calcChain>
</file>

<file path=xl/sharedStrings.xml><?xml version="1.0" encoding="utf-8"?>
<sst xmlns="http://schemas.openxmlformats.org/spreadsheetml/2006/main" count="317" uniqueCount="174">
  <si>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</si>
  <si>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</si>
  <si>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</si>
  <si>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</si>
  <si>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</si>
  <si>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</si>
  <si>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</si>
  <si>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</si>
  <si>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</si>
  <si>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</si>
  <si>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</si>
  <si>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</si>
  <si>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</si>
  <si>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</si>
  <si>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</si>
  <si>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</si>
  <si>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</si>
  <si>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</si>
  <si>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</si>
  <si>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</si>
  <si>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</si>
  <si>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</si>
  <si>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</si>
  <si>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</si>
  <si>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</si>
  <si>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</si>
  <si>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</si>
  <si>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</si>
  <si>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</si>
  <si>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</si>
  <si>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</si>
  <si>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</si>
  <si>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</si>
  <si>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</si>
  <si>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</si>
  <si>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</si>
  <si>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</si>
  <si>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</si>
  <si>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</si>
  <si>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</si>
  <si>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</si>
  <si>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</si>
  <si>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</si>
  <si>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</si>
  <si>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</si>
  <si>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</si>
  <si>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</si>
  <si>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</si>
  <si>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</si>
  <si>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</si>
  <si>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</si>
  <si>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</si>
  <si>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</si>
  <si>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</si>
  <si>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</si>
  <si>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</si>
  <si>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</si>
  <si>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</si>
  <si>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</si>
  <si>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</si>
  <si>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</si>
  <si>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</si>
  <si>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</si>
  <si>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</si>
  <si>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</si>
  <si>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</si>
  <si>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</si>
  <si>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</si>
  <si>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</si>
  <si>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</si>
  <si>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</si>
  <si>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</si>
  <si>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</si>
  <si>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</si>
  <si>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</si>
  <si>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</si>
  <si>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</si>
  <si>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</si>
  <si>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</si>
  <si>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</si>
  <si>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</si>
  <si>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</si>
  <si>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</si>
  <si>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</si>
  <si>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</si>
  <si>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</si>
  <si>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</si>
  <si>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</si>
  <si>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</si>
  <si>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</si>
  <si>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</si>
  <si>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</si>
  <si>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</si>
  <si>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</si>
  <si>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</si>
  <si>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</si>
  <si>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</si>
  <si>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</si>
  <si>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</si>
  <si>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</si>
  <si>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</si>
  <si>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</si>
  <si>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</si>
  <si>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</si>
  <si>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</si>
  <si>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</si>
  <si>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</si>
  <si>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</si>
  <si>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</si>
  <si>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</si>
  <si>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</si>
  <si>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</si>
  <si>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</si>
  <si>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</si>
  <si>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</si>
  <si>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</si>
  <si>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</si>
  <si>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</si>
  <si>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</si>
  <si>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</si>
  <si>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</si>
  <si>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</si>
  <si>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</si>
  <si>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</si>
  <si>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</si>
  <si>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</si>
  <si>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</si>
  <si>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</si>
  <si>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</si>
  <si>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</si>
  <si>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</si>
  <si>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</si>
  <si>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</si>
  <si>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</si>
  <si>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</si>
  <si>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</si>
  <si>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</si>
  <si>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</si>
  <si>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</si>
  <si>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</si>
  <si>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</si>
  <si>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</si>
  <si>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</si>
  <si>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</si>
  <si>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</si>
  <si>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</si>
  <si>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</si>
  <si>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</si>
  <si>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</si>
  <si>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</si>
  <si>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</si>
  <si>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</si>
  <si>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</si>
  <si>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</si>
  <si>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</si>
  <si>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</si>
  <si>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</si>
  <si>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</si>
  <si>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</si>
  <si>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</si>
  <si>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2020</t>
  </si>
  <si>
    <t>TruAssure Insurance Company</t>
  </si>
  <si>
    <t>No</t>
  </si>
  <si>
    <t>John Thorp Maples</t>
  </si>
  <si>
    <t>Terri S Bon</t>
  </si>
  <si>
    <t>Per Paid Claim and Actuarial claims analysis</t>
  </si>
  <si>
    <t>Individual Premium Tax</t>
  </si>
  <si>
    <t>Group Premium Tax</t>
  </si>
  <si>
    <t>calculation based on premiums written and state tax rate.</t>
  </si>
  <si>
    <t>Based on premiums written</t>
  </si>
  <si>
    <t>Commissions</t>
  </si>
  <si>
    <t>based on premium and contracted rate</t>
  </si>
  <si>
    <t>Administration Fees</t>
  </si>
  <si>
    <t>based on contracted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</si>
</sst>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466">
    <xf numFmtId="0" fontId="0" fillId="0" borderId="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10" fillId="21" borderId="2" applyNumberFormat="0" applyAlignment="0" applyProtection="0"/>
    <xf numFmtId="0" fontId="10" fillId="21" borderId="2"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0" fontId="14" fillId="0" borderId="3" applyNumberFormat="0" applyFill="0" applyAlignment="0" applyProtection="0"/>
    <xf numFmtId="0" fontId="14" fillId="0" borderId="3"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8" fillId="0" borderId="6" applyNumberFormat="0" applyFill="0" applyAlignment="0" applyProtection="0"/>
    <xf numFmtId="0" fontId="18" fillId="0" borderId="6" applyNumberFormat="0" applyFill="0" applyAlignment="0" applyProtection="0"/>
    <xf numFmtId="0" fontId="19" fillId="22" borderId="0" applyNumberFormat="0" applyBorder="0" applyAlignment="0" applyProtection="0"/>
    <xf numFmtId="0" fontId="19" fillId="22" borderId="0" applyNumberFormat="0" applyBorder="0" applyAlignment="0" applyProtection="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5" fillId="0" borderId="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10">
    <xf numFmtId="0" fontId="0" fillId="0" borderId="0" xfId="0"/>
    <xf numFmtId="0" fontId="5" fillId="0" borderId="0" xfId="0" applyFont="1" applyProtection="1"/>
    <xf numFmtId="0" fontId="0" fillId="0" borderId="0" xfId="0"/>
    <xf numFmtId="0" fontId="5" fillId="0" borderId="0" xfId="0" applyFont="1" applyFill="1" applyProtection="1"/>
    <xf numFmtId="0" fontId="25" fillId="0" borderId="0" xfId="126" applyFont="1" applyFill="1" applyAlignment="1" applyProtection="1"/>
    <xf numFmtId="0" fontId="0" fillId="0" borderId="0" xfId="0" applyFill="1"/>
    <xf numFmtId="0" fontId="25" fillId="0" borderId="0" xfId="0" applyFont="1" applyProtection="1">
      <protection locked="0"/>
    </xf>
    <xf numFmtId="0" fontId="5" fillId="0" borderId="0" xfId="126" applyFont="1" applyAlignment="1" applyProtection="1">
      <protection locked="0"/>
    </xf>
    <xf numFmtId="0" fontId="5" fillId="0" borderId="0" xfId="126" applyFont="1" applyFill="1" applyAlignment="1" applyProtection="1">
      <protection locked="0"/>
    </xf>
    <xf numFmtId="0" fontId="5" fillId="0" borderId="0" xfId="125" applyFont="1" applyAlignment="1" applyProtection="1">
      <protection locked="0"/>
    </xf>
    <xf numFmtId="0" fontId="5" fillId="0" borderId="0" xfId="0" applyFont="1" applyFill="1" applyProtection="1">
      <protection locked="0"/>
    </xf>
    <xf numFmtId="0" fontId="5" fillId="0" borderId="0" xfId="0" applyFont="1" applyProtection="1">
      <protection locked="0"/>
    </xf>
    <xf numFmtId="0" fontId="5" fillId="0" borderId="0" xfId="125" applyFont="1" applyFill="1" applyAlignment="1" applyProtection="1">
      <protection locked="0"/>
    </xf>
    <xf numFmtId="0" fontId="5" fillId="0" borderId="0" xfId="0" applyNumberFormat="1" applyFont="1" applyFill="1" applyAlignment="1" applyProtection="1">
      <alignment horizontal="left"/>
      <protection locked="0"/>
    </xf>
    <xf numFmtId="0" fontId="5" fillId="0" borderId="0" xfId="125" applyFont="1" applyFill="1" applyBorder="1" applyAlignment="1" applyProtection="1">
      <protection locked="0"/>
    </xf>
    <xf numFmtId="0" fontId="5" fillId="0" borderId="0" xfId="0" applyFont="1" applyFill="1" applyAlignment="1" applyProtection="1">
      <protection locked="0"/>
    </xf>
    <xf numFmtId="0" fontId="5" fillId="0" borderId="0" xfId="0" applyFont="1" applyAlignment="1" applyProtection="1">
      <alignment horizontal="right"/>
      <protection locked="0"/>
    </xf>
    <xf numFmtId="0" fontId="25" fillId="0" borderId="0" xfId="126" applyFont="1" applyFill="1" applyAlignment="1" applyProtection="1">
      <protection locked="0"/>
    </xf>
    <xf numFmtId="0" fontId="0" fillId="0" borderId="0" xfId="0" applyProtection="1">
      <protection locked="0"/>
    </xf>
    <xf numFmtId="0" fontId="25" fillId="0" borderId="0" xfId="126" applyFont="1" applyAlignment="1" applyProtection="1">
      <protection locked="0"/>
    </xf>
    <xf numFmtId="0" fontId="5" fillId="0" borderId="0" xfId="126" applyFont="1" applyBorder="1" applyAlignment="1" applyProtection="1">
      <protection locked="0"/>
    </xf>
    <xf numFmtId="0" fontId="0" fillId="0" borderId="0" xfId="0" applyFill="1" applyProtection="1">
      <protection locked="0"/>
    </xf>
    <xf numFmtId="0" fontId="25" fillId="0" borderId="0" xfId="126" applyFont="1" applyAlignment="1" applyProtection="1"/>
    <xf numFmtId="0" fontId="5" fillId="0" borderId="0" xfId="0" applyNumberFormat="1" applyFont="1" applyFill="1" applyAlignment="1" applyProtection="1">
      <alignment horizontal="left"/>
      <protection locked="0"/>
    </xf>
    <xf numFmtId="0" fontId="31" fillId="0" borderId="0" xfId="0" applyFont="1" applyProtection="1"/>
    <xf numFmtId="0" fontId="31" fillId="0" borderId="0" xfId="0" applyFont="1" applyProtection="1">
      <protection locked="0"/>
    </xf>
    <xf numFmtId="0" fontId="32" fillId="0" borderId="0" xfId="0" applyFont="1" applyProtection="1"/>
    <xf numFmtId="0" fontId="31" fillId="0" borderId="0" xfId="0" applyFont="1" applyAlignment="1" applyProtection="1">
      <alignment wrapText="1"/>
    </xf>
    <xf numFmtId="0" fontId="31" fillId="0" borderId="0" xfId="0" applyFont="1" applyFill="1" applyAlignment="1" applyProtection="1">
      <alignment wrapText="1"/>
    </xf>
    <xf numFmtId="0" fontId="31" fillId="24" borderId="36" xfId="325" applyFont="1" applyFill="1" applyBorder="1" applyProtection="1"/>
    <xf numFmtId="0" fontId="31" fillId="24" borderId="35" xfId="325" applyFont="1" applyFill="1" applyBorder="1" applyProtection="1"/>
    <xf numFmtId="0" fontId="31" fillId="24" borderId="85" xfId="325" applyFont="1" applyFill="1" applyBorder="1" applyAlignment="1" applyProtection="1">
      <alignment horizontal="center"/>
      <protection locked="0"/>
    </xf>
    <xf numFmtId="0" fontId="32" fillId="0" borderId="23" xfId="325" quotePrefix="1" applyFont="1" applyBorder="1" applyAlignment="1" applyProtection="1">
      <alignment horizontal="right" vertical="center"/>
    </xf>
    <xf numFmtId="0" fontId="32" fillId="0" borderId="15" xfId="325" applyFont="1" applyBorder="1" applyAlignment="1" applyProtection="1">
      <alignment vertical="center"/>
    </xf>
    <xf numFmtId="49" fontId="32" fillId="0" borderId="63" xfId="325" applyNumberFormat="1" applyFont="1" applyBorder="1" applyAlignment="1" applyProtection="1">
      <alignment horizontal="left" vertical="center"/>
      <protection locked="0"/>
    </xf>
    <xf numFmtId="0" fontId="32" fillId="0" borderId="63" xfId="325" applyFont="1" applyBorder="1" applyAlignment="1" applyProtection="1">
      <alignment horizontal="left" vertical="center"/>
      <protection locked="0"/>
    </xf>
    <xf numFmtId="0" fontId="33" fillId="0" borderId="42" xfId="0" quotePrefix="1" applyFont="1" applyBorder="1" applyAlignment="1" applyProtection="1">
      <alignment horizontal="right"/>
    </xf>
    <xf numFmtId="0" fontId="32" fillId="0" borderId="64" xfId="325" applyFont="1" applyBorder="1" applyAlignment="1" applyProtection="1">
      <alignment wrapText="1"/>
    </xf>
    <xf numFmtId="0" fontId="32" fillId="0" borderId="65" xfId="325" applyFont="1" applyFill="1" applyBorder="1" applyProtection="1">
      <protection locked="0"/>
    </xf>
    <xf numFmtId="0" fontId="31" fillId="0" borderId="0" xfId="0" applyFont="1" applyFill="1" applyProtection="1">
      <protection locked="0"/>
    </xf>
    <xf numFmtId="0" fontId="32" fillId="0" borderId="0" xfId="0" applyFont="1" applyFill="1" applyProtection="1"/>
    <xf numFmtId="0" fontId="31" fillId="0" borderId="0" xfId="0" applyFont="1" applyFill="1" applyProtection="1"/>
    <xf numFmtId="0" fontId="34" fillId="0" borderId="0" xfId="0" applyFont="1" applyFill="1" applyProtection="1">
      <protection locked="0"/>
    </xf>
    <xf numFmtId="0" fontId="31" fillId="0" borderId="0" xfId="125" applyFont="1" applyFill="1" applyAlignment="1" applyProtection="1">
      <protection locked="0"/>
    </xf>
    <xf numFmtId="0" fontId="32" fillId="0" borderId="0" xfId="125" applyFont="1" applyAlignment="1" applyProtection="1"/>
    <xf numFmtId="0" fontId="31" fillId="0" borderId="0" xfId="125" applyFont="1" applyAlignment="1" applyProtection="1"/>
    <xf numFmtId="0" fontId="31" fillId="0" borderId="0" xfId="0" applyFont="1" applyAlignment="1" applyProtection="1">
      <alignment wrapText="1"/>
      <protection locked="0"/>
    </xf>
    <xf numFmtId="0" fontId="31" fillId="0" borderId="0" xfId="126" applyFont="1" applyAlignment="1" applyProtection="1"/>
    <xf numFmtId="0" fontId="31" fillId="0" borderId="0" xfId="126" applyFont="1" applyAlignment="1" applyProtection="1">
      <protection locked="0"/>
    </xf>
    <xf numFmtId="0" fontId="31" fillId="0" borderId="0" xfId="125" applyFont="1" applyAlignment="1" applyProtection="1">
      <protection locked="0"/>
    </xf>
    <xf numFmtId="0" fontId="31" fillId="26" borderId="0" xfId="126" applyFont="1" applyFill="1" applyAlignment="1" applyProtection="1"/>
    <xf numFmtId="0" fontId="31" fillId="0" borderId="0" xfId="0" applyFont="1" applyFill="1" applyAlignment="1" applyProtection="1">
      <alignment wrapText="1"/>
      <protection locked="0"/>
    </xf>
    <xf numFmtId="0" fontId="31" fillId="0" borderId="0" xfId="126" applyFont="1" applyFill="1" applyAlignment="1" applyProtection="1">
      <protection locked="0"/>
    </xf>
    <xf numFmtId="49" fontId="31" fillId="0" borderId="0" xfId="0" applyNumberFormat="1" applyFont="1" applyFill="1" applyAlignment="1" applyProtection="1">
      <alignment horizontal="left"/>
      <protection locked="0"/>
    </xf>
    <xf numFmtId="0" fontId="32" fillId="0" borderId="0" xfId="125" applyFont="1" applyAlignment="1" applyProtection="1">
      <alignment horizontal="left"/>
    </xf>
    <xf numFmtId="0" fontId="31" fillId="0" borderId="0" xfId="125" applyFont="1" applyFill="1" applyBorder="1" applyAlignment="1" applyProtection="1">
      <alignment wrapText="1"/>
      <protection locked="0"/>
    </xf>
    <xf numFmtId="0" fontId="31" fillId="0" borderId="0" xfId="0" applyFont="1" applyAlignment="1" applyProtection="1">
      <protection locked="0"/>
    </xf>
    <xf numFmtId="0" fontId="31" fillId="0" borderId="0" xfId="125" applyFont="1" applyAlignment="1" applyProtection="1">
      <alignment wrapText="1"/>
      <protection locked="0"/>
    </xf>
    <xf numFmtId="0" fontId="31" fillId="0" borderId="0" xfId="0" applyFont="1" applyAlignment="1" applyProtection="1">
      <alignment horizontal="right"/>
      <protection locked="0"/>
    </xf>
    <xf numFmtId="49" fontId="31" fillId="0" borderId="36" xfId="0" applyNumberFormat="1" applyFont="1" applyBorder="1" applyAlignment="1" applyProtection="1">
      <alignment horizontal="center" vertical="top" wrapText="1"/>
    </xf>
    <xf numFmtId="49" fontId="31" fillId="0" borderId="35" xfId="0" applyNumberFormat="1" applyFont="1" applyBorder="1" applyAlignment="1" applyProtection="1">
      <alignment horizontal="center" vertical="top" wrapText="1"/>
    </xf>
    <xf numFmtId="49" fontId="31" fillId="0" borderId="27" xfId="0" applyNumberFormat="1" applyFont="1" applyBorder="1" applyAlignment="1" applyProtection="1">
      <alignment horizontal="center" vertical="top" wrapText="1"/>
    </xf>
    <xf numFmtId="14" fontId="31" fillId="0" borderId="41" xfId="0" applyNumberFormat="1" applyFont="1" applyBorder="1" applyAlignment="1" applyProtection="1">
      <alignment horizontal="center" vertical="top" wrapText="1"/>
    </xf>
    <xf numFmtId="14" fontId="31" fillId="0" borderId="33" xfId="0" applyNumberFormat="1" applyFont="1" applyBorder="1" applyAlignment="1" applyProtection="1">
      <alignment horizontal="center" vertical="top" wrapText="1"/>
    </xf>
    <xf numFmtId="14" fontId="31" fillId="0" borderId="46" xfId="0" applyNumberFormat="1" applyFont="1" applyBorder="1" applyAlignment="1" applyProtection="1">
      <alignment horizontal="center" vertical="top" wrapText="1"/>
    </xf>
    <xf numFmtId="0" fontId="31" fillId="0" borderId="53" xfId="0" applyFont="1" applyFill="1" applyBorder="1" applyAlignment="1" applyProtection="1">
      <alignment horizontal="center" vertical="top" wrapText="1"/>
    </xf>
    <xf numFmtId="0" fontId="31" fillId="0" borderId="51" xfId="0" applyFont="1" applyFill="1" applyBorder="1" applyAlignment="1" applyProtection="1">
      <alignment horizontal="center" vertical="top" wrapText="1"/>
    </xf>
    <xf numFmtId="0" fontId="31" fillId="0" borderId="25" xfId="0" applyFont="1" applyFill="1" applyBorder="1" applyAlignment="1" applyProtection="1">
      <alignment horizontal="center" vertical="top" wrapText="1"/>
    </xf>
    <xf numFmtId="0" fontId="31" fillId="0" borderId="87" xfId="0" applyFont="1" applyFill="1" applyBorder="1" applyAlignment="1" applyProtection="1">
      <alignment horizontal="center" vertical="top" wrapText="1"/>
    </xf>
    <xf numFmtId="0" fontId="31" fillId="0" borderId="46" xfId="0" applyFont="1" applyFill="1" applyBorder="1" applyAlignment="1" applyProtection="1">
      <alignment horizontal="center" vertical="top" wrapText="1"/>
    </xf>
    <xf numFmtId="49" fontId="31" fillId="0" borderId="12" xfId="0" applyNumberFormat="1" applyFont="1" applyBorder="1" applyAlignment="1" applyProtection="1">
      <alignment horizontal="right" vertical="top"/>
    </xf>
    <xf numFmtId="0" fontId="31" fillId="0" borderId="16" xfId="0" applyFont="1" applyFill="1" applyBorder="1" applyAlignment="1" applyProtection="1">
      <alignment horizontal="left" vertical="top" indent="1"/>
    </xf>
    <xf numFmtId="0" fontId="31" fillId="0" borderId="17" xfId="0" applyFont="1" applyFill="1" applyBorder="1" applyAlignment="1" applyProtection="1">
      <alignment vertical="top"/>
    </xf>
    <xf numFmtId="164" fontId="31" fillId="26" borderId="57" xfId="81" applyNumberFormat="1" applyFont="1" applyFill="1" applyBorder="1" applyAlignment="1" applyProtection="1">
      <alignment vertical="top"/>
    </xf>
    <xf numFmtId="164" fontId="31" fillId="26" borderId="27" xfId="81" applyNumberFormat="1" applyFont="1" applyFill="1" applyBorder="1" applyAlignment="1" applyProtection="1">
      <alignment vertical="top"/>
    </xf>
    <xf numFmtId="164" fontId="31" fillId="26" borderId="28" xfId="81" applyNumberFormat="1" applyFont="1" applyFill="1" applyBorder="1" applyAlignment="1" applyProtection="1">
      <alignment vertical="top"/>
    </xf>
    <xf numFmtId="164" fontId="31" fillId="26" borderId="0" xfId="81" applyNumberFormat="1" applyFont="1" applyFill="1" applyBorder="1" applyAlignment="1" applyProtection="1">
      <alignment vertical="top"/>
    </xf>
    <xf numFmtId="164" fontId="31" fillId="26" borderId="24" xfId="81" applyNumberFormat="1" applyFont="1" applyFill="1" applyBorder="1" applyAlignment="1" applyProtection="1">
      <alignment vertical="top"/>
    </xf>
    <xf numFmtId="164" fontId="31" fillId="26" borderId="44" xfId="81" applyNumberFormat="1" applyFont="1" applyFill="1" applyBorder="1" applyAlignment="1" applyProtection="1">
      <alignment vertical="top"/>
    </xf>
    <xf numFmtId="49" fontId="31" fillId="0" borderId="13" xfId="0" applyNumberFormat="1" applyFont="1" applyBorder="1" applyAlignment="1" applyProtection="1">
      <alignment horizontal="right" vertical="top"/>
    </xf>
    <xf numFmtId="0" fontId="31" fillId="0" borderId="11" xfId="0" applyFont="1" applyFill="1" applyBorder="1" applyAlignment="1" applyProtection="1">
      <alignment vertical="top"/>
    </xf>
    <xf numFmtId="0" fontId="31" fillId="0" borderId="14" xfId="0" applyFont="1" applyFill="1" applyBorder="1" applyAlignment="1" applyProtection="1">
      <alignment horizontal="left" vertical="top" wrapText="1" indent="1"/>
    </xf>
    <xf numFmtId="164" fontId="31" fillId="27" borderId="24" xfId="81" applyNumberFormat="1" applyFont="1" applyFill="1" applyBorder="1" applyAlignment="1" applyProtection="1">
      <alignment vertical="top"/>
    </xf>
    <xf numFmtId="164" fontId="31" fillId="27" borderId="47" xfId="81" applyNumberFormat="1" applyFont="1" applyFill="1" applyBorder="1" applyAlignment="1" applyProtection="1">
      <alignment vertical="top"/>
    </xf>
    <xf numFmtId="164" fontId="31" fillId="27" borderId="28" xfId="81" applyNumberFormat="1" applyFont="1" applyFill="1" applyBorder="1" applyAlignment="1" applyProtection="1">
      <alignment vertical="top"/>
    </xf>
    <xf numFmtId="49" fontId="31" fillId="26" borderId="13" xfId="0" applyNumberFormat="1" applyFont="1" applyFill="1" applyBorder="1" applyAlignment="1" applyProtection="1">
      <alignment horizontal="right" vertical="top"/>
    </xf>
    <xf numFmtId="0" fontId="31" fillId="26" borderId="22" xfId="0" applyFont="1" applyFill="1" applyBorder="1" applyAlignment="1" applyProtection="1">
      <alignment horizontal="left" vertical="top"/>
    </xf>
    <xf numFmtId="0" fontId="31" fillId="26" borderId="18" xfId="0" applyFont="1" applyFill="1" applyBorder="1" applyAlignment="1" applyProtection="1">
      <alignment vertical="top"/>
    </xf>
    <xf numFmtId="164" fontId="31" fillId="26" borderId="38" xfId="81" applyNumberFormat="1" applyFont="1" applyFill="1" applyBorder="1" applyAlignment="1" applyProtection="1">
      <alignment vertical="top"/>
    </xf>
    <xf numFmtId="164" fontId="31" fillId="26" borderId="48" xfId="81" applyNumberFormat="1" applyFont="1" applyFill="1" applyBorder="1" applyAlignment="1" applyProtection="1">
      <alignment vertical="top"/>
    </xf>
    <xf numFmtId="164" fontId="31" fillId="26" borderId="86" xfId="81" applyNumberFormat="1" applyFont="1" applyFill="1" applyBorder="1" applyAlignment="1" applyProtection="1">
      <alignment vertical="top"/>
    </xf>
    <xf numFmtId="164" fontId="31" fillId="26" borderId="59" xfId="81" applyNumberFormat="1" applyFont="1" applyFill="1" applyBorder="1" applyAlignment="1" applyProtection="1">
      <alignment vertical="top"/>
    </xf>
    <xf numFmtId="164" fontId="31" fillId="26" borderId="37" xfId="81" applyNumberFormat="1" applyFont="1" applyFill="1" applyBorder="1" applyAlignment="1" applyProtection="1">
      <alignment vertical="top"/>
    </xf>
    <xf numFmtId="0" fontId="31" fillId="0" borderId="14" xfId="0" applyFont="1" applyFill="1" applyBorder="1" applyAlignment="1" applyProtection="1">
      <alignment vertical="top"/>
    </xf>
    <xf numFmtId="164" fontId="31" fillId="26" borderId="47" xfId="81" applyNumberFormat="1" applyFont="1" applyFill="1" applyBorder="1" applyAlignment="1" applyProtection="1">
      <alignment vertical="top"/>
    </xf>
    <xf numFmtId="164" fontId="31" fillId="26" borderId="58" xfId="81" applyNumberFormat="1" applyFont="1" applyFill="1" applyBorder="1" applyAlignment="1" applyProtection="1">
      <alignment vertical="top"/>
    </xf>
    <xf numFmtId="164" fontId="31" fillId="26" borderId="21" xfId="81" applyNumberFormat="1" applyFont="1" applyFill="1" applyBorder="1" applyAlignment="1" applyProtection="1">
      <alignment vertical="top"/>
    </xf>
    <xf numFmtId="49" fontId="31" fillId="0" borderId="13" xfId="0" applyNumberFormat="1" applyFont="1" applyFill="1" applyBorder="1" applyAlignment="1" applyProtection="1">
      <alignment horizontal="right" vertical="top"/>
    </xf>
    <xf numFmtId="49" fontId="31" fillId="0" borderId="11" xfId="0" applyNumberFormat="1" applyFont="1" applyFill="1" applyBorder="1" applyAlignment="1" applyProtection="1">
      <alignment horizontal="right" vertical="top"/>
    </xf>
    <xf numFmtId="0" fontId="35" fillId="26" borderId="20" xfId="0" applyFont="1" applyFill="1" applyBorder="1" applyAlignment="1" applyProtection="1">
      <alignment vertical="top"/>
    </xf>
    <xf numFmtId="0" fontId="31" fillId="26" borderId="22" xfId="0" applyNumberFormat="1" applyFont="1" applyFill="1" applyBorder="1" applyAlignment="1" applyProtection="1">
      <alignment horizontal="left" vertical="top"/>
    </xf>
    <xf numFmtId="0" fontId="31" fillId="0" borderId="11" xfId="0" applyNumberFormat="1" applyFont="1" applyFill="1" applyBorder="1" applyAlignment="1" applyProtection="1">
      <alignment vertical="top"/>
    </xf>
    <xf numFmtId="164" fontId="31" fillId="0" borderId="24" xfId="81" applyNumberFormat="1" applyFont="1" applyFill="1" applyBorder="1" applyAlignment="1" applyProtection="1">
      <alignment vertical="top"/>
      <protection locked="0"/>
    </xf>
    <xf numFmtId="164" fontId="31" fillId="0" borderId="47" xfId="81" applyNumberFormat="1" applyFont="1" applyFill="1" applyBorder="1" applyAlignment="1" applyProtection="1">
      <alignment vertical="top"/>
      <protection locked="0"/>
    </xf>
    <xf numFmtId="166" fontId="31" fillId="0" borderId="28" xfId="81" applyNumberFormat="1" applyFont="1" applyFill="1" applyBorder="1" applyAlignment="1" applyProtection="1">
      <alignment vertical="top"/>
      <protection locked="0"/>
    </xf>
    <xf numFmtId="166" fontId="31" fillId="0" borderId="58" xfId="81" applyNumberFormat="1" applyFont="1" applyFill="1" applyBorder="1" applyAlignment="1" applyProtection="1">
      <alignment vertical="top"/>
      <protection locked="0"/>
    </xf>
    <xf numFmtId="166" fontId="31" fillId="0" borderId="24" xfId="81" applyNumberFormat="1" applyFont="1" applyFill="1" applyBorder="1" applyAlignment="1" applyProtection="1">
      <alignment vertical="top"/>
      <protection locked="0"/>
    </xf>
    <xf numFmtId="166" fontId="31" fillId="0" borderId="21" xfId="81" applyNumberFormat="1" applyFont="1" applyFill="1" applyBorder="1" applyAlignment="1" applyProtection="1">
      <alignment vertical="top"/>
      <protection locked="0"/>
    </xf>
    <xf numFmtId="166" fontId="31" fillId="0" borderId="47" xfId="81" applyNumberFormat="1" applyFont="1" applyFill="1" applyBorder="1" applyAlignment="1" applyProtection="1">
      <alignment vertical="top"/>
      <protection locked="0"/>
    </xf>
    <xf numFmtId="0" fontId="31" fillId="0" borderId="14" xfId="0" applyFont="1" applyFill="1" applyBorder="1" applyAlignment="1" applyProtection="1">
      <alignment horizontal="left" vertical="top" indent="1"/>
    </xf>
    <xf numFmtId="166" fontId="31" fillId="0" borderId="24" xfId="81" applyNumberFormat="1" applyFont="1" applyBorder="1" applyAlignment="1" applyProtection="1">
      <alignment vertical="top"/>
      <protection locked="0"/>
    </xf>
    <xf numFmtId="164" fontId="31" fillId="27" borderId="30" xfId="81" applyNumberFormat="1" applyFont="1" applyFill="1" applyBorder="1" applyAlignment="1" applyProtection="1">
      <alignment vertical="top"/>
    </xf>
    <xf numFmtId="164" fontId="31" fillId="27" borderId="44" xfId="81" applyNumberFormat="1" applyFont="1" applyFill="1" applyBorder="1" applyAlignment="1" applyProtection="1">
      <alignment vertical="top"/>
    </xf>
    <xf numFmtId="49" fontId="31" fillId="0" borderId="11" xfId="0" applyNumberFormat="1" applyFont="1" applyBorder="1" applyAlignment="1" applyProtection="1">
      <alignment horizontal="right" vertical="top"/>
    </xf>
    <xf numFmtId="0" fontId="31" fillId="0" borderId="16" xfId="0" applyFont="1" applyBorder="1" applyAlignment="1" applyProtection="1">
      <alignment horizontal="left" vertical="top" indent="1"/>
    </xf>
    <xf numFmtId="0" fontId="31" fillId="0" borderId="17" xfId="0" applyFont="1" applyBorder="1" applyAlignment="1" applyProtection="1">
      <alignment vertical="top"/>
    </xf>
    <xf numFmtId="0" fontId="31" fillId="0" borderId="11" xfId="0" applyFont="1" applyBorder="1" applyAlignment="1" applyProtection="1">
      <alignment vertical="top"/>
    </xf>
    <xf numFmtId="0" fontId="31" fillId="0" borderId="11" xfId="0" applyFont="1" applyBorder="1" applyProtection="1"/>
    <xf numFmtId="164" fontId="31" fillId="27" borderId="58" xfId="81" applyNumberFormat="1" applyFont="1" applyFill="1" applyBorder="1" applyAlignment="1" applyProtection="1">
      <alignment vertical="top"/>
    </xf>
    <xf numFmtId="164" fontId="31" fillId="27" borderId="21" xfId="81" applyNumberFormat="1" applyFont="1" applyFill="1" applyBorder="1" applyAlignment="1" applyProtection="1">
      <alignment vertical="top"/>
    </xf>
    <xf numFmtId="0" fontId="31" fillId="26" borderId="11" xfId="0" applyFont="1" applyFill="1" applyBorder="1" applyAlignment="1" applyProtection="1">
      <alignment vertical="top"/>
    </xf>
    <xf numFmtId="0" fontId="31" fillId="26" borderId="11" xfId="0" applyNumberFormat="1" applyFont="1" applyFill="1" applyBorder="1" applyAlignment="1" applyProtection="1">
      <alignment vertical="top"/>
    </xf>
    <xf numFmtId="0" fontId="31" fillId="26" borderId="14" xfId="0" applyFont="1" applyFill="1" applyBorder="1" applyAlignment="1" applyProtection="1">
      <alignment horizontal="left" vertical="top" indent="1"/>
    </xf>
    <xf numFmtId="0" fontId="31" fillId="0" borderId="11" xfId="0" applyFont="1" applyBorder="1" applyAlignment="1" applyProtection="1">
      <alignment horizontal="left" vertical="top" indent="1"/>
    </xf>
    <xf numFmtId="0" fontId="31" fillId="0" borderId="14" xfId="0" applyFont="1" applyBorder="1" applyAlignment="1" applyProtection="1">
      <alignment vertical="top"/>
    </xf>
    <xf numFmtId="165" fontId="31" fillId="0" borderId="24" xfId="62" applyNumberFormat="1" applyFont="1" applyFill="1" applyBorder="1" applyAlignment="1" applyProtection="1">
      <alignment vertical="top"/>
      <protection locked="0"/>
    </xf>
    <xf numFmtId="165" fontId="31" fillId="0" borderId="28" xfId="62" applyNumberFormat="1" applyFont="1" applyFill="1" applyBorder="1" applyAlignment="1" applyProtection="1">
      <alignment vertical="top"/>
      <protection locked="0"/>
    </xf>
    <xf numFmtId="38" fontId="31" fillId="0" borderId="47" xfId="81" applyNumberFormat="1" applyFont="1" applyFill="1" applyBorder="1" applyAlignment="1" applyProtection="1">
      <alignment vertical="top"/>
      <protection locked="0"/>
    </xf>
    <xf numFmtId="165" fontId="31" fillId="27" borderId="25" xfId="62" applyNumberFormat="1" applyFont="1" applyFill="1" applyBorder="1" applyAlignment="1" applyProtection="1">
      <alignment vertical="top"/>
    </xf>
    <xf numFmtId="165" fontId="31" fillId="27" borderId="49" xfId="62" applyNumberFormat="1" applyFont="1" applyFill="1" applyBorder="1" applyAlignment="1" applyProtection="1">
      <alignment vertical="top"/>
    </xf>
    <xf numFmtId="0" fontId="31" fillId="26" borderId="12" xfId="0" applyFont="1" applyFill="1" applyBorder="1" applyAlignment="1" applyProtection="1">
      <alignment vertical="top"/>
    </xf>
    <xf numFmtId="0" fontId="31" fillId="26" borderId="16" xfId="0" applyNumberFormat="1" applyFont="1" applyFill="1" applyBorder="1" applyAlignment="1" applyProtection="1">
      <alignment vertical="top"/>
    </xf>
    <xf numFmtId="0" fontId="31" fillId="26" borderId="17" xfId="0" applyFont="1" applyFill="1" applyBorder="1" applyAlignment="1" applyProtection="1">
      <alignment horizontal="left" vertical="top" indent="1"/>
    </xf>
    <xf numFmtId="165" fontId="31" fillId="25" borderId="35" xfId="62" applyNumberFormat="1" applyFont="1" applyFill="1" applyBorder="1" applyAlignment="1" applyProtection="1">
      <alignment vertical="top"/>
    </xf>
    <xf numFmtId="0" fontId="31" fillId="25" borderId="36" xfId="0" applyFont="1" applyFill="1" applyBorder="1" applyProtection="1"/>
    <xf numFmtId="165" fontId="31" fillId="25" borderId="27" xfId="62" applyNumberFormat="1" applyFont="1" applyFill="1" applyBorder="1" applyAlignment="1" applyProtection="1">
      <alignment vertical="top"/>
    </xf>
    <xf numFmtId="0" fontId="31" fillId="26" borderId="22" xfId="0" applyNumberFormat="1" applyFont="1" applyFill="1" applyBorder="1" applyAlignment="1" applyProtection="1">
      <alignment vertical="top"/>
    </xf>
    <xf numFmtId="0" fontId="31" fillId="26" borderId="18" xfId="0" applyFont="1" applyFill="1" applyBorder="1" applyAlignment="1" applyProtection="1">
      <alignment horizontal="left" vertical="top" indent="1"/>
    </xf>
    <xf numFmtId="0" fontId="31" fillId="25" borderId="30" xfId="0" applyFont="1" applyFill="1" applyBorder="1" applyProtection="1"/>
    <xf numFmtId="49" fontId="31" fillId="0" borderId="23" xfId="0" applyNumberFormat="1" applyFont="1" applyBorder="1" applyAlignment="1" applyProtection="1">
      <alignment horizontal="right" vertical="top"/>
    </xf>
    <xf numFmtId="0" fontId="31" fillId="0" borderId="19" xfId="0" applyFont="1" applyBorder="1" applyAlignment="1" applyProtection="1">
      <alignment horizontal="left" vertical="top" indent="1"/>
    </xf>
    <xf numFmtId="0" fontId="31" fillId="0" borderId="19" xfId="0" applyFont="1" applyBorder="1" applyAlignment="1" applyProtection="1">
      <alignment vertical="top"/>
    </xf>
    <xf numFmtId="164" fontId="31" fillId="25" borderId="0" xfId="81" applyNumberFormat="1" applyFont="1" applyFill="1" applyBorder="1" applyProtection="1"/>
    <xf numFmtId="164" fontId="31" fillId="25" borderId="44" xfId="81" applyNumberFormat="1" applyFont="1" applyFill="1" applyBorder="1" applyProtection="1"/>
    <xf numFmtId="49" fontId="31" fillId="0" borderId="42" xfId="0" applyNumberFormat="1" applyFont="1" applyBorder="1" applyAlignment="1" applyProtection="1">
      <alignment horizontal="right" vertical="top"/>
    </xf>
    <xf numFmtId="0" fontId="31" fillId="0" borderId="43" xfId="0" applyFont="1" applyBorder="1" applyAlignment="1" applyProtection="1">
      <alignment horizontal="left" vertical="top" indent="1"/>
    </xf>
    <xf numFmtId="0" fontId="31" fillId="0" borderId="43" xfId="0" applyFont="1" applyBorder="1" applyAlignment="1" applyProtection="1">
      <alignment vertical="top"/>
    </xf>
    <xf numFmtId="166" fontId="31" fillId="0" borderId="54" xfId="0" applyNumberFormat="1" applyFont="1" applyFill="1" applyBorder="1" applyAlignment="1" applyProtection="1">
      <alignment vertical="top"/>
      <protection locked="0"/>
    </xf>
    <xf numFmtId="164" fontId="31" fillId="25" borderId="33" xfId="81" applyNumberFormat="1" applyFont="1" applyFill="1" applyBorder="1" applyProtection="1"/>
    <xf numFmtId="0" fontId="31" fillId="25" borderId="41" xfId="0" applyFont="1" applyFill="1" applyBorder="1" applyProtection="1"/>
    <xf numFmtId="164" fontId="31" fillId="25" borderId="46" xfId="81" applyNumberFormat="1" applyFont="1" applyFill="1" applyBorder="1" applyProtection="1"/>
    <xf numFmtId="164" fontId="31" fillId="0" borderId="0" xfId="81" applyNumberFormat="1" applyFont="1" applyBorder="1" applyProtection="1">
      <protection locked="0"/>
    </xf>
    <xf numFmtId="0" fontId="32" fillId="0" borderId="0" xfId="126" applyFont="1" applyFill="1" applyAlignment="1" applyProtection="1"/>
    <xf numFmtId="0" fontId="31" fillId="0" borderId="0" xfId="126" applyFont="1" applyProtection="1"/>
    <xf numFmtId="14" fontId="31" fillId="0" borderId="0" xfId="0" applyNumberFormat="1" applyFont="1" applyAlignment="1" applyProtection="1">
      <alignment wrapText="1"/>
      <protection locked="0"/>
    </xf>
    <xf numFmtId="0" fontId="32" fillId="0" borderId="0" xfId="126" applyFont="1" applyFill="1" applyBorder="1" applyAlignment="1" applyProtection="1">
      <alignment vertical="top"/>
      <protection locked="0"/>
    </xf>
    <xf numFmtId="0" fontId="36" fillId="0" borderId="0" xfId="199" applyFont="1" applyProtection="1"/>
    <xf numFmtId="0" fontId="31" fillId="0" borderId="0" xfId="125" applyFont="1" applyFill="1" applyBorder="1" applyAlignment="1" applyProtection="1">
      <protection locked="0"/>
    </xf>
    <xf numFmtId="49" fontId="31" fillId="0" borderId="0" xfId="0" applyNumberFormat="1" applyFont="1" applyProtection="1">
      <protection locked="0"/>
    </xf>
    <xf numFmtId="0" fontId="31" fillId="0" borderId="38" xfId="0" applyFont="1" applyFill="1" applyBorder="1" applyAlignment="1" applyProtection="1">
      <alignment horizontal="center" vertical="top" wrapText="1"/>
    </xf>
    <xf numFmtId="0" fontId="31" fillId="0" borderId="45" xfId="0" applyFont="1" applyFill="1" applyBorder="1" applyAlignment="1" applyProtection="1">
      <alignment horizontal="center" vertical="top" wrapText="1"/>
    </xf>
    <xf numFmtId="0" fontId="31" fillId="0" borderId="17" xfId="0" applyFont="1" applyBorder="1" applyAlignment="1" applyProtection="1">
      <alignment horizontal="left" vertical="top" indent="1"/>
    </xf>
    <xf numFmtId="0" fontId="31" fillId="26" borderId="31" xfId="0" applyFont="1" applyFill="1" applyBorder="1" applyAlignment="1" applyProtection="1">
      <alignment horizontal="center" vertical="top"/>
    </xf>
    <xf numFmtId="0" fontId="31" fillId="26" borderId="32" xfId="0" applyFont="1" applyFill="1" applyBorder="1" applyAlignment="1" applyProtection="1">
      <alignment horizontal="center" vertical="top"/>
    </xf>
    <xf numFmtId="0" fontId="31" fillId="26" borderId="26" xfId="0" applyFont="1" applyFill="1" applyBorder="1" applyAlignment="1" applyProtection="1">
      <alignment horizontal="center" vertical="top"/>
    </xf>
    <xf numFmtId="166" fontId="31" fillId="0" borderId="24" xfId="81" applyNumberFormat="1" applyFont="1" applyFill="1" applyBorder="1" applyAlignment="1" applyProtection="1">
      <alignment horizontal="center" vertical="top"/>
      <protection locked="0"/>
    </xf>
    <xf numFmtId="166" fontId="31" fillId="0" borderId="44" xfId="81" applyNumberFormat="1" applyFont="1" applyFill="1" applyBorder="1" applyAlignment="1" applyProtection="1">
      <alignment horizontal="center" vertical="top"/>
      <protection locked="0"/>
    </xf>
    <xf numFmtId="49" fontId="31" fillId="26" borderId="20" xfId="0" applyNumberFormat="1" applyFont="1" applyFill="1" applyBorder="1" applyAlignment="1" applyProtection="1">
      <alignment horizontal="right" vertical="top"/>
    </xf>
    <xf numFmtId="2" fontId="31" fillId="26" borderId="22" xfId="0" applyNumberFormat="1" applyFont="1" applyFill="1" applyBorder="1" applyAlignment="1" applyProtection="1">
      <alignment horizontal="right" vertical="top"/>
    </xf>
    <xf numFmtId="164" fontId="31" fillId="26" borderId="38" xfId="81" applyNumberFormat="1" applyFont="1" applyFill="1" applyBorder="1" applyAlignment="1" applyProtection="1">
      <alignment horizontal="center" vertical="top"/>
    </xf>
    <xf numFmtId="164" fontId="31" fillId="26" borderId="45" xfId="81" applyNumberFormat="1" applyFont="1" applyFill="1" applyBorder="1" applyAlignment="1" applyProtection="1">
      <alignment horizontal="center" vertical="top"/>
    </xf>
    <xf numFmtId="164" fontId="31" fillId="26" borderId="34" xfId="81" applyNumberFormat="1" applyFont="1" applyFill="1" applyBorder="1" applyAlignment="1" applyProtection="1">
      <alignment horizontal="center" vertical="top"/>
    </xf>
    <xf numFmtId="0" fontId="31" fillId="0" borderId="14" xfId="0" applyFont="1" applyBorder="1" applyAlignment="1" applyProtection="1">
      <alignment horizontal="left" vertical="top" indent="1"/>
    </xf>
    <xf numFmtId="164" fontId="31" fillId="26" borderId="24" xfId="81" applyNumberFormat="1" applyFont="1" applyFill="1" applyBorder="1" applyAlignment="1" applyProtection="1">
      <alignment horizontal="center" vertical="top"/>
    </xf>
    <xf numFmtId="164" fontId="31" fillId="26" borderId="44" xfId="81" applyNumberFormat="1" applyFont="1" applyFill="1" applyBorder="1" applyAlignment="1" applyProtection="1">
      <alignment horizontal="center" vertical="top"/>
    </xf>
    <xf numFmtId="164" fontId="31" fillId="26" borderId="0" xfId="81" applyNumberFormat="1" applyFont="1" applyFill="1" applyBorder="1" applyAlignment="1" applyProtection="1">
      <alignment horizontal="center" vertical="top"/>
    </xf>
    <xf numFmtId="164" fontId="31" fillId="25" borderId="44" xfId="81" applyNumberFormat="1" applyFont="1" applyFill="1" applyBorder="1" applyAlignment="1" applyProtection="1">
      <alignment horizontal="center" vertical="top"/>
    </xf>
    <xf numFmtId="164" fontId="31" fillId="25" borderId="24" xfId="81" applyNumberFormat="1" applyFont="1" applyFill="1" applyBorder="1" applyAlignment="1" applyProtection="1">
      <alignment horizontal="center" vertical="top"/>
    </xf>
    <xf numFmtId="164" fontId="31" fillId="25" borderId="0" xfId="81" applyNumberFormat="1" applyFont="1" applyFill="1" applyBorder="1" applyAlignment="1" applyProtection="1">
      <alignment horizontal="center" vertical="top"/>
    </xf>
    <xf numFmtId="166" fontId="31" fillId="0" borderId="0" xfId="81" applyNumberFormat="1" applyFont="1" applyFill="1" applyBorder="1" applyAlignment="1" applyProtection="1">
      <alignment horizontal="center" vertical="top"/>
      <protection locked="0"/>
    </xf>
    <xf numFmtId="0" fontId="31" fillId="0" borderId="11" xfId="0" quotePrefix="1" applyFont="1" applyFill="1" applyBorder="1" applyAlignment="1" applyProtection="1">
      <alignment horizontal="right" vertical="top"/>
    </xf>
    <xf numFmtId="164" fontId="31" fillId="25" borderId="47" xfId="81" applyNumberFormat="1" applyFont="1" applyFill="1" applyBorder="1" applyAlignment="1" applyProtection="1">
      <alignment horizontal="center" vertical="top"/>
    </xf>
    <xf numFmtId="164" fontId="31" fillId="25" borderId="58" xfId="81" applyNumberFormat="1" applyFont="1" applyFill="1" applyBorder="1" applyAlignment="1" applyProtection="1">
      <alignment horizontal="center" vertical="top"/>
    </xf>
    <xf numFmtId="164" fontId="31" fillId="26" borderId="47" xfId="81" applyNumberFormat="1" applyFont="1" applyFill="1" applyBorder="1" applyAlignment="1" applyProtection="1">
      <alignment horizontal="center" vertical="top"/>
    </xf>
    <xf numFmtId="164" fontId="31" fillId="26" borderId="58" xfId="81" applyNumberFormat="1" applyFont="1" applyFill="1" applyBorder="1" applyAlignment="1" applyProtection="1">
      <alignment horizontal="center" vertical="top"/>
    </xf>
    <xf numFmtId="166" fontId="31" fillId="0" borderId="47" xfId="81" applyNumberFormat="1" applyFont="1" applyFill="1" applyBorder="1" applyAlignment="1" applyProtection="1">
      <alignment horizontal="center" vertical="top"/>
      <protection locked="0"/>
    </xf>
    <xf numFmtId="166" fontId="31" fillId="0" borderId="58" xfId="81" applyNumberFormat="1" applyFont="1" applyFill="1" applyBorder="1" applyAlignment="1" applyProtection="1">
      <alignment horizontal="center" vertical="top"/>
      <protection locked="0"/>
    </xf>
    <xf numFmtId="0" fontId="31" fillId="0" borderId="11" xfId="0" quotePrefix="1" applyNumberFormat="1" applyFont="1" applyFill="1" applyBorder="1" applyAlignment="1" applyProtection="1">
      <alignment vertical="top"/>
    </xf>
    <xf numFmtId="0" fontId="37" fillId="0" borderId="0" xfId="0" applyFont="1" applyFill="1" applyProtection="1">
      <protection locked="0"/>
    </xf>
    <xf numFmtId="164" fontId="31" fillId="27" borderId="24" xfId="81" applyNumberFormat="1" applyFont="1" applyFill="1" applyBorder="1" applyAlignment="1" applyProtection="1">
      <alignment horizontal="center" vertical="top"/>
    </xf>
    <xf numFmtId="164" fontId="31" fillId="27" borderId="44" xfId="81" applyNumberFormat="1" applyFont="1" applyFill="1" applyBorder="1" applyAlignment="1" applyProtection="1">
      <alignment horizontal="center" vertical="top"/>
    </xf>
    <xf numFmtId="0" fontId="31" fillId="26" borderId="18" xfId="0" applyFont="1" applyFill="1" applyBorder="1" applyAlignment="1" applyProtection="1">
      <alignment horizontal="left" vertical="top" wrapText="1" indent="1"/>
    </xf>
    <xf numFmtId="164" fontId="31" fillId="26" borderId="25" xfId="81" applyNumberFormat="1" applyFont="1" applyFill="1" applyBorder="1" applyAlignment="1" applyProtection="1">
      <alignment horizontal="center" vertical="top"/>
    </xf>
    <xf numFmtId="164" fontId="31" fillId="26" borderId="46" xfId="81" applyNumberFormat="1" applyFont="1" applyFill="1" applyBorder="1" applyAlignment="1" applyProtection="1">
      <alignment horizontal="center" vertical="top"/>
    </xf>
    <xf numFmtId="164" fontId="31" fillId="26" borderId="33" xfId="81" applyNumberFormat="1" applyFont="1" applyFill="1" applyBorder="1" applyAlignment="1" applyProtection="1">
      <alignment horizontal="center" vertical="top"/>
    </xf>
    <xf numFmtId="0" fontId="32" fillId="0" borderId="0" xfId="126" applyFont="1" applyFill="1" applyBorder="1" applyAlignment="1" applyProtection="1">
      <alignment horizontal="left" vertical="top" wrapText="1"/>
    </xf>
    <xf numFmtId="164" fontId="31" fillId="0" borderId="0" xfId="0" applyNumberFormat="1" applyFont="1" applyProtection="1">
      <protection locked="0"/>
    </xf>
    <xf numFmtId="0" fontId="31" fillId="26" borderId="0" xfId="0" applyFont="1" applyFill="1" applyAlignment="1" applyProtection="1">
      <alignment horizontal="left"/>
    </xf>
    <xf numFmtId="49" fontId="31" fillId="26" borderId="0" xfId="0" applyNumberFormat="1" applyFont="1" applyFill="1" applyAlignment="1" applyProtection="1">
      <alignment horizontal="left"/>
    </xf>
    <xf numFmtId="0" fontId="31" fillId="0" borderId="0" xfId="0" applyFont="1"/>
    <xf numFmtId="0" fontId="32" fillId="28" borderId="10" xfId="0" applyFont="1" applyFill="1" applyBorder="1" applyAlignment="1" applyProtection="1">
      <alignment horizontal="center"/>
    </xf>
    <xf numFmtId="0" fontId="31" fillId="0" borderId="10" xfId="0" applyFont="1" applyBorder="1" applyAlignment="1" applyProtection="1">
      <alignment horizontal="center"/>
    </xf>
    <xf numFmtId="0" fontId="32" fillId="28" borderId="74" xfId="0" applyFont="1" applyFill="1" applyBorder="1" applyAlignment="1" applyProtection="1">
      <alignment horizontal="left" indent="1"/>
    </xf>
    <xf numFmtId="0" fontId="31" fillId="0" borderId="75" xfId="0" applyFont="1" applyBorder="1" applyAlignment="1" applyProtection="1">
      <alignment horizontal="left" wrapText="1" indent="3"/>
      <protection locked="0"/>
    </xf>
    <xf numFmtId="0" fontId="31" fillId="0" borderId="75" xfId="0" applyFont="1" applyBorder="1" applyAlignment="1" applyProtection="1">
      <alignment horizontal="left" indent="2"/>
    </xf>
    <xf numFmtId="0" fontId="31" fillId="0" borderId="82" xfId="0" applyFont="1" applyBorder="1" applyAlignment="1" applyProtection="1">
      <alignment horizontal="left" indent="2"/>
    </xf>
    <xf numFmtId="0" fontId="31" fillId="0" borderId="80" xfId="0" applyFont="1" applyBorder="1" applyAlignment="1" applyProtection="1">
      <alignment horizontal="left" indent="2"/>
    </xf>
    <xf numFmtId="0" fontId="32" fillId="28" borderId="29" xfId="0" applyFont="1" applyFill="1" applyBorder="1" applyAlignment="1" applyProtection="1">
      <alignment horizontal="center"/>
    </xf>
    <xf numFmtId="0" fontId="31" fillId="0" borderId="0" xfId="0" applyFont="1" applyBorder="1" applyAlignment="1"/>
    <xf numFmtId="0" fontId="31" fillId="0" borderId="29" xfId="0" applyFont="1" applyBorder="1" applyAlignment="1" applyProtection="1">
      <alignment horizontal="center"/>
    </xf>
    <xf numFmtId="0" fontId="31" fillId="0" borderId="0" xfId="0" applyFont="1" applyAlignment="1">
      <alignment horizontal="center"/>
    </xf>
    <xf numFmtId="0" fontId="32" fillId="29" borderId="56" xfId="0" applyFont="1" applyFill="1" applyBorder="1" applyAlignment="1" applyProtection="1">
      <alignment horizontal="left" indent="1"/>
    </xf>
    <xf numFmtId="0" fontId="31" fillId="28" borderId="76" xfId="0" applyFont="1" applyFill="1" applyBorder="1" applyAlignment="1" applyProtection="1">
      <alignment horizontal="left"/>
    </xf>
    <xf numFmtId="0" fontId="31" fillId="29" borderId="76" xfId="0" applyFont="1" applyFill="1" applyBorder="1" applyAlignment="1" applyProtection="1">
      <alignment horizontal="left" indent="2"/>
    </xf>
    <xf numFmtId="0" fontId="31" fillId="28" borderId="79" xfId="0" applyFont="1" applyFill="1" applyBorder="1" applyAlignment="1" applyProtection="1">
      <alignment horizontal="left"/>
    </xf>
    <xf numFmtId="0" fontId="31" fillId="28" borderId="81" xfId="0" applyFont="1" applyFill="1" applyBorder="1" applyAlignment="1" applyProtection="1">
      <alignment horizontal="left"/>
    </xf>
    <xf numFmtId="0" fontId="31" fillId="29" borderId="77" xfId="0" applyFont="1" applyFill="1" applyBorder="1" applyAlignment="1" applyProtection="1">
      <alignment horizontal="left" indent="2"/>
    </xf>
    <xf numFmtId="0" fontId="31" fillId="24" borderId="76" xfId="324" applyFont="1" applyFill="1" applyBorder="1" applyAlignment="1" applyProtection="1">
      <alignment horizontal="left"/>
    </xf>
    <xf numFmtId="0" fontId="31" fillId="0" borderId="0" xfId="0" applyFont="1" applyFill="1" applyBorder="1" applyAlignment="1"/>
    <xf numFmtId="0" fontId="31" fillId="0" borderId="0" xfId="0" applyFont="1" applyFill="1"/>
    <xf numFmtId="0" fontId="31" fillId="28" borderId="34" xfId="0" applyFont="1" applyFill="1" applyBorder="1" applyAlignment="1" applyProtection="1">
      <alignment horizontal="left"/>
    </xf>
    <xf numFmtId="0" fontId="31" fillId="28" borderId="33" xfId="0" applyFont="1" applyFill="1" applyBorder="1" applyAlignment="1" applyProtection="1">
      <alignment horizontal="left"/>
    </xf>
    <xf numFmtId="0" fontId="31" fillId="0" borderId="0" xfId="126" applyFont="1" applyFill="1" applyAlignment="1" applyProtection="1"/>
    <xf numFmtId="0" fontId="31" fillId="0" borderId="0" xfId="126" applyFont="1" applyBorder="1" applyAlignment="1" applyProtection="1">
      <alignment horizontal="left"/>
    </xf>
    <xf numFmtId="0" fontId="31" fillId="0" borderId="0" xfId="125" applyFont="1" applyFill="1" applyAlignment="1" applyProtection="1"/>
    <xf numFmtId="49" fontId="31" fillId="0" borderId="66" xfId="125" applyNumberFormat="1" applyFont="1" applyBorder="1" applyAlignment="1" applyProtection="1">
      <alignment horizontal="right"/>
    </xf>
    <xf numFmtId="49" fontId="31" fillId="0" borderId="67" xfId="126" applyNumberFormat="1" applyFont="1" applyBorder="1" applyAlignment="1" applyProtection="1">
      <alignment horizontal="left" vertical="top" indent="1"/>
    </xf>
    <xf numFmtId="0" fontId="31" fillId="0" borderId="27" xfId="126" applyFont="1" applyBorder="1" applyAlignment="1" applyProtection="1"/>
    <xf numFmtId="49" fontId="31" fillId="0" borderId="68" xfId="125" applyNumberFormat="1" applyFont="1" applyFill="1" applyBorder="1" applyAlignment="1" applyProtection="1">
      <alignment horizontal="right"/>
    </xf>
    <xf numFmtId="0" fontId="31" fillId="0" borderId="44" xfId="126" applyFont="1" applyFill="1" applyBorder="1" applyAlignment="1" applyProtection="1">
      <alignment horizontal="left" vertical="top" indent="1"/>
    </xf>
    <xf numFmtId="0" fontId="31" fillId="0" borderId="44" xfId="126" applyFont="1" applyFill="1" applyBorder="1" applyAlignment="1" applyProtection="1">
      <alignment horizontal="left" vertical="top" wrapText="1" indent="1"/>
    </xf>
    <xf numFmtId="49" fontId="31" fillId="0" borderId="68" xfId="125" applyNumberFormat="1" applyFont="1" applyBorder="1" applyAlignment="1" applyProtection="1">
      <alignment horizontal="right"/>
    </xf>
    <xf numFmtId="49" fontId="31" fillId="26" borderId="68" xfId="125" applyNumberFormat="1" applyFont="1" applyFill="1" applyBorder="1" applyAlignment="1" applyProtection="1">
      <alignment horizontal="right"/>
    </xf>
    <xf numFmtId="0" fontId="31" fillId="26" borderId="45" xfId="126" applyFont="1" applyFill="1" applyBorder="1" applyAlignment="1" applyProtection="1">
      <alignment horizontal="left" vertical="top" indent="1"/>
    </xf>
    <xf numFmtId="49" fontId="31" fillId="0" borderId="69" xfId="125" applyNumberFormat="1" applyFont="1" applyBorder="1" applyAlignment="1" applyProtection="1">
      <alignment horizontal="right"/>
    </xf>
    <xf numFmtId="0" fontId="31" fillId="26" borderId="44" xfId="125" applyFont="1" applyFill="1" applyBorder="1" applyAlignment="1" applyProtection="1">
      <alignment horizontal="left" vertical="top" indent="1"/>
    </xf>
    <xf numFmtId="49" fontId="31" fillId="0" borderId="69" xfId="125" applyNumberFormat="1" applyFont="1" applyFill="1" applyBorder="1" applyAlignment="1" applyProtection="1">
      <alignment horizontal="right"/>
    </xf>
    <xf numFmtId="0" fontId="31" fillId="0" borderId="26" xfId="0" applyNumberFormat="1" applyFont="1" applyFill="1" applyBorder="1" applyAlignment="1" applyProtection="1">
      <alignment vertical="top"/>
    </xf>
    <xf numFmtId="0" fontId="31" fillId="0" borderId="32" xfId="125" applyFont="1" applyFill="1" applyBorder="1" applyAlignment="1" applyProtection="1">
      <alignment horizontal="left" vertical="top" indent="1"/>
    </xf>
    <xf numFmtId="49" fontId="31" fillId="26" borderId="72" xfId="125" applyNumberFormat="1" applyFont="1" applyFill="1" applyBorder="1" applyAlignment="1" applyProtection="1">
      <alignment horizontal="right"/>
    </xf>
    <xf numFmtId="0" fontId="31" fillId="26" borderId="34" xfId="0" applyNumberFormat="1" applyFont="1" applyFill="1" applyBorder="1" applyAlignment="1" applyProtection="1">
      <alignment vertical="top"/>
    </xf>
    <xf numFmtId="0" fontId="31" fillId="26" borderId="45" xfId="125" applyFont="1" applyFill="1" applyBorder="1" applyAlignment="1" applyProtection="1">
      <alignment horizontal="left" vertical="top" indent="1"/>
    </xf>
    <xf numFmtId="0" fontId="32" fillId="0" borderId="68" xfId="126" applyFont="1" applyFill="1" applyBorder="1" applyAlignment="1" applyProtection="1"/>
    <xf numFmtId="0" fontId="31" fillId="0" borderId="0" xfId="125" applyFont="1" applyBorder="1" applyAlignment="1" applyProtection="1"/>
    <xf numFmtId="0" fontId="31" fillId="0" borderId="44" xfId="125" applyFont="1" applyBorder="1" applyAlignment="1" applyProtection="1"/>
    <xf numFmtId="49" fontId="31" fillId="26" borderId="70" xfId="125" applyNumberFormat="1" applyFont="1" applyFill="1" applyBorder="1" applyAlignment="1" applyProtection="1">
      <alignment horizontal="right"/>
    </xf>
    <xf numFmtId="0" fontId="31" fillId="26" borderId="33" xfId="0" applyNumberFormat="1" applyFont="1" applyFill="1" applyBorder="1" applyAlignment="1" applyProtection="1">
      <alignment vertical="top"/>
    </xf>
    <xf numFmtId="0" fontId="31" fillId="26" borderId="46" xfId="125" applyFont="1" applyFill="1" applyBorder="1" applyAlignment="1" applyProtection="1">
      <alignment horizontal="left" vertical="top" indent="1"/>
    </xf>
    <xf numFmtId="0" fontId="32" fillId="0" borderId="0" xfId="126" applyFont="1" applyFill="1" applyAlignment="1" applyProtection="1">
      <protection locked="0"/>
    </xf>
    <xf numFmtId="0" fontId="32" fillId="0" borderId="0" xfId="126" applyFont="1" applyFill="1" applyBorder="1" applyAlignment="1" applyProtection="1">
      <alignment vertical="top"/>
    </xf>
    <xf numFmtId="0" fontId="31" fillId="0" borderId="29" xfId="125" applyFont="1" applyBorder="1" applyAlignment="1" applyProtection="1">
      <alignment horizontal="center"/>
    </xf>
    <xf numFmtId="0" fontId="31" fillId="0" borderId="39" xfId="125" applyFont="1" applyBorder="1" applyAlignment="1" applyProtection="1">
      <alignment horizontal="center"/>
    </xf>
    <xf numFmtId="0" fontId="31" fillId="0" borderId="40" xfId="125" applyFont="1" applyBorder="1" applyAlignment="1" applyProtection="1">
      <alignment horizontal="center"/>
    </xf>
    <xf numFmtId="0" fontId="31" fillId="0" borderId="53" xfId="125" applyFont="1" applyBorder="1" applyAlignment="1" applyProtection="1">
      <alignment horizontal="center"/>
    </xf>
    <xf numFmtId="0" fontId="31" fillId="0" borderId="52" xfId="125" applyFont="1" applyBorder="1" applyAlignment="1" applyProtection="1">
      <alignment horizontal="center"/>
    </xf>
    <xf numFmtId="0" fontId="38" fillId="0" borderId="60" xfId="125" applyFont="1" applyFill="1" applyBorder="1" applyAlignment="1" applyProtection="1">
      <alignment horizontal="center"/>
    </xf>
    <xf numFmtId="0" fontId="38" fillId="0" borderId="56" xfId="125" applyFont="1" applyFill="1" applyBorder="1" applyAlignment="1" applyProtection="1">
      <alignment horizontal="center"/>
    </xf>
    <xf numFmtId="0" fontId="38" fillId="0" borderId="61" xfId="125" applyFont="1" applyFill="1" applyBorder="1" applyAlignment="1" applyProtection="1">
      <alignment horizontal="center"/>
    </xf>
    <xf numFmtId="0" fontId="31" fillId="26" borderId="62" xfId="91" applyNumberFormat="1" applyFont="1" applyFill="1" applyBorder="1" applyAlignment="1" applyProtection="1">
      <alignment vertical="top"/>
    </xf>
    <xf numFmtId="0" fontId="31" fillId="26" borderId="26" xfId="91" applyNumberFormat="1" applyFont="1" applyFill="1" applyBorder="1" applyAlignment="1" applyProtection="1">
      <alignment vertical="top"/>
    </xf>
    <xf numFmtId="0" fontId="31" fillId="26" borderId="32" xfId="91" applyNumberFormat="1" applyFont="1" applyFill="1" applyBorder="1" applyAlignment="1" applyProtection="1">
      <alignment vertical="top"/>
    </xf>
    <xf numFmtId="164" fontId="31" fillId="0" borderId="30" xfId="81" applyNumberFormat="1" applyFont="1" applyFill="1" applyBorder="1" applyAlignment="1" applyProtection="1">
      <alignment horizontal="center" vertical="top"/>
      <protection locked="0"/>
    </xf>
    <xf numFmtId="164" fontId="31" fillId="0" borderId="0" xfId="81" applyNumberFormat="1" applyFont="1" applyFill="1" applyBorder="1" applyAlignment="1" applyProtection="1">
      <alignment horizontal="center" vertical="top"/>
      <protection locked="0"/>
    </xf>
    <xf numFmtId="164" fontId="31" fillId="0" borderId="30" xfId="92" applyNumberFormat="1" applyFont="1" applyFill="1" applyBorder="1" applyAlignment="1" applyProtection="1">
      <alignment vertical="top"/>
      <protection locked="0"/>
    </xf>
    <xf numFmtId="164" fontId="31" fillId="0" borderId="0" xfId="81" applyNumberFormat="1" applyFont="1" applyFill="1" applyBorder="1" applyAlignment="1" applyProtection="1">
      <alignment vertical="top"/>
      <protection locked="0"/>
    </xf>
    <xf numFmtId="164" fontId="31" fillId="27" borderId="0" xfId="91" applyNumberFormat="1" applyFont="1" applyFill="1" applyBorder="1" applyAlignment="1" applyProtection="1">
      <alignment vertical="top"/>
    </xf>
    <xf numFmtId="164" fontId="31" fillId="27" borderId="44" xfId="91" applyNumberFormat="1" applyFont="1" applyFill="1" applyBorder="1" applyAlignment="1" applyProtection="1">
      <alignment vertical="top"/>
    </xf>
    <xf numFmtId="164" fontId="31" fillId="27" borderId="0" xfId="81" applyNumberFormat="1" applyFont="1" applyFill="1" applyBorder="1" applyAlignment="1" applyProtection="1">
      <alignment horizontal="center" vertical="top"/>
    </xf>
    <xf numFmtId="0" fontId="31" fillId="26" borderId="50" xfId="91" applyNumberFormat="1" applyFont="1" applyFill="1" applyBorder="1" applyAlignment="1" applyProtection="1">
      <alignment vertical="top"/>
    </xf>
    <xf numFmtId="0" fontId="31" fillId="26" borderId="34" xfId="81" applyNumberFormat="1" applyFont="1" applyFill="1" applyBorder="1" applyAlignment="1" applyProtection="1">
      <alignment vertical="top"/>
    </xf>
    <xf numFmtId="0" fontId="31" fillId="26" borderId="45" xfId="81" applyNumberFormat="1" applyFont="1" applyFill="1" applyBorder="1" applyAlignment="1" applyProtection="1">
      <alignment vertical="top"/>
    </xf>
    <xf numFmtId="0" fontId="31" fillId="26" borderId="30" xfId="91" applyNumberFormat="1" applyFont="1" applyFill="1" applyBorder="1" applyAlignment="1" applyProtection="1">
      <alignment vertical="top"/>
    </xf>
    <xf numFmtId="0" fontId="31" fillId="26" borderId="44" xfId="91" applyNumberFormat="1" applyFont="1" applyFill="1" applyBorder="1" applyAlignment="1" applyProtection="1">
      <alignment vertical="top"/>
    </xf>
    <xf numFmtId="164" fontId="31" fillId="0" borderId="30" xfId="81" applyNumberFormat="1" applyFont="1" applyFill="1" applyBorder="1" applyAlignment="1" applyProtection="1">
      <alignment vertical="top"/>
      <protection locked="0"/>
    </xf>
    <xf numFmtId="164" fontId="31" fillId="27" borderId="0" xfId="81" applyNumberFormat="1" applyFont="1" applyFill="1" applyBorder="1" applyAlignment="1" applyProtection="1">
      <alignment vertical="top"/>
    </xf>
    <xf numFmtId="0" fontId="31" fillId="26" borderId="30" xfId="126" applyNumberFormat="1" applyFont="1" applyFill="1" applyBorder="1" applyAlignment="1" applyProtection="1">
      <alignment horizontal="center" vertical="top"/>
    </xf>
    <xf numFmtId="0" fontId="31" fillId="26" borderId="0" xfId="126" applyNumberFormat="1" applyFont="1" applyFill="1" applyBorder="1" applyAlignment="1" applyProtection="1">
      <alignment horizontal="center" vertical="top"/>
    </xf>
    <xf numFmtId="0" fontId="31" fillId="26" borderId="44" xfId="126" applyNumberFormat="1" applyFont="1" applyFill="1" applyBorder="1" applyAlignment="1" applyProtection="1">
      <alignment horizontal="center" vertical="top"/>
    </xf>
    <xf numFmtId="3" fontId="31" fillId="0" borderId="55" xfId="126" applyNumberFormat="1" applyFont="1" applyFill="1" applyBorder="1" applyAlignment="1" applyProtection="1">
      <alignment horizontal="center" vertical="top"/>
      <protection locked="0"/>
    </xf>
    <xf numFmtId="3" fontId="31" fillId="0" borderId="19" xfId="126" applyNumberFormat="1" applyFont="1" applyFill="1" applyBorder="1" applyAlignment="1" applyProtection="1">
      <alignment horizontal="center" vertical="top"/>
      <protection locked="0"/>
    </xf>
    <xf numFmtId="37" fontId="31" fillId="27" borderId="19" xfId="126" applyNumberFormat="1" applyFont="1" applyFill="1" applyBorder="1" applyAlignment="1" applyProtection="1">
      <alignment horizontal="center" vertical="top"/>
    </xf>
    <xf numFmtId="37" fontId="31" fillId="27" borderId="71" xfId="126" applyNumberFormat="1" applyFont="1" applyFill="1" applyBorder="1" applyAlignment="1" applyProtection="1">
      <alignment horizontal="center" vertical="top"/>
    </xf>
    <xf numFmtId="3" fontId="31" fillId="0" borderId="62" xfId="126" applyNumberFormat="1" applyFont="1" applyFill="1" applyBorder="1" applyAlignment="1" applyProtection="1">
      <alignment horizontal="center" vertical="top"/>
      <protection locked="0"/>
    </xf>
    <xf numFmtId="37" fontId="31" fillId="27" borderId="26" xfId="126" applyNumberFormat="1" applyFont="1" applyFill="1" applyBorder="1" applyAlignment="1" applyProtection="1">
      <alignment horizontal="center" vertical="top"/>
    </xf>
    <xf numFmtId="0" fontId="31" fillId="26" borderId="55" xfId="126" applyNumberFormat="1" applyFont="1" applyFill="1" applyBorder="1" applyAlignment="1" applyProtection="1">
      <alignment horizontal="center" vertical="top"/>
    </xf>
    <xf numFmtId="0" fontId="31" fillId="26" borderId="19" xfId="126" applyNumberFormat="1" applyFont="1" applyFill="1" applyBorder="1" applyAlignment="1" applyProtection="1">
      <alignment horizontal="center" vertical="top"/>
    </xf>
    <xf numFmtId="0" fontId="31" fillId="26" borderId="71" xfId="126" applyNumberFormat="1" applyFont="1" applyFill="1" applyBorder="1" applyAlignment="1" applyProtection="1">
      <alignment horizontal="center" vertical="top"/>
    </xf>
    <xf numFmtId="0" fontId="31" fillId="26" borderId="62" xfId="125" applyFont="1" applyFill="1" applyBorder="1" applyAlignment="1" applyProtection="1"/>
    <xf numFmtId="0" fontId="31" fillId="26" borderId="26" xfId="125" applyFont="1" applyFill="1" applyBorder="1" applyAlignment="1" applyProtection="1"/>
    <xf numFmtId="0" fontId="31" fillId="26" borderId="32" xfId="125" applyFont="1" applyFill="1" applyBorder="1" applyAlignment="1" applyProtection="1"/>
    <xf numFmtId="164" fontId="31" fillId="26" borderId="26" xfId="91" applyNumberFormat="1" applyFont="1" applyFill="1" applyBorder="1" applyAlignment="1" applyProtection="1"/>
    <xf numFmtId="0" fontId="31" fillId="26" borderId="26" xfId="0" applyFont="1" applyFill="1" applyBorder="1" applyProtection="1"/>
    <xf numFmtId="0" fontId="31" fillId="25" borderId="30" xfId="125" applyFont="1" applyFill="1" applyBorder="1" applyAlignment="1" applyProtection="1"/>
    <xf numFmtId="0" fontId="31" fillId="25" borderId="0" xfId="125" applyFont="1" applyFill="1" applyBorder="1" applyAlignment="1" applyProtection="1"/>
    <xf numFmtId="167" fontId="31" fillId="27" borderId="0" xfId="125" applyNumberFormat="1" applyFont="1" applyFill="1" applyAlignment="1" applyProtection="1"/>
    <xf numFmtId="0" fontId="31" fillId="26" borderId="41" xfId="126" applyNumberFormat="1" applyFont="1" applyFill="1" applyBorder="1" applyAlignment="1" applyProtection="1">
      <alignment horizontal="center" vertical="top"/>
    </xf>
    <xf numFmtId="0" fontId="31" fillId="26" borderId="33" xfId="126" applyNumberFormat="1" applyFont="1" applyFill="1" applyBorder="1" applyAlignment="1" applyProtection="1">
      <alignment horizontal="center" vertical="top"/>
    </xf>
    <xf numFmtId="0" fontId="31" fillId="26" borderId="46" xfId="126" applyNumberFormat="1" applyFont="1" applyFill="1" applyBorder="1" applyAlignment="1" applyProtection="1">
      <alignment horizontal="center" vertical="top"/>
    </xf>
    <xf numFmtId="49" fontId="32" fillId="26" borderId="0" xfId="125" applyNumberFormat="1" applyFont="1" applyFill="1" applyAlignment="1" applyProtection="1">
      <alignment horizontal="left"/>
    </xf>
    <xf numFmtId="0" fontId="32" fillId="0" borderId="0" xfId="126" applyFont="1" applyAlignment="1" applyProtection="1">
      <alignment horizontal="left"/>
    </xf>
    <xf numFmtId="0" fontId="32" fillId="0" borderId="0" xfId="126" applyFont="1" applyProtection="1"/>
    <xf numFmtId="0" fontId="32" fillId="0" borderId="0" xfId="126" applyFont="1" applyFill="1" applyAlignment="1"/>
    <xf numFmtId="0" fontId="32" fillId="0" borderId="0" xfId="126" applyFont="1"/>
    <xf numFmtId="0" fontId="32" fillId="0" borderId="0" xfId="0" applyFont="1" applyProtection="1">
      <protection locked="0"/>
    </xf>
    <xf numFmtId="0" fontId="35" fillId="0" borderId="0" xfId="0" applyFont="1" applyProtection="1"/>
    <xf numFmtId="0" fontId="32" fillId="0" borderId="0" xfId="0" applyFont="1" applyAlignment="1" applyProtection="1">
      <alignment horizontal="center"/>
    </xf>
    <xf numFmtId="0" fontId="31" fillId="0" borderId="0" xfId="0" applyFont="1" applyAlignment="1" applyProtection="1"/>
    <xf numFmtId="0" fontId="32" fillId="0" borderId="0" xfId="0" applyFont="1" applyFill="1" applyAlignment="1" applyProtection="1">
      <alignment horizontal="center"/>
    </xf>
    <xf numFmtId="0" fontId="32" fillId="24" borderId="39" xfId="0" applyFont="1" applyFill="1" applyBorder="1" applyAlignment="1" applyProtection="1">
      <alignment horizontal="center"/>
    </xf>
    <xf numFmtId="0" fontId="31" fillId="0" borderId="16" xfId="125" applyFont="1" applyBorder="1" applyAlignment="1" applyProtection="1">
      <alignment wrapText="1"/>
    </xf>
    <xf numFmtId="0" fontId="31" fillId="0" borderId="32" xfId="0" applyFont="1" applyBorder="1" applyAlignment="1" applyProtection="1">
      <alignment wrapText="1"/>
    </xf>
    <xf numFmtId="0" fontId="31" fillId="0" borderId="0" xfId="0" applyFont="1" applyFill="1" applyAlignment="1" applyProtection="1"/>
    <xf numFmtId="0" fontId="32" fillId="0" borderId="0" xfId="126" applyFont="1" applyFill="1" applyBorder="1" applyAlignment="1" applyProtection="1">
      <alignment vertical="top" wrapText="1"/>
    </xf>
    <xf numFmtId="0" fontId="32" fillId="0" borderId="16" xfId="0" applyFont="1" applyBorder="1" applyAlignment="1" applyProtection="1">
      <alignment vertical="top"/>
    </xf>
    <xf numFmtId="0" fontId="32" fillId="0" borderId="26" xfId="0" applyFont="1" applyBorder="1" applyAlignment="1" applyProtection="1">
      <alignment vertical="top"/>
    </xf>
    <xf numFmtId="0" fontId="32" fillId="0" borderId="22" xfId="0" applyFont="1" applyBorder="1" applyAlignment="1" applyProtection="1">
      <alignment vertical="top"/>
    </xf>
    <xf numFmtId="0" fontId="32" fillId="0" borderId="34" xfId="0" applyFont="1" applyBorder="1" applyAlignment="1" applyProtection="1">
      <alignment vertical="top"/>
    </xf>
    <xf numFmtId="0" fontId="32" fillId="0" borderId="16" xfId="0" applyFont="1" applyBorder="1" applyAlignment="1" applyProtection="1">
      <alignment vertical="top" wrapText="1"/>
    </xf>
    <xf numFmtId="0" fontId="40" fillId="0" borderId="18" xfId="0" applyFont="1" applyBorder="1" applyAlignment="1" applyProtection="1">
      <alignment vertical="top"/>
    </xf>
    <xf numFmtId="0" fontId="32" fillId="0" borderId="17" xfId="0" applyFont="1" applyBorder="1" applyAlignment="1" applyProtection="1">
      <alignment vertical="top" wrapText="1"/>
    </xf>
    <xf numFmtId="0" fontId="32" fillId="24" borderId="29" xfId="0" applyFont="1" applyFill="1" applyBorder="1" applyAlignment="1" applyProtection="1"/>
    <xf numFmtId="0" fontId="32" fillId="24" borderId="39" xfId="0" applyFont="1" applyFill="1" applyBorder="1" applyAlignment="1" applyProtection="1"/>
    <xf numFmtId="0" fontId="32" fillId="30" borderId="29" xfId="0" applyFont="1" applyFill="1" applyBorder="1" applyAlignment="1" applyProtection="1">
      <alignment vertical="center" wrapText="1"/>
    </xf>
    <xf numFmtId="0" fontId="32" fillId="30" borderId="29" xfId="0" applyFont="1" applyFill="1" applyBorder="1" applyAlignment="1" applyProtection="1">
      <alignment vertical="center"/>
    </xf>
    <xf numFmtId="0" fontId="31" fillId="30" borderId="39" xfId="0" applyFont="1" applyFill="1" applyBorder="1" applyAlignment="1" applyProtection="1">
      <alignment vertical="center"/>
    </xf>
    <xf numFmtId="0" fontId="32" fillId="30" borderId="39" xfId="0" applyFont="1" applyFill="1" applyBorder="1" applyAlignment="1" applyProtection="1">
      <alignment vertical="center"/>
    </xf>
    <xf numFmtId="0" fontId="31" fillId="30" borderId="40" xfId="0" applyFont="1" applyFill="1" applyBorder="1" applyAlignment="1" applyProtection="1">
      <alignment vertical="center"/>
    </xf>
    <xf numFmtId="0" fontId="32" fillId="31" borderId="35" xfId="0" applyFont="1" applyFill="1" applyBorder="1" applyAlignment="1" applyProtection="1"/>
    <xf numFmtId="0" fontId="32" fillId="31" borderId="36" xfId="0" applyFont="1" applyFill="1" applyBorder="1" applyAlignment="1" applyProtection="1">
      <alignment horizontal="right"/>
    </xf>
    <xf numFmtId="0" fontId="32" fillId="31" borderId="35" xfId="0" applyFont="1" applyFill="1" applyBorder="1" applyAlignment="1" applyProtection="1">
      <alignment horizontal="right"/>
    </xf>
    <xf numFmtId="0" fontId="32" fillId="31" borderId="27" xfId="0" applyFont="1" applyFill="1" applyBorder="1" applyAlignment="1" applyProtection="1">
      <alignment vertical="center"/>
    </xf>
    <xf numFmtId="0" fontId="32" fillId="31" borderId="36" xfId="0" applyFont="1" applyFill="1" applyBorder="1" applyAlignment="1" applyProtection="1">
      <alignment horizontal="right" vertical="center"/>
    </xf>
    <xf numFmtId="0" fontId="32" fillId="31" borderId="27" xfId="0" applyFont="1" applyFill="1" applyBorder="1" applyAlignment="1" applyProtection="1">
      <alignment horizontal="right" vertical="center"/>
    </xf>
    <xf numFmtId="0" fontId="32" fillId="24" borderId="40" xfId="0" applyFont="1" applyFill="1" applyBorder="1" applyAlignment="1" applyProtection="1"/>
    <xf numFmtId="0" fontId="31" fillId="26" borderId="67" xfId="0" applyFont="1" applyFill="1" applyBorder="1" applyAlignment="1" applyProtection="1">
      <alignment vertical="center" wrapText="1"/>
    </xf>
    <xf numFmtId="0" fontId="32" fillId="0" borderId="0" xfId="0" applyFont="1" applyFill="1" applyAlignment="1" applyProtection="1">
      <alignment vertical="center"/>
    </xf>
    <xf numFmtId="0" fontId="32" fillId="0" borderId="0" xfId="0" applyFont="1" applyAlignment="1" applyProtection="1">
      <alignment vertical="center"/>
    </xf>
    <xf numFmtId="0" fontId="31" fillId="30" borderId="39" xfId="0" applyFont="1" applyFill="1" applyBorder="1" applyAlignment="1" applyProtection="1">
      <alignment vertical="center" wrapText="1"/>
    </xf>
    <xf numFmtId="0" fontId="31" fillId="30" borderId="40" xfId="0" applyFont="1" applyFill="1" applyBorder="1" applyAlignment="1" applyProtection="1">
      <alignment vertical="center" wrapText="1"/>
    </xf>
    <xf numFmtId="0" fontId="32" fillId="30" borderId="39" xfId="0" applyFont="1" applyFill="1" applyBorder="1" applyAlignment="1" applyProtection="1">
      <alignment horizontal="left" vertical="center"/>
    </xf>
    <xf numFmtId="0" fontId="32" fillId="31" borderId="39" xfId="0" applyFont="1" applyFill="1" applyBorder="1" applyAlignment="1" applyProtection="1"/>
    <xf numFmtId="0" fontId="32" fillId="31" borderId="29" xfId="0" applyFont="1" applyFill="1" applyBorder="1" applyAlignment="1" applyProtection="1">
      <alignment horizontal="right"/>
    </xf>
    <xf numFmtId="0" fontId="32" fillId="31" borderId="39" xfId="0" applyFont="1" applyFill="1" applyBorder="1" applyAlignment="1" applyProtection="1">
      <alignment horizontal="right"/>
    </xf>
    <xf numFmtId="0" fontId="32" fillId="31" borderId="39" xfId="0" applyFont="1" applyFill="1" applyBorder="1" applyAlignment="1" applyProtection="1">
      <alignment horizontal="left"/>
    </xf>
    <xf numFmtId="0" fontId="29" fillId="0" borderId="0" xfId="0" applyNumberFormat="1" applyFont="1" applyFill="1" applyAlignment="1" applyProtection="1">
      <alignment vertical="center"/>
    </xf>
    <xf numFmtId="0" fontId="29" fillId="0" borderId="0" xfId="0" applyFont="1" applyAlignment="1" applyProtection="1">
      <alignment vertical="center"/>
    </xf>
    <xf numFmtId="0" fontId="30" fillId="0" borderId="0" xfId="0" applyFont="1" applyAlignment="1" applyProtection="1">
      <alignment horizontal="right" vertical="center"/>
    </xf>
    <xf numFmtId="0" fontId="30" fillId="0" borderId="0" xfId="0" applyFont="1" applyAlignment="1" applyProtection="1">
      <alignment vertical="center"/>
    </xf>
    <xf numFmtId="0" fontId="31" fillId="29" borderId="78" xfId="0" applyFont="1" applyFill="1" applyBorder="1" applyAlignment="1" applyProtection="1"/>
    <xf numFmtId="0" fontId="31" fillId="29" borderId="61" xfId="0" applyFont="1" applyFill="1" applyBorder="1" applyAlignment="1" applyProtection="1"/>
    <xf numFmtId="0" fontId="31" fillId="0" borderId="78" xfId="0" applyFont="1" applyBorder="1" applyAlignment="1" applyProtection="1">
      <alignment wrapText="1"/>
      <protection locked="0"/>
    </xf>
    <xf numFmtId="0" fontId="39" fillId="0" borderId="0" xfId="0" applyFont="1" applyFill="1" applyAlignment="1" applyProtection="1">
      <alignment vertical="center"/>
    </xf>
    <xf numFmtId="0" fontId="39" fillId="0" borderId="0" xfId="0" applyFont="1" applyAlignment="1" applyProtection="1">
      <alignment vertical="center"/>
    </xf>
    <xf numFmtId="0" fontId="32" fillId="0" borderId="11" xfId="0" applyFont="1" applyBorder="1" applyAlignment="1" applyProtection="1">
      <alignment vertical="top"/>
    </xf>
    <xf numFmtId="0" fontId="32" fillId="0" borderId="0" xfId="0" applyFont="1" applyBorder="1" applyAlignment="1" applyProtection="1">
      <alignment vertical="top"/>
    </xf>
    <xf numFmtId="0" fontId="32" fillId="0" borderId="26" xfId="0" applyFont="1" applyBorder="1" applyAlignment="1" applyProtection="1">
      <alignment vertical="top" wrapText="1"/>
    </xf>
    <xf numFmtId="0" fontId="40" fillId="0" borderId="0" xfId="0" applyFont="1" applyBorder="1" applyAlignment="1" applyProtection="1">
      <alignment vertical="top"/>
    </xf>
    <xf numFmtId="0" fontId="32" fillId="31" borderId="29" xfId="125" applyFont="1" applyFill="1" applyBorder="1" applyAlignment="1" applyProtection="1"/>
    <xf numFmtId="0" fontId="32" fillId="30" borderId="29" xfId="125" applyFont="1" applyFill="1" applyBorder="1" applyAlignment="1" applyProtection="1">
      <alignment vertical="center"/>
    </xf>
    <xf numFmtId="0" fontId="32" fillId="24" borderId="29" xfId="125" applyFont="1" applyFill="1" applyBorder="1" applyAlignment="1" applyProtection="1"/>
    <xf numFmtId="0" fontId="31" fillId="24" borderId="39" xfId="0" applyFont="1" applyFill="1" applyBorder="1" applyAlignment="1" applyProtection="1"/>
    <xf numFmtId="0" fontId="31" fillId="24" borderId="40" xfId="0" applyFont="1" applyFill="1" applyBorder="1" applyAlignment="1" applyProtection="1"/>
    <xf numFmtId="0" fontId="32" fillId="31" borderId="36" xfId="125" applyFont="1" applyFill="1" applyBorder="1" applyAlignment="1" applyProtection="1">
      <alignment vertical="center"/>
    </xf>
    <xf numFmtId="0" fontId="32" fillId="31" borderId="29" xfId="125" applyFont="1" applyFill="1" applyBorder="1" applyAlignment="1" applyProtection="1">
      <alignment vertical="center"/>
    </xf>
    <xf numFmtId="0" fontId="32" fillId="31" borderId="39" xfId="125" applyFont="1" applyFill="1" applyBorder="1" applyAlignment="1" applyProtection="1">
      <alignment vertical="center"/>
    </xf>
    <xf numFmtId="0" fontId="32" fillId="31" borderId="40" xfId="125" applyFont="1" applyFill="1" applyBorder="1" applyAlignment="1" applyProtection="1">
      <alignment vertical="center"/>
    </xf>
    <xf numFmtId="0" fontId="32" fillId="31" borderId="39" xfId="125" applyFont="1" applyFill="1" applyBorder="1" applyAlignment="1" applyProtection="1">
      <alignment horizontal="right" vertical="center"/>
    </xf>
    <xf numFmtId="0" fontId="31" fillId="29" borderId="83" xfId="0" applyFont="1" applyFill="1" applyBorder="1" applyAlignment="1">
      <alignment vertical="top"/>
    </xf>
    <xf numFmtId="0" fontId="31" fillId="29" borderId="84" xfId="0" applyFont="1" applyFill="1" applyBorder="1" applyAlignment="1">
      <alignment vertical="top"/>
    </xf>
    <xf numFmtId="0" fontId="31" fillId="0" borderId="71" xfId="0" applyFont="1" applyFill="1" applyBorder="1" applyAlignment="1" applyProtection="1"/>
    <xf numFmtId="0" fontId="31" fillId="0" borderId="71" xfId="0" applyFont="1" applyFill="1" applyBorder="1" applyAlignment="1" applyProtection="1">
      <protection locked="0"/>
    </xf>
    <xf numFmtId="0" fontId="31" fillId="0" borderId="69" xfId="0" applyFont="1" applyFill="1" applyBorder="1" applyAlignment="1" applyProtection="1"/>
    <xf numFmtId="0" fontId="31" fillId="0" borderId="32" xfId="0" applyFont="1" applyFill="1" applyBorder="1" applyAlignment="1" applyProtection="1"/>
    <xf numFmtId="0" fontId="31" fillId="0" borderId="55" xfId="0" applyFont="1" applyFill="1" applyBorder="1" applyAlignment="1" applyProtection="1">
      <alignment vertical="top"/>
    </xf>
    <xf numFmtId="0" fontId="31" fillId="0" borderId="71" xfId="0" applyFont="1" applyFill="1" applyBorder="1" applyAlignment="1" applyProtection="1">
      <alignment vertical="top"/>
    </xf>
    <xf numFmtId="0" fontId="31" fillId="0" borderId="55" xfId="0" applyFont="1" applyFill="1" applyBorder="1" applyAlignment="1" applyProtection="1"/>
    <xf numFmtId="0" fontId="31" fillId="0" borderId="55" xfId="0" applyFont="1" applyFill="1" applyBorder="1" applyAlignment="1" applyProtection="1">
      <alignment vertical="top" wrapText="1"/>
      <protection locked="0"/>
    </xf>
    <xf numFmtId="0" fontId="31" fillId="0" borderId="71" xfId="0" applyFont="1" applyFill="1" applyBorder="1" applyAlignment="1" applyProtection="1">
      <alignment vertical="top" wrapText="1"/>
      <protection locked="0"/>
    </xf>
    <xf numFmtId="0" fontId="31" fillId="29" borderId="55" xfId="0" applyFont="1" applyFill="1" applyBorder="1" applyAlignment="1">
      <alignment wrapText="1"/>
    </xf>
    <xf numFmtId="0" fontId="31" fillId="29" borderId="71" xfId="0" applyFont="1" applyFill="1" applyBorder="1" applyAlignment="1">
      <alignment wrapText="1"/>
    </xf>
    <xf numFmtId="0" fontId="32" fillId="24" borderId="32" xfId="0" applyFont="1" applyFill="1" applyBorder="1" applyAlignment="1" applyProtection="1"/>
    <xf numFmtId="49" fontId="31" fillId="0" borderId="0" xfId="0" applyNumberFormat="1" applyFont="1" applyFill="1" applyAlignment="1" applyProtection="1">
      <alignment wrapText="1"/>
      <protection locked="0"/>
    </xf>
    <xf numFmtId="0" fontId="31" fillId="26" borderId="0" xfId="125" applyFont="1" applyFill="1" applyAlignment="1" applyProtection="1"/>
    <xf numFmtId="0" fontId="31" fillId="26" borderId="0" xfId="0" applyFont="1" applyFill="1" applyAlignment="1" applyProtection="1"/>
    <xf numFmtId="49" fontId="31" fillId="26" borderId="0" xfId="125" applyNumberFormat="1" applyFont="1" applyFill="1" applyAlignment="1" applyProtection="1"/>
    <xf numFmtId="49" fontId="31" fillId="26" borderId="0" xfId="0" applyNumberFormat="1" applyFont="1" applyFill="1" applyAlignment="1" applyProtection="1"/>
    <xf numFmtId="0" fontId="5" fillId="0" borderId="0" xfId="0" applyNumberFormat="1" applyFont="1" applyFill="1" applyAlignment="1" applyProtection="1">
      <protection locked="0"/>
    </xf>
    <xf numFmtId="0" fontId="5" fillId="0" borderId="0" xfId="0" applyNumberFormat="1" applyFont="1" applyFill="1" applyAlignment="1" applyProtection="1"/>
    <xf numFmtId="0" fontId="32" fillId="31" borderId="35" xfId="0" applyFont="1" applyFill="1" applyBorder="1" applyAlignment="1" applyProtection="1">
      <alignment horizontal="center" vertical="center"/>
    </xf>
    <xf numFmtId="0" fontId="32" fillId="31" borderId="35" xfId="0" applyFont="1" applyFill="1" applyBorder="1" applyAlignment="1" applyProtection="1">
      <alignment vertical="center"/>
    </xf>
    <xf numFmtId="0" fontId="31" fillId="0" borderId="68" xfId="125" applyFont="1" applyBorder="1" applyAlignment="1" applyProtection="1">
      <alignment horizontal="right" vertical="center"/>
    </xf>
    <xf numFmtId="0" fontId="31" fillId="26" borderId="0" xfId="125" applyFont="1" applyFill="1" applyAlignment="1" applyProtection="1">
      <alignment horizontal="left"/>
    </xf>
    <xf numFmtId="166" fontId="31" fillId="0" borderId="15" xfId="0" applyNumberFormat="1" applyFont="1" applyFill="1" applyBorder="1" applyAlignment="1" applyProtection="1">
      <alignment vertical="top"/>
      <protection locked="0"/>
    </xf>
    <xf numFmtId="0" fontId="31" fillId="0" borderId="73" xfId="0" applyFont="1" applyBorder="1" applyAlignment="1" applyProtection="1">
      <alignment horizontal="center"/>
    </xf>
    <xf numFmtId="0" fontId="31" fillId="0" borderId="70" xfId="0" applyFont="1" applyBorder="1" applyAlignment="1" applyProtection="1">
      <alignment horizontal="left" wrapText="1" indent="3"/>
      <protection locked="0"/>
    </xf>
    <xf numFmtId="0" fontId="31" fillId="0" borderId="84" xfId="0" applyFont="1" applyBorder="1" applyAlignment="1" applyProtection="1">
      <alignment wrapText="1"/>
      <protection locked="0"/>
    </xf>
    <xf numFmtId="0" fontId="32" fillId="28" borderId="73" xfId="0" applyFont="1" applyFill="1" applyBorder="1" applyAlignment="1" applyProtection="1">
      <alignment horizontal="center"/>
    </xf>
    <xf numFmtId="0" fontId="32" fillId="0" borderId="12" xfId="0" applyFont="1" applyBorder="1" applyAlignment="1" applyProtection="1">
      <alignment horizontal="center"/>
    </xf>
    <xf numFmtId="0" fontId="32" fillId="24" borderId="36" xfId="0" applyFont="1" applyFill="1" applyBorder="1" applyAlignment="1" applyProtection="1">
      <alignment vertical="top" wrapText="1"/>
    </xf>
    <xf numFmtId="0" fontId="32" fillId="24" borderId="66" xfId="0" applyFont="1" applyFill="1" applyBorder="1" applyAlignment="1" applyProtection="1">
      <alignment wrapText="1"/>
    </xf>
    <xf numFmtId="0" fontId="32" fillId="24" borderId="62" xfId="0" applyFont="1" applyFill="1" applyBorder="1" applyAlignment="1" applyProtection="1">
      <alignment wrapText="1"/>
    </xf>
    <xf numFmtId="0" fontId="31" fillId="0" borderId="23" xfId="0" applyFont="1" applyFill="1" applyBorder="1" applyAlignment="1" applyProtection="1">
      <protection locked="0"/>
    </xf>
    <xf numFmtId="0" fontId="31" fillId="0" borderId="10" xfId="0" applyFont="1" applyBorder="1" applyAlignment="1" applyProtection="1">
      <alignment wrapText="1"/>
    </xf>
    <xf numFmtId="0" fontId="39" fillId="0" borderId="0" xfId="0" applyFont="1" applyAlignment="1" applyProtection="1">
      <alignment horizontal="center" vertical="center"/>
    </xf>
    <xf numFmtId="0" fontId="31" fillId="24" borderId="71" xfId="0" applyFont="1" applyFill="1" applyBorder="1" applyAlignment="1" applyProtection="1">
      <alignment vertical="top" wrapText="1"/>
      <protection locked="0"/>
    </xf>
    <xf numFmtId="0" fontId="31" fillId="0" borderId="75" xfId="0" applyFont="1" applyBorder="1" applyAlignment="1" applyProtection="1">
      <alignment horizontal="left" wrapText="1" indent="3"/>
      <protection locked="0"/>
    </xf>
    <xf numFmtId="0" fontId="31" fillId="0" borderId="78" xfId="0" applyFont="1" applyBorder="1" applyAlignment="1" applyProtection="1">
      <alignment wrapText="1"/>
      <protection locked="0"/>
    </xf>
    <xf numFmtId="0" fontId="31" fillId="0" borderId="78" xfId="0" applyFont="1" applyBorder="1" applyAlignment="1" applyProtection="1">
      <alignment wrapText="1"/>
      <protection locked="0"/>
    </xf>
    <xf numFmtId="0" fontId="31" fillId="0" borderId="75" xfId="0" applyFont="1" applyBorder="1" applyAlignment="1" applyProtection="1">
      <alignment horizontal="left" wrapText="1" indent="3"/>
      <protection locked="0"/>
    </xf>
    <xf numFmtId="0" fontId="31" fillId="0" borderId="78" xfId="0" applyFont="1" applyBorder="1" applyAlignment="1" applyProtection="1">
      <alignment wrapText="1"/>
      <protection locked="0"/>
    </xf>
  </cellXfs>
  <cellStyles count="46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2 2 2" xfId="447" xr:uid="{E7691913-1995-41F0-8933-E0138B58E6F7}"/>
    <cellStyle name="Normal 3 10 2 3" xfId="377" xr:uid="{A1CAC81D-7132-411F-B7A9-9CE2739ADEAE}"/>
    <cellStyle name="Normal 3 10 3" xfId="271" xr:uid="{00000000-0005-0000-0000-00008A000000}"/>
    <cellStyle name="Normal 3 10 3 2" xfId="413" xr:uid="{5AB1E435-C8BF-41E7-9B17-FCBED3AABC73}"/>
    <cellStyle name="Normal 3 10 4" xfId="343" xr:uid="{145CCE88-1CC7-4BB8-B977-9A414BA3FBE6}"/>
    <cellStyle name="Normal 3 11" xfId="251" xr:uid="{00000000-0005-0000-0000-00008B000000}"/>
    <cellStyle name="Normal 3 11 2" xfId="322" xr:uid="{00000000-0005-0000-0000-00008C000000}"/>
    <cellStyle name="Normal 3 11 2 2" xfId="464" xr:uid="{ACEB0BE6-8346-4A79-94D5-468EF9DFA1F8}"/>
    <cellStyle name="Normal 3 11 3" xfId="394" xr:uid="{552BA96C-F653-41FF-8F7C-A16CBB985CC0}"/>
    <cellStyle name="Normal 3 12" xfId="217" xr:uid="{00000000-0005-0000-0000-00008D000000}"/>
    <cellStyle name="Normal 3 12 2" xfId="288" xr:uid="{00000000-0005-0000-0000-00008E000000}"/>
    <cellStyle name="Normal 3 12 2 2" xfId="430" xr:uid="{76C56AEA-4A5E-44C7-BBB9-0BB61BC8F49C}"/>
    <cellStyle name="Normal 3 12 3" xfId="360" xr:uid="{802AFB1D-B832-4855-BEA0-8589A8638AEF}"/>
    <cellStyle name="Normal 3 13" xfId="254" xr:uid="{00000000-0005-0000-0000-00008F000000}"/>
    <cellStyle name="Normal 3 13 2" xfId="396" xr:uid="{16F254C9-D45D-45B0-B002-2F46231557E4}"/>
    <cellStyle name="Normal 3 14" xfId="326" xr:uid="{E7E89FD0-00E8-4906-A2AD-E1CE9182373A}"/>
    <cellStyle name="Normal 3 2" xfId="134" xr:uid="{00000000-0005-0000-0000-000090000000}"/>
    <cellStyle name="Normal 3 2 10" xfId="252" xr:uid="{00000000-0005-0000-0000-000091000000}"/>
    <cellStyle name="Normal 3 2 10 2" xfId="323" xr:uid="{00000000-0005-0000-0000-000092000000}"/>
    <cellStyle name="Normal 3 2 10 2 2" xfId="465" xr:uid="{C5CA41F3-A804-4409-971A-AAB54FE2EB8E}"/>
    <cellStyle name="Normal 3 2 10 3" xfId="395" xr:uid="{3990F87B-E507-44E7-8F0F-77D00C47FAF4}"/>
    <cellStyle name="Normal 3 2 11" xfId="218" xr:uid="{00000000-0005-0000-0000-000093000000}"/>
    <cellStyle name="Normal 3 2 11 2" xfId="289" xr:uid="{00000000-0005-0000-0000-000094000000}"/>
    <cellStyle name="Normal 3 2 11 2 2" xfId="431" xr:uid="{F4FD0A84-5EB5-4733-8E4A-DEA46957AF48}"/>
    <cellStyle name="Normal 3 2 11 3" xfId="361" xr:uid="{9882FA3E-1B14-4EFA-8416-509BE5957966}"/>
    <cellStyle name="Normal 3 2 12" xfId="255" xr:uid="{00000000-0005-0000-0000-000095000000}"/>
    <cellStyle name="Normal 3 2 12 2" xfId="397" xr:uid="{245396F6-9275-47C8-AC72-58596281694B}"/>
    <cellStyle name="Normal 3 2 13" xfId="327" xr:uid="{6A6A43DE-6574-4EC7-9CCC-4B35D4C6A3BB}"/>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2 2 2" xfId="449" xr:uid="{E0B41D95-5C05-495B-B407-E50FA1D44D31}"/>
    <cellStyle name="Normal 3 2 2 2 2 3" xfId="379" xr:uid="{4D8BD600-9A83-4D21-9997-7A2A9B621DFE}"/>
    <cellStyle name="Normal 3 2 2 2 3" xfId="273" xr:uid="{00000000-0005-0000-0000-00009A000000}"/>
    <cellStyle name="Normal 3 2 2 2 3 2" xfId="415" xr:uid="{3C3739D4-0BC6-4744-877C-BEAD279BB885}"/>
    <cellStyle name="Normal 3 2 2 2 4" xfId="345" xr:uid="{10984C1D-15E6-44AF-A532-4D7FC1335A2B}"/>
    <cellStyle name="Normal 3 2 2 3" xfId="219" xr:uid="{00000000-0005-0000-0000-00009B000000}"/>
    <cellStyle name="Normal 3 2 2 3 2" xfId="290" xr:uid="{00000000-0005-0000-0000-00009C000000}"/>
    <cellStyle name="Normal 3 2 2 3 2 2" xfId="432" xr:uid="{40B73884-39F7-4079-B3A1-4ABBD8F66BC1}"/>
    <cellStyle name="Normal 3 2 2 3 3" xfId="362" xr:uid="{16CD544E-4347-470E-BB4C-D6FB4182038E}"/>
    <cellStyle name="Normal 3 2 2 4" xfId="256" xr:uid="{00000000-0005-0000-0000-00009D000000}"/>
    <cellStyle name="Normal 3 2 2 4 2" xfId="398" xr:uid="{C5D4180E-7A9C-46BC-8EBE-CF1B9F2ADE39}"/>
    <cellStyle name="Normal 3 2 2 5" xfId="328" xr:uid="{CE62F393-B0F7-4A62-842E-0E7926FB272C}"/>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2 2 2" xfId="450" xr:uid="{7A4CA67F-3039-46DD-80B9-27DCFC48BC12}"/>
    <cellStyle name="Normal 3 2 3 2 2 3" xfId="380" xr:uid="{3FD7A766-8BCE-425D-A6B2-64D00FD3AB60}"/>
    <cellStyle name="Normal 3 2 3 2 3" xfId="274" xr:uid="{00000000-0005-0000-0000-0000A2000000}"/>
    <cellStyle name="Normal 3 2 3 2 3 2" xfId="416" xr:uid="{1DCDD14A-D513-4485-98B7-A52BAB347159}"/>
    <cellStyle name="Normal 3 2 3 2 4" xfId="346" xr:uid="{3BE5D24B-505F-4A4B-8CFC-E6D68BCC54BB}"/>
    <cellStyle name="Normal 3 2 3 3" xfId="220" xr:uid="{00000000-0005-0000-0000-0000A3000000}"/>
    <cellStyle name="Normal 3 2 3 3 2" xfId="291" xr:uid="{00000000-0005-0000-0000-0000A4000000}"/>
    <cellStyle name="Normal 3 2 3 3 2 2" xfId="433" xr:uid="{F41BC2D1-3CAE-4BFD-9F2C-439BC9B32F3F}"/>
    <cellStyle name="Normal 3 2 3 3 3" xfId="363" xr:uid="{B8897AF8-9440-4C6B-8E25-C0D852AF4172}"/>
    <cellStyle name="Normal 3 2 3 4" xfId="257" xr:uid="{00000000-0005-0000-0000-0000A5000000}"/>
    <cellStyle name="Normal 3 2 3 4 2" xfId="399" xr:uid="{4FACD30A-155C-45BA-A9BA-4AC6910A57DD}"/>
    <cellStyle name="Normal 3 2 3 5" xfId="329" xr:uid="{ADB394B4-C667-46E4-A9D9-033478422176}"/>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2 2 2" xfId="451" xr:uid="{A981E9D7-E989-4782-A1D4-BBC0E1932D47}"/>
    <cellStyle name="Normal 3 2 4 2 2 3" xfId="381" xr:uid="{B929B122-4230-461D-9306-85451DE74771}"/>
    <cellStyle name="Normal 3 2 4 2 3" xfId="275" xr:uid="{00000000-0005-0000-0000-0000AA000000}"/>
    <cellStyle name="Normal 3 2 4 2 3 2" xfId="417" xr:uid="{4D850C36-0723-4DEE-96FF-429C98CED2C0}"/>
    <cellStyle name="Normal 3 2 4 2 4" xfId="347" xr:uid="{6F967CAF-B67A-4704-8B4C-A246DF61CC1E}"/>
    <cellStyle name="Normal 3 2 4 3" xfId="221" xr:uid="{00000000-0005-0000-0000-0000AB000000}"/>
    <cellStyle name="Normal 3 2 4 3 2" xfId="292" xr:uid="{00000000-0005-0000-0000-0000AC000000}"/>
    <cellStyle name="Normal 3 2 4 3 2 2" xfId="434" xr:uid="{FE53718A-DC3D-4100-8745-B5376D6A4577}"/>
    <cellStyle name="Normal 3 2 4 3 3" xfId="364" xr:uid="{98A49F25-3577-4B5B-AA35-0A7E6CF5B292}"/>
    <cellStyle name="Normal 3 2 4 4" xfId="258" xr:uid="{00000000-0005-0000-0000-0000AD000000}"/>
    <cellStyle name="Normal 3 2 4 4 2" xfId="400" xr:uid="{607A089A-E26A-4F56-9B80-595D507AEF77}"/>
    <cellStyle name="Normal 3 2 4 5" xfId="330" xr:uid="{2166B53F-9155-42BE-8444-392785FAFCEB}"/>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2 2 2" xfId="452" xr:uid="{CEFD0187-28B7-40E6-A56A-85E5EAACF78F}"/>
    <cellStyle name="Normal 3 2 5 2 2 3" xfId="382" xr:uid="{0BEF9C1D-2EE7-4ACB-ABDA-AC701711E860}"/>
    <cellStyle name="Normal 3 2 5 2 3" xfId="276" xr:uid="{00000000-0005-0000-0000-0000B2000000}"/>
    <cellStyle name="Normal 3 2 5 2 3 2" xfId="418" xr:uid="{8AD5BF96-F54D-440E-862F-F34C2705C683}"/>
    <cellStyle name="Normal 3 2 5 2 4" xfId="348" xr:uid="{32D91338-B5DF-453B-8265-FE31A5CEE71E}"/>
    <cellStyle name="Normal 3 2 5 3" xfId="222" xr:uid="{00000000-0005-0000-0000-0000B3000000}"/>
    <cellStyle name="Normal 3 2 5 3 2" xfId="293" xr:uid="{00000000-0005-0000-0000-0000B4000000}"/>
    <cellStyle name="Normal 3 2 5 3 2 2" xfId="435" xr:uid="{87BD8DC8-4027-424F-A9BB-26EF00027172}"/>
    <cellStyle name="Normal 3 2 5 3 3" xfId="365" xr:uid="{1DDF1B0A-F250-42E3-AE8F-9988F04BFAB5}"/>
    <cellStyle name="Normal 3 2 5 4" xfId="259" xr:uid="{00000000-0005-0000-0000-0000B5000000}"/>
    <cellStyle name="Normal 3 2 5 4 2" xfId="401" xr:uid="{CA3621C0-950E-49EF-9615-2A3B2F94C5FB}"/>
    <cellStyle name="Normal 3 2 5 5" xfId="331" xr:uid="{AF5E5C38-9624-464B-A67A-95B26121B426}"/>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2 2 2" xfId="453" xr:uid="{D8DF9055-0B54-4E2D-8A89-E16B7F8E60D3}"/>
    <cellStyle name="Normal 3 2 6 2 2 3" xfId="383" xr:uid="{3108828F-056D-4A3D-BC70-56D1708D6F58}"/>
    <cellStyle name="Normal 3 2 6 2 3" xfId="277" xr:uid="{00000000-0005-0000-0000-0000BA000000}"/>
    <cellStyle name="Normal 3 2 6 2 3 2" xfId="419" xr:uid="{453F1FDA-EDC8-4388-AE71-736079C8C9B8}"/>
    <cellStyle name="Normal 3 2 6 2 4" xfId="349" xr:uid="{C9555F65-C0C0-48D5-A292-DFD200BBA975}"/>
    <cellStyle name="Normal 3 2 6 3" xfId="223" xr:uid="{00000000-0005-0000-0000-0000BB000000}"/>
    <cellStyle name="Normal 3 2 6 3 2" xfId="294" xr:uid="{00000000-0005-0000-0000-0000BC000000}"/>
    <cellStyle name="Normal 3 2 6 3 2 2" xfId="436" xr:uid="{7C865377-34CB-43CC-9C88-E53587893841}"/>
    <cellStyle name="Normal 3 2 6 3 3" xfId="366" xr:uid="{D1DD43AF-4C79-45D2-8E54-0153053CC348}"/>
    <cellStyle name="Normal 3 2 6 4" xfId="260" xr:uid="{00000000-0005-0000-0000-0000BD000000}"/>
    <cellStyle name="Normal 3 2 6 4 2" xfId="402" xr:uid="{D12C89A7-78C9-4F8C-866E-463AFA1AE99E}"/>
    <cellStyle name="Normal 3 2 6 5" xfId="332" xr:uid="{38B091FA-2540-4DF7-A930-C3C82ACF3D5E}"/>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2 2 2" xfId="454" xr:uid="{E725C300-3AFA-47A6-8F8F-C32A48E27BE4}"/>
    <cellStyle name="Normal 3 2 7 2 2 3" xfId="384" xr:uid="{19146C33-95DD-48C7-9A27-4124C7737FBB}"/>
    <cellStyle name="Normal 3 2 7 2 3" xfId="278" xr:uid="{00000000-0005-0000-0000-0000C2000000}"/>
    <cellStyle name="Normal 3 2 7 2 3 2" xfId="420" xr:uid="{AF8EF074-9A1C-457B-8A0B-1891BF61BB95}"/>
    <cellStyle name="Normal 3 2 7 2 4" xfId="350" xr:uid="{C04E81BA-6CAF-446D-9C07-A937864F9A7E}"/>
    <cellStyle name="Normal 3 2 7 3" xfId="224" xr:uid="{00000000-0005-0000-0000-0000C3000000}"/>
    <cellStyle name="Normal 3 2 7 3 2" xfId="295" xr:uid="{00000000-0005-0000-0000-0000C4000000}"/>
    <cellStyle name="Normal 3 2 7 3 2 2" xfId="437" xr:uid="{F9463B5F-6B38-4159-8081-F06588295FDF}"/>
    <cellStyle name="Normal 3 2 7 3 3" xfId="367" xr:uid="{E6949113-C6D6-4A29-99EA-7006E540B059}"/>
    <cellStyle name="Normal 3 2 7 4" xfId="261" xr:uid="{00000000-0005-0000-0000-0000C5000000}"/>
    <cellStyle name="Normal 3 2 7 4 2" xfId="403" xr:uid="{8353390B-7FC0-41A9-8DAC-97A8BA97A297}"/>
    <cellStyle name="Normal 3 2 7 5" xfId="333" xr:uid="{7C8A8057-42F6-4595-B9D2-B57DA5CF45B7}"/>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2 2 2" xfId="455" xr:uid="{F74D8E16-F6BD-4B57-ADD3-605525A2787F}"/>
    <cellStyle name="Normal 3 2 8 2 2 3" xfId="385" xr:uid="{B5F8ACD0-1D92-482C-AF44-FEFD421C2368}"/>
    <cellStyle name="Normal 3 2 8 2 3" xfId="279" xr:uid="{00000000-0005-0000-0000-0000CA000000}"/>
    <cellStyle name="Normal 3 2 8 2 3 2" xfId="421" xr:uid="{965ED459-D815-4398-9289-A30D29A72822}"/>
    <cellStyle name="Normal 3 2 8 2 4" xfId="351" xr:uid="{34ADB4AE-1C4A-4FCD-BF0A-70FFF44F24BD}"/>
    <cellStyle name="Normal 3 2 8 3" xfId="225" xr:uid="{00000000-0005-0000-0000-0000CB000000}"/>
    <cellStyle name="Normal 3 2 8 3 2" xfId="296" xr:uid="{00000000-0005-0000-0000-0000CC000000}"/>
    <cellStyle name="Normal 3 2 8 3 2 2" xfId="438" xr:uid="{E63AEF4D-B7FD-4946-963E-D85623F008E3}"/>
    <cellStyle name="Normal 3 2 8 3 3" xfId="368" xr:uid="{39171C15-B827-40F7-9473-C740604F9DAD}"/>
    <cellStyle name="Normal 3 2 8 4" xfId="262" xr:uid="{00000000-0005-0000-0000-0000CD000000}"/>
    <cellStyle name="Normal 3 2 8 4 2" xfId="404" xr:uid="{C0A855F7-271D-4B5D-9F9E-8147FFE9637A}"/>
    <cellStyle name="Normal 3 2 8 5" xfId="334" xr:uid="{C594AD6F-8016-4269-A8B9-2A6A0E9CD81D}"/>
    <cellStyle name="Normal 3 2 9" xfId="201" xr:uid="{00000000-0005-0000-0000-0000CE000000}"/>
    <cellStyle name="Normal 3 2 9 2" xfId="235" xr:uid="{00000000-0005-0000-0000-0000CF000000}"/>
    <cellStyle name="Normal 3 2 9 2 2" xfId="306" xr:uid="{00000000-0005-0000-0000-0000D0000000}"/>
    <cellStyle name="Normal 3 2 9 2 2 2" xfId="448" xr:uid="{16DAB396-EC97-4CD1-A77B-ADA9CAA9DDEE}"/>
    <cellStyle name="Normal 3 2 9 2 3" xfId="378" xr:uid="{BDEB9C38-BCFE-4D2B-9A1D-F7478A7401C7}"/>
    <cellStyle name="Normal 3 2 9 3" xfId="272" xr:uid="{00000000-0005-0000-0000-0000D1000000}"/>
    <cellStyle name="Normal 3 2 9 3 2" xfId="414" xr:uid="{362ECA90-C579-4AFF-8657-ECF5FBA7FE0B}"/>
    <cellStyle name="Normal 3 2 9 4" xfId="344" xr:uid="{6868889F-8072-4FDA-B8F3-86259D5F7CEC}"/>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2 2 2" xfId="456" xr:uid="{C4B8EF99-6D34-4B26-B768-90FB836AD406}"/>
    <cellStyle name="Normal 3 3 2 2 3" xfId="386" xr:uid="{928ACCBF-3568-4649-B2A9-795FE86DAD02}"/>
    <cellStyle name="Normal 3 3 2 3" xfId="280" xr:uid="{00000000-0005-0000-0000-0000D6000000}"/>
    <cellStyle name="Normal 3 3 2 3 2" xfId="422" xr:uid="{CB2BDC7F-0419-4598-B6E8-F4128A51EA42}"/>
    <cellStyle name="Normal 3 3 2 4" xfId="352" xr:uid="{3FB12865-4BAF-47A4-BE5E-82556B5DB42F}"/>
    <cellStyle name="Normal 3 3 3" xfId="226" xr:uid="{00000000-0005-0000-0000-0000D7000000}"/>
    <cellStyle name="Normal 3 3 3 2" xfId="297" xr:uid="{00000000-0005-0000-0000-0000D8000000}"/>
    <cellStyle name="Normal 3 3 3 2 2" xfId="439" xr:uid="{D55FCA2F-C7C1-4CCF-A3AB-4A86A74D03F8}"/>
    <cellStyle name="Normal 3 3 3 3" xfId="369" xr:uid="{F8CAB0B5-1657-422E-8A03-1553AEF0487D}"/>
    <cellStyle name="Normal 3 3 4" xfId="263" xr:uid="{00000000-0005-0000-0000-0000D9000000}"/>
    <cellStyle name="Normal 3 3 4 2" xfId="405" xr:uid="{F4FF206D-CBF9-496B-888B-F44720814BB9}"/>
    <cellStyle name="Normal 3 3 5" xfId="335" xr:uid="{DA858E8D-B87E-4DC6-95E9-13756649116C}"/>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2 2 2" xfId="457" xr:uid="{74D7550F-B80B-4038-9C64-8E9425F33E8C}"/>
    <cellStyle name="Normal 3 4 2 2 3" xfId="387" xr:uid="{5658F3BC-718A-458E-B71C-3CC4423CF7E3}"/>
    <cellStyle name="Normal 3 4 2 3" xfId="281" xr:uid="{00000000-0005-0000-0000-0000DE000000}"/>
    <cellStyle name="Normal 3 4 2 3 2" xfId="423" xr:uid="{B2E8CF83-8D01-4898-B9E6-97A1064EC2AB}"/>
    <cellStyle name="Normal 3 4 2 4" xfId="353" xr:uid="{2B92BADE-AF0B-4893-8D29-18D7893F30DA}"/>
    <cellStyle name="Normal 3 4 3" xfId="227" xr:uid="{00000000-0005-0000-0000-0000DF000000}"/>
    <cellStyle name="Normal 3 4 3 2" xfId="298" xr:uid="{00000000-0005-0000-0000-0000E0000000}"/>
    <cellStyle name="Normal 3 4 3 2 2" xfId="440" xr:uid="{0CF2F0C0-28CF-4BD1-B7E6-66CAF6942A85}"/>
    <cellStyle name="Normal 3 4 3 3" xfId="370" xr:uid="{05A08BE3-3BA2-48CB-B33F-ABFA2CABCA7D}"/>
    <cellStyle name="Normal 3 4 4" xfId="264" xr:uid="{00000000-0005-0000-0000-0000E1000000}"/>
    <cellStyle name="Normal 3 4 4 2" xfId="406" xr:uid="{ADD8EC87-5FD2-492C-A5DB-AFEB0B78ABBE}"/>
    <cellStyle name="Normal 3 4 5" xfId="336" xr:uid="{618FFC4F-E6CD-47C4-8589-9C84769D3DD9}"/>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2 2 2" xfId="458" xr:uid="{5953C602-9983-47B3-B237-AFF150C75423}"/>
    <cellStyle name="Normal 3 5 2 2 3" xfId="388" xr:uid="{FC6EC731-0584-424B-B53C-B375C8D53C29}"/>
    <cellStyle name="Normal 3 5 2 3" xfId="282" xr:uid="{00000000-0005-0000-0000-0000E6000000}"/>
    <cellStyle name="Normal 3 5 2 3 2" xfId="424" xr:uid="{B8BABD8B-C10E-4EFB-BA1A-AD737F685AC3}"/>
    <cellStyle name="Normal 3 5 2 4" xfId="354" xr:uid="{1ACB26CA-14D5-4C98-B2FB-CED47841DF3C}"/>
    <cellStyle name="Normal 3 5 3" xfId="228" xr:uid="{00000000-0005-0000-0000-0000E7000000}"/>
    <cellStyle name="Normal 3 5 3 2" xfId="299" xr:uid="{00000000-0005-0000-0000-0000E8000000}"/>
    <cellStyle name="Normal 3 5 3 2 2" xfId="441" xr:uid="{0593C3E9-3C98-4826-BF1E-221036BE1A41}"/>
    <cellStyle name="Normal 3 5 3 3" xfId="371" xr:uid="{17792820-76D0-4705-8141-7CCA9615E168}"/>
    <cellStyle name="Normal 3 5 4" xfId="265" xr:uid="{00000000-0005-0000-0000-0000E9000000}"/>
    <cellStyle name="Normal 3 5 4 2" xfId="407" xr:uid="{4DCA40A0-AFAF-4CC2-B658-5D4390722EAF}"/>
    <cellStyle name="Normal 3 5 5" xfId="337" xr:uid="{29F6F433-AE71-4C4B-B6F5-356173D29474}"/>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2 2 2" xfId="459" xr:uid="{FF39B15B-EEAF-43DC-A300-8DF8FAE54A89}"/>
    <cellStyle name="Normal 3 6 2 2 3" xfId="389" xr:uid="{3B0CC7AA-4377-4C3E-93FE-927ED03D946E}"/>
    <cellStyle name="Normal 3 6 2 3" xfId="283" xr:uid="{00000000-0005-0000-0000-0000EE000000}"/>
    <cellStyle name="Normal 3 6 2 3 2" xfId="425" xr:uid="{0FEC8A73-4F75-492E-84A7-D3A8DAB2A1BA}"/>
    <cellStyle name="Normal 3 6 2 4" xfId="355" xr:uid="{E47F63DD-281E-482D-B9B9-35C023740CE0}"/>
    <cellStyle name="Normal 3 6 3" xfId="229" xr:uid="{00000000-0005-0000-0000-0000EF000000}"/>
    <cellStyle name="Normal 3 6 3 2" xfId="300" xr:uid="{00000000-0005-0000-0000-0000F0000000}"/>
    <cellStyle name="Normal 3 6 3 2 2" xfId="442" xr:uid="{2F0D2919-9843-4BDF-B5DF-476698AB79FB}"/>
    <cellStyle name="Normal 3 6 3 3" xfId="372" xr:uid="{A235BBFC-FB91-402B-B2F6-0949B14E0683}"/>
    <cellStyle name="Normal 3 6 4" xfId="266" xr:uid="{00000000-0005-0000-0000-0000F1000000}"/>
    <cellStyle name="Normal 3 6 4 2" xfId="408" xr:uid="{9F888447-CBDA-4CA7-B6FF-B644C3D3D348}"/>
    <cellStyle name="Normal 3 6 5" xfId="338" xr:uid="{E09610ED-0C00-4901-A1F3-5257021956D3}"/>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2 2 2" xfId="460" xr:uid="{B547F38D-0024-4ED3-9D57-ECBDE3463EDF}"/>
    <cellStyle name="Normal 3 7 2 2 3" xfId="390" xr:uid="{F62BC29E-CC48-4241-B4D5-AD26D595812E}"/>
    <cellStyle name="Normal 3 7 2 3" xfId="284" xr:uid="{00000000-0005-0000-0000-0000F6000000}"/>
    <cellStyle name="Normal 3 7 2 3 2" xfId="426" xr:uid="{6B3734B8-0748-435F-B038-CCF025E529EE}"/>
    <cellStyle name="Normal 3 7 2 4" xfId="356" xr:uid="{C732648C-0749-4872-9157-A0F97BA80D66}"/>
    <cellStyle name="Normal 3 7 3" xfId="230" xr:uid="{00000000-0005-0000-0000-0000F7000000}"/>
    <cellStyle name="Normal 3 7 3 2" xfId="301" xr:uid="{00000000-0005-0000-0000-0000F8000000}"/>
    <cellStyle name="Normal 3 7 3 2 2" xfId="443" xr:uid="{9DE24E19-338A-49AC-B9ED-0558B6AE767D}"/>
    <cellStyle name="Normal 3 7 3 3" xfId="373" xr:uid="{02E15D2A-304E-4DBF-9D14-CB18FA9458F6}"/>
    <cellStyle name="Normal 3 7 4" xfId="267" xr:uid="{00000000-0005-0000-0000-0000F9000000}"/>
    <cellStyle name="Normal 3 7 4 2" xfId="409" xr:uid="{D42891EB-09FB-4F7F-9D9D-9C18C808CAD3}"/>
    <cellStyle name="Normal 3 7 5" xfId="339" xr:uid="{C7E97B0A-CA71-47F2-80E8-92B2B611DD7E}"/>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2 2 2" xfId="461" xr:uid="{E6AA132E-54C5-467A-80C3-906DD5CAC03A}"/>
    <cellStyle name="Normal 3 8 2 2 3" xfId="391" xr:uid="{41967096-9906-4B1D-B898-838D9678E88D}"/>
    <cellStyle name="Normal 3 8 2 3" xfId="285" xr:uid="{00000000-0005-0000-0000-0000FE000000}"/>
    <cellStyle name="Normal 3 8 2 3 2" xfId="427" xr:uid="{A35C0341-D2A0-4F55-BA3F-57598A39CE48}"/>
    <cellStyle name="Normal 3 8 2 4" xfId="357" xr:uid="{92408B35-2D5A-43C0-8A95-B4F4D07C4FF2}"/>
    <cellStyle name="Normal 3 8 3" xfId="231" xr:uid="{00000000-0005-0000-0000-0000FF000000}"/>
    <cellStyle name="Normal 3 8 3 2" xfId="302" xr:uid="{00000000-0005-0000-0000-000000010000}"/>
    <cellStyle name="Normal 3 8 3 2 2" xfId="444" xr:uid="{E887CC5A-2AD8-4DE3-B002-E08D7766B2D2}"/>
    <cellStyle name="Normal 3 8 3 3" xfId="374" xr:uid="{6E651E77-858B-41C0-96CA-3A11D3B0D1F9}"/>
    <cellStyle name="Normal 3 8 4" xfId="268" xr:uid="{00000000-0005-0000-0000-000001010000}"/>
    <cellStyle name="Normal 3 8 4 2" xfId="410" xr:uid="{FC0319E1-E30E-4BDC-BCDE-EFAC936F2736}"/>
    <cellStyle name="Normal 3 8 5" xfId="340" xr:uid="{63A3088A-3D12-4AFD-8F08-7A0A98258535}"/>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2 2 2" xfId="462" xr:uid="{FD488880-A7BA-4262-8911-5BCC05EB8000}"/>
    <cellStyle name="Normal 3 9 2 2 3" xfId="392" xr:uid="{3FB09E67-FA21-45EF-98A9-181F304E0ED2}"/>
    <cellStyle name="Normal 3 9 2 3" xfId="286" xr:uid="{00000000-0005-0000-0000-000006010000}"/>
    <cellStyle name="Normal 3 9 2 3 2" xfId="428" xr:uid="{CA1A2EBB-F5A4-4A2E-9730-2D92BD0F68CF}"/>
    <cellStyle name="Normal 3 9 2 4" xfId="358" xr:uid="{C440A793-ADD9-4517-A222-2792B87317B5}"/>
    <cellStyle name="Normal 3 9 3" xfId="232" xr:uid="{00000000-0005-0000-0000-000007010000}"/>
    <cellStyle name="Normal 3 9 3 2" xfId="303" xr:uid="{00000000-0005-0000-0000-000008010000}"/>
    <cellStyle name="Normal 3 9 3 2 2" xfId="445" xr:uid="{DA5D402D-3784-4B96-A69E-F4FA4547A252}"/>
    <cellStyle name="Normal 3 9 3 3" xfId="375" xr:uid="{6AD41A2A-D1B5-4717-A6EE-6299A994FD62}"/>
    <cellStyle name="Normal 3 9 4" xfId="269" xr:uid="{00000000-0005-0000-0000-000009010000}"/>
    <cellStyle name="Normal 3 9 4 2" xfId="411" xr:uid="{FFF1F4F0-0187-4524-B069-8C4EE4C89FB1}"/>
    <cellStyle name="Normal 3 9 5" xfId="341" xr:uid="{8E6308CF-F293-43AC-AF68-95890F7DBBD5}"/>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2 2 2" xfId="463" xr:uid="{43EE72AA-2029-4912-B208-16E34550D819}"/>
    <cellStyle name="Normal 4 2 2 3" xfId="393" xr:uid="{79701442-AA2D-4EE3-AA1D-F108C4E72B7A}"/>
    <cellStyle name="Normal 4 2 3" xfId="287" xr:uid="{00000000-0005-0000-0000-00000E010000}"/>
    <cellStyle name="Normal 4 2 3 2" xfId="429" xr:uid="{C8B81C42-D42F-467C-82EE-1B4F72895D29}"/>
    <cellStyle name="Normal 4 2 4" xfId="359" xr:uid="{36632162-67CF-4230-B3F8-203AE89D1A4F}"/>
    <cellStyle name="Normal 4 3" xfId="233" xr:uid="{00000000-0005-0000-0000-00000F010000}"/>
    <cellStyle name="Normal 4 3 2" xfId="304" xr:uid="{00000000-0005-0000-0000-000010010000}"/>
    <cellStyle name="Normal 4 3 2 2" xfId="446" xr:uid="{4F5865BB-916F-46A5-A35C-477D35FBCCB4}"/>
    <cellStyle name="Normal 4 3 3" xfId="376" xr:uid="{638A7127-F3C2-4E99-81DF-50510C383CAC}"/>
    <cellStyle name="Normal 4 4" xfId="270" xr:uid="{00000000-0005-0000-0000-000011010000}"/>
    <cellStyle name="Normal 4 4 2" xfId="412" xr:uid="{41FEAF4E-B89A-4A4F-AED2-2C6EDD538493}"/>
    <cellStyle name="Normal 4 5" xfId="342" xr:uid="{50ECC397-7CBB-4125-8813-7545CD629CFC}"/>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44">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2"/>
  <sheetViews>
    <sheetView tabSelected="1" zoomScaleNormal="100" workbookViewId="0">
      <selection activeCell="C17" sqref="C17"/>
    </sheetView>
  </sheetViews>
  <sheetFormatPr defaultColWidth="9.21875" defaultRowHeight="15" x14ac:dyDescent="0.25"/>
  <cols>
    <col min="1" max="1" width="2.44140625" style="25" bestFit="1" customWidth="1"/>
    <col min="2" max="2" width="70.44140625" style="25" bestFit="1" customWidth="1"/>
    <col min="3" max="3" width="34.21875" style="25" bestFit="1" customWidth="1"/>
    <col min="4" max="16384" width="9.21875" style="25"/>
  </cols>
  <sheetData>
    <row r="1" spans="1:3" ht="15.6" x14ac:dyDescent="0.3">
      <c r="A1" s="24"/>
      <c r="B1" s="305" t="s">
        <v>139</v>
      </c>
      <c r="C1" s="306"/>
    </row>
    <row r="2" spans="1:3" ht="15.6" x14ac:dyDescent="0.3">
      <c r="A2" s="24"/>
      <c r="B2" s="305" t="s">
        <v>140</v>
      </c>
      <c r="C2" s="306"/>
    </row>
    <row r="3" spans="1:3" ht="15.6" x14ac:dyDescent="0.3">
      <c r="A3" s="24"/>
      <c r="B3" s="307" t="s">
        <v>144</v>
      </c>
      <c r="C3" s="311"/>
    </row>
    <row r="4" spans="1:3" ht="15.6" thickBot="1" x14ac:dyDescent="0.3">
      <c r="B4" s="24"/>
      <c r="C4" s="24"/>
    </row>
    <row r="5" spans="1:3" x14ac:dyDescent="0.25">
      <c r="A5" s="29"/>
      <c r="B5" s="30"/>
      <c r="C5" s="31"/>
    </row>
    <row r="6" spans="1:3" ht="15.6" x14ac:dyDescent="0.25">
      <c r="A6" s="32" t="s">
        <v>0</v>
      </c>
      <c r="B6" s="33" t="s">
        <v>85</v>
      </c>
      <c r="C6" s="34" t="s">
        <v>160</v>
      </c>
    </row>
    <row r="7" spans="1:3" ht="15.6" x14ac:dyDescent="0.25">
      <c r="A7" s="32" t="s">
        <v>1</v>
      </c>
      <c r="B7" s="33" t="s">
        <v>134</v>
      </c>
      <c r="C7" s="35"/>
    </row>
    <row r="8" spans="1:3" ht="15.6" x14ac:dyDescent="0.25">
      <c r="A8" s="32" t="s">
        <v>2</v>
      </c>
      <c r="B8" s="33" t="s">
        <v>88</v>
      </c>
      <c r="C8" s="34" t="s">
        <v>161</v>
      </c>
    </row>
    <row r="9" spans="1:3" ht="15.6" x14ac:dyDescent="0.25">
      <c r="A9" s="32" t="s">
        <v>3</v>
      </c>
      <c r="B9" s="33" t="s">
        <v>89</v>
      </c>
      <c r="C9" s="34"/>
    </row>
    <row r="10" spans="1:3" ht="16.2" thickBot="1" x14ac:dyDescent="0.35">
      <c r="A10" s="36" t="s">
        <v>4</v>
      </c>
      <c r="B10" s="37" t="s">
        <v>86</v>
      </c>
      <c r="C10" s="38" t="s">
        <v>162</v>
      </c>
    </row>
    <row r="11" spans="1:3" x14ac:dyDescent="0.25">
      <c r="A11" s="24"/>
      <c r="B11" s="24"/>
    </row>
    <row r="12" spans="1:3" x14ac:dyDescent="0.25">
      <c r="A12" s="24"/>
      <c r="B12" s="24"/>
    </row>
    <row r="13" spans="1:3" x14ac:dyDescent="0.25">
      <c r="A13" s="24"/>
      <c r="B13" s="24"/>
    </row>
    <row r="14" spans="1:3" ht="15.6" x14ac:dyDescent="0.3">
      <c r="A14" s="24"/>
      <c r="B14" s="26" t="s">
        <v>102</v>
      </c>
    </row>
    <row r="15" spans="1:3" ht="15.6" x14ac:dyDescent="0.3">
      <c r="A15" s="24"/>
      <c r="B15" s="26" t="s">
        <v>138</v>
      </c>
    </row>
    <row r="16" spans="1:3" x14ac:dyDescent="0.25">
      <c r="A16" s="24"/>
      <c r="B16" s="24"/>
    </row>
    <row r="17" spans="1:2" x14ac:dyDescent="0.25">
      <c r="A17" s="24"/>
      <c r="B17" s="24"/>
    </row>
    <row r="18" spans="1:2" x14ac:dyDescent="0.25">
      <c r="A18" s="24"/>
      <c r="B18" s="24" t="s">
        <v>146</v>
      </c>
    </row>
    <row r="19" spans="1:2" x14ac:dyDescent="0.25">
      <c r="A19" s="24"/>
      <c r="B19" s="24" t="s">
        <v>145</v>
      </c>
    </row>
    <row r="20" spans="1:2" ht="30" x14ac:dyDescent="0.25">
      <c r="A20" s="24"/>
      <c r="B20" s="27" t="s">
        <v>147</v>
      </c>
    </row>
    <row r="21" spans="1:2" ht="30" x14ac:dyDescent="0.25">
      <c r="A21" s="24"/>
      <c r="B21" s="27" t="s">
        <v>149</v>
      </c>
    </row>
    <row r="22" spans="1:2" x14ac:dyDescent="0.25">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2"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R59"/>
  <sheetViews>
    <sheetView zoomScale="70" zoomScaleNormal="70" workbookViewId="0">
      <selection activeCell="A48" sqref="A48:XFD48"/>
    </sheetView>
  </sheetViews>
  <sheetFormatPr defaultColWidth="9.21875" defaultRowHeight="15" x14ac:dyDescent="0.25"/>
  <cols>
    <col min="1" max="1" width="1.77734375" style="39" customWidth="1"/>
    <col min="2" max="2" width="3.5546875" style="25" customWidth="1"/>
    <col min="3" max="3" width="5.44140625" style="25" customWidth="1"/>
    <col min="4" max="4" width="84" style="25" customWidth="1"/>
    <col min="5" max="5" width="27.21875" style="25" customWidth="1"/>
    <col min="6" max="6" width="25.21875" style="25" customWidth="1"/>
    <col min="7" max="15" width="19.44140625" style="25" customWidth="1"/>
    <col min="16" max="16" width="21.21875" style="25" customWidth="1"/>
    <col min="17" max="16384" width="9.21875" style="25"/>
  </cols>
  <sheetData>
    <row r="1" spans="1:16" ht="15.6" x14ac:dyDescent="0.3">
      <c r="B1" s="26" t="s">
        <v>139</v>
      </c>
      <c r="C1" s="24"/>
      <c r="D1" s="24"/>
    </row>
    <row r="2" spans="1:16" s="39" customFormat="1" ht="15.6" x14ac:dyDescent="0.3">
      <c r="B2" s="40" t="s">
        <v>142</v>
      </c>
      <c r="C2" s="41"/>
      <c r="D2" s="41"/>
    </row>
    <row r="3" spans="1:16" ht="15.6" x14ac:dyDescent="0.3">
      <c r="A3" s="42"/>
      <c r="B3" s="26" t="s">
        <v>59</v>
      </c>
      <c r="C3" s="24"/>
      <c r="D3" s="24"/>
    </row>
    <row r="4" spans="1:16" x14ac:dyDescent="0.25">
      <c r="B4" s="24"/>
      <c r="C4" s="24"/>
      <c r="D4" s="24"/>
    </row>
    <row r="5" spans="1:16" s="49" customFormat="1" ht="15.6" x14ac:dyDescent="0.3">
      <c r="A5" s="43"/>
      <c r="B5" s="44" t="s">
        <v>87</v>
      </c>
      <c r="C5" s="45"/>
      <c r="D5" s="45"/>
      <c r="E5" s="46"/>
      <c r="F5" s="46"/>
      <c r="G5" s="25"/>
      <c r="H5" s="47" t="s">
        <v>63</v>
      </c>
      <c r="I5" s="25"/>
      <c r="J5" s="25"/>
      <c r="K5" s="46"/>
      <c r="L5" s="46"/>
      <c r="M5" s="25"/>
      <c r="N5" s="48"/>
      <c r="O5" s="25"/>
      <c r="P5" s="25"/>
    </row>
    <row r="6" spans="1:16" s="49" customFormat="1" ht="15" customHeight="1" x14ac:dyDescent="0.25">
      <c r="A6" s="43"/>
      <c r="B6" s="382"/>
      <c r="C6" s="383"/>
      <c r="D6" s="391">
        <f>'Cover Page'!C7</f>
        <v>0</v>
      </c>
      <c r="E6" s="335"/>
      <c r="F6" s="336"/>
      <c r="G6" s="25"/>
      <c r="H6" s="50" t="str">
        <f>'Cover Page'!C10</f>
        <v>No</v>
      </c>
      <c r="I6" s="25"/>
      <c r="J6" s="25"/>
      <c r="K6" s="51"/>
      <c r="L6" s="51"/>
      <c r="M6" s="25"/>
      <c r="N6" s="52"/>
      <c r="O6" s="25"/>
      <c r="P6" s="25"/>
    </row>
    <row r="7" spans="1:16" s="49" customFormat="1" ht="15.6" x14ac:dyDescent="0.3">
      <c r="A7" s="43"/>
      <c r="B7" s="44" t="s">
        <v>88</v>
      </c>
      <c r="C7" s="45"/>
      <c r="D7" s="45"/>
      <c r="E7" s="336"/>
      <c r="F7" s="336"/>
      <c r="G7" s="25"/>
      <c r="H7" s="39"/>
      <c r="K7" s="51"/>
      <c r="L7" s="51"/>
      <c r="M7" s="25"/>
      <c r="N7" s="39"/>
    </row>
    <row r="8" spans="1:16" s="49" customFormat="1" ht="15" customHeight="1" x14ac:dyDescent="0.25">
      <c r="A8" s="43"/>
      <c r="B8" s="384"/>
      <c r="C8" s="383"/>
      <c r="D8" s="198" t="str">
        <f>'Cover Page'!C8</f>
        <v>TruAssure Insurance Company</v>
      </c>
      <c r="E8" s="336"/>
      <c r="F8" s="336"/>
      <c r="G8" s="25"/>
      <c r="H8" s="53"/>
      <c r="K8" s="381"/>
      <c r="L8" s="381"/>
      <c r="M8" s="25"/>
      <c r="N8" s="53"/>
    </row>
    <row r="9" spans="1:16" s="49" customFormat="1" ht="18" customHeight="1" x14ac:dyDescent="0.3">
      <c r="A9" s="43"/>
      <c r="B9" s="54" t="s">
        <v>90</v>
      </c>
      <c r="C9" s="45"/>
      <c r="D9" s="45"/>
      <c r="E9" s="346" t="s">
        <v>105</v>
      </c>
      <c r="F9" s="336"/>
      <c r="H9" s="43"/>
      <c r="I9" s="25"/>
      <c r="J9" s="25"/>
      <c r="K9" s="55"/>
      <c r="L9" s="55"/>
      <c r="N9" s="43"/>
      <c r="O9" s="25"/>
      <c r="P9" s="25"/>
    </row>
    <row r="10" spans="1:16" s="49" customFormat="1" ht="15" customHeight="1" x14ac:dyDescent="0.25">
      <c r="A10" s="43"/>
      <c r="B10" s="385"/>
      <c r="C10" s="383"/>
      <c r="D10" s="198">
        <f>'Cover Page'!C9</f>
        <v>0</v>
      </c>
      <c r="E10" s="336"/>
      <c r="F10" s="336"/>
      <c r="G10" s="25"/>
      <c r="H10" s="52"/>
      <c r="K10" s="381"/>
      <c r="L10" s="381"/>
      <c r="M10" s="25"/>
      <c r="N10" s="52"/>
    </row>
    <row r="11" spans="1:16" s="49" customFormat="1" ht="15.6" x14ac:dyDescent="0.3">
      <c r="A11" s="43"/>
      <c r="B11" s="54" t="s">
        <v>85</v>
      </c>
      <c r="C11" s="45"/>
      <c r="D11" s="45"/>
      <c r="E11" s="336"/>
      <c r="F11" s="336"/>
      <c r="H11" s="56"/>
      <c r="I11" s="25"/>
      <c r="J11" s="25"/>
      <c r="K11" s="55"/>
      <c r="L11" s="55"/>
      <c r="N11" s="56"/>
      <c r="O11" s="25"/>
      <c r="P11" s="25"/>
    </row>
    <row r="12" spans="1:16" s="49" customFormat="1" x14ac:dyDescent="0.25">
      <c r="A12" s="43"/>
      <c r="B12" s="385"/>
      <c r="C12" s="383"/>
      <c r="D12" s="198" t="str">
        <f>'Cover Page'!C6</f>
        <v>2020</v>
      </c>
      <c r="E12" s="57"/>
      <c r="F12" s="57"/>
      <c r="G12" s="58"/>
      <c r="H12" s="58"/>
      <c r="I12" s="25"/>
      <c r="J12" s="25"/>
      <c r="K12" s="57"/>
      <c r="L12" s="57"/>
      <c r="M12" s="58"/>
      <c r="N12" s="58"/>
      <c r="O12" s="25"/>
      <c r="P12" s="25"/>
    </row>
    <row r="13" spans="1:16" s="49" customFormat="1" ht="15.6" thickBot="1" x14ac:dyDescent="0.3">
      <c r="A13" s="43"/>
      <c r="B13" s="24"/>
      <c r="C13" s="24"/>
      <c r="D13" s="41"/>
      <c r="G13" s="58"/>
      <c r="H13" s="58"/>
      <c r="I13" s="25"/>
      <c r="J13" s="25"/>
      <c r="M13" s="58"/>
      <c r="N13" s="58"/>
      <c r="O13" s="25"/>
      <c r="P13" s="25"/>
    </row>
    <row r="14" spans="1:16" ht="13.8" customHeight="1" thickBot="1" x14ac:dyDescent="0.35">
      <c r="B14" s="24"/>
      <c r="C14" s="24"/>
      <c r="D14" s="41"/>
      <c r="E14" s="320"/>
      <c r="F14" s="321"/>
      <c r="G14" s="321" t="s">
        <v>33</v>
      </c>
      <c r="H14" s="321"/>
      <c r="I14" s="321"/>
      <c r="J14" s="321"/>
      <c r="K14" s="320"/>
      <c r="L14" s="321"/>
      <c r="M14" s="321" t="s">
        <v>33</v>
      </c>
      <c r="N14" s="321"/>
      <c r="O14" s="321"/>
      <c r="P14" s="333"/>
    </row>
    <row r="15" spans="1:16" ht="13.8" customHeight="1" thickBot="1" x14ac:dyDescent="0.3">
      <c r="B15" s="24"/>
      <c r="C15" s="24"/>
      <c r="D15" s="41"/>
      <c r="E15" s="323"/>
      <c r="F15" s="324"/>
      <c r="G15" s="325" t="s">
        <v>106</v>
      </c>
      <c r="H15" s="324"/>
      <c r="I15" s="324"/>
      <c r="J15" s="326"/>
      <c r="K15" s="323"/>
      <c r="L15" s="324"/>
      <c r="M15" s="325" t="s">
        <v>107</v>
      </c>
      <c r="N15" s="324"/>
      <c r="O15" s="324"/>
      <c r="P15" s="326"/>
    </row>
    <row r="16" spans="1:16" ht="16.5" customHeight="1" thickBot="1" x14ac:dyDescent="0.35">
      <c r="B16" s="24"/>
      <c r="C16" s="24"/>
      <c r="D16" s="41"/>
      <c r="E16" s="328" t="s">
        <v>8</v>
      </c>
      <c r="F16" s="327"/>
      <c r="G16" s="328" t="s">
        <v>9</v>
      </c>
      <c r="H16" s="329"/>
      <c r="I16" s="331" t="s">
        <v>10</v>
      </c>
      <c r="J16" s="332"/>
      <c r="K16" s="328" t="s">
        <v>8</v>
      </c>
      <c r="L16" s="329"/>
      <c r="M16" s="328" t="s">
        <v>9</v>
      </c>
      <c r="N16" s="329"/>
      <c r="O16" s="331" t="s">
        <v>10</v>
      </c>
      <c r="P16" s="332"/>
    </row>
    <row r="17" spans="2:18" ht="13.8" customHeight="1" x14ac:dyDescent="0.25">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8" ht="31.5" customHeight="1" thickBot="1" x14ac:dyDescent="0.3">
      <c r="B18" s="317"/>
      <c r="C18" s="314"/>
      <c r="D18" s="319" t="s">
        <v>151</v>
      </c>
      <c r="E18" s="62" t="str">
        <f>"12/31/"&amp;""&amp;'Cover Page'!C$6</f>
        <v>12/31/2020</v>
      </c>
      <c r="F18" s="63">
        <f>DATE(YEAR(E18)+0,MONTH(E18)+3,DAY(E18)+0)</f>
        <v>44286</v>
      </c>
      <c r="G18" s="62" t="str">
        <f>"12/31/"&amp;""&amp;'Cover Page'!C$6</f>
        <v>12/31/2020</v>
      </c>
      <c r="H18" s="64">
        <f>DATE(YEAR(G18)+0,MONTH(G18)+3,DAY(G18)+0)</f>
        <v>44286</v>
      </c>
      <c r="I18" s="62" t="str">
        <f>"12/31/"&amp;""&amp;'Cover Page'!C$6</f>
        <v>12/31/2020</v>
      </c>
      <c r="J18" s="64">
        <f>DATE(YEAR(I18)+0,MONTH(I18)+3,DAY(I18)+0)</f>
        <v>44286</v>
      </c>
      <c r="K18" s="62" t="str">
        <f>"12/31/"&amp;""&amp;'Cover Page'!C$6</f>
        <v>12/31/2020</v>
      </c>
      <c r="L18" s="64">
        <f>DATE(YEAR(K18)+0,MONTH(K18)+3,DAY(K18)+0)</f>
        <v>44286</v>
      </c>
      <c r="M18" s="62" t="str">
        <f>"12/31/"&amp;""&amp;'Cover Page'!C$6</f>
        <v>12/31/2020</v>
      </c>
      <c r="N18" s="64">
        <f>DATE(YEAR(M18)+0,MONTH(M18)+3,DAY(M18)+0)</f>
        <v>44286</v>
      </c>
      <c r="O18" s="62" t="str">
        <f>"12/31/"&amp;""&amp;'Cover Page'!C$6</f>
        <v>12/31/2020</v>
      </c>
      <c r="P18" s="64">
        <f>DATE(YEAR(O18)+0,MONTH(O18)+3,DAY(O18)+0)</f>
        <v>44286</v>
      </c>
    </row>
    <row r="19" spans="2:18" s="39" customFormat="1" ht="16.2" thickBot="1" x14ac:dyDescent="0.3">
      <c r="B19" s="315"/>
      <c r="C19" s="316"/>
      <c r="D19" s="318" t="s">
        <v>150</v>
      </c>
      <c r="E19" s="65">
        <v>1</v>
      </c>
      <c r="F19" s="66">
        <v>2</v>
      </c>
      <c r="G19" s="67">
        <v>3</v>
      </c>
      <c r="H19" s="68">
        <v>4</v>
      </c>
      <c r="I19" s="67">
        <v>5</v>
      </c>
      <c r="J19" s="68">
        <v>6</v>
      </c>
      <c r="K19" s="67">
        <v>7</v>
      </c>
      <c r="L19" s="68">
        <v>8</v>
      </c>
      <c r="M19" s="67">
        <v>9</v>
      </c>
      <c r="N19" s="68">
        <v>10</v>
      </c>
      <c r="O19" s="67">
        <v>11</v>
      </c>
      <c r="P19" s="69">
        <v>12</v>
      </c>
    </row>
    <row r="20" spans="2:18" x14ac:dyDescent="0.25">
      <c r="B20" s="70" t="s">
        <v>0</v>
      </c>
      <c r="C20" s="71" t="s">
        <v>32</v>
      </c>
      <c r="D20" s="72"/>
      <c r="E20" s="73"/>
      <c r="F20" s="74"/>
      <c r="G20" s="75"/>
      <c r="H20" s="76"/>
      <c r="I20" s="77"/>
      <c r="J20" s="75"/>
      <c r="K20" s="73"/>
      <c r="L20" s="74"/>
      <c r="M20" s="77"/>
      <c r="N20" s="76"/>
      <c r="O20" s="77"/>
      <c r="P20" s="78"/>
    </row>
    <row r="21" spans="2:18" x14ac:dyDescent="0.25">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440</v>
      </c>
      <c r="L21" s="83">
        <f>'Pt 2 Premium and Claims'!L22+'Pt 2 Premium and Claims'!L23-'Pt 2 Premium and Claims'!L24-'Pt 2 Premium and Claims'!L25</f>
        <v>440</v>
      </c>
      <c r="M21" s="82">
        <f>'Pt 2 Premium and Claims'!M22+'Pt 2 Premium and Claims'!M23-'Pt 2 Premium and Claims'!M24-'Pt 2 Premium and Claims'!M25</f>
        <v>636826</v>
      </c>
      <c r="N21" s="83">
        <f>'Pt 2 Premium and Claims'!N22+'Pt 2 Premium and Claims'!N23-'Pt 2 Premium and Claims'!N24-'Pt 2 Premium and Claims'!N25</f>
        <v>637044</v>
      </c>
      <c r="O21" s="82">
        <f>'Pt 2 Premium and Claims'!O22+'Pt 2 Premium and Claims'!O23-'Pt 2 Premium and Claims'!O24-'Pt 2 Premium and Claims'!O25</f>
        <v>0</v>
      </c>
      <c r="P21" s="83">
        <f>'Pt 2 Premium and Claims'!P22+'Pt 2 Premium and Claims'!P23-'Pt 2 Premium and Claims'!P24-'Pt 2 Premium and Claims'!P25</f>
        <v>0</v>
      </c>
      <c r="R21" s="196"/>
    </row>
    <row r="22" spans="2:18" s="39" customFormat="1" x14ac:dyDescent="0.25">
      <c r="B22" s="85"/>
      <c r="C22" s="86"/>
      <c r="D22" s="87"/>
      <c r="E22" s="88"/>
      <c r="F22" s="89"/>
      <c r="G22" s="90"/>
      <c r="H22" s="91"/>
      <c r="I22" s="88"/>
      <c r="J22" s="92"/>
      <c r="K22" s="88"/>
      <c r="L22" s="89"/>
      <c r="M22" s="88"/>
      <c r="N22" s="91"/>
      <c r="O22" s="88"/>
      <c r="P22" s="89"/>
    </row>
    <row r="23" spans="2:18" s="39" customFormat="1" x14ac:dyDescent="0.25">
      <c r="B23" s="70" t="s">
        <v>1</v>
      </c>
      <c r="C23" s="71" t="s">
        <v>6</v>
      </c>
      <c r="D23" s="93"/>
      <c r="E23" s="77"/>
      <c r="F23" s="94"/>
      <c r="G23" s="75"/>
      <c r="H23" s="95"/>
      <c r="I23" s="77"/>
      <c r="J23" s="96"/>
      <c r="K23" s="77"/>
      <c r="L23" s="94"/>
      <c r="M23" s="77"/>
      <c r="N23" s="95"/>
      <c r="O23" s="77"/>
      <c r="P23" s="94"/>
    </row>
    <row r="24" spans="2:18" s="39" customFormat="1" x14ac:dyDescent="0.25">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0</v>
      </c>
      <c r="L24" s="83">
        <f>'Pt 2 Premium and Claims'!L51</f>
        <v>0</v>
      </c>
      <c r="M24" s="82">
        <f>'Pt 2 Premium and Claims'!M51</f>
        <v>347222</v>
      </c>
      <c r="N24" s="83">
        <f>'Pt 2 Premium and Claims'!N51</f>
        <v>403538</v>
      </c>
      <c r="O24" s="82">
        <f>'Pt 2 Premium and Claims'!O51</f>
        <v>0</v>
      </c>
      <c r="P24" s="83">
        <f>'Pt 2 Premium and Claims'!P51</f>
        <v>0</v>
      </c>
    </row>
    <row r="25" spans="2:18" s="39" customFormat="1" ht="15.6" x14ac:dyDescent="0.25">
      <c r="B25" s="99"/>
      <c r="C25" s="100"/>
      <c r="D25" s="87"/>
      <c r="E25" s="88"/>
      <c r="F25" s="89"/>
      <c r="G25" s="90"/>
      <c r="H25" s="91"/>
      <c r="I25" s="88"/>
      <c r="J25" s="92"/>
      <c r="K25" s="88"/>
      <c r="L25" s="89"/>
      <c r="M25" s="88"/>
      <c r="N25" s="91"/>
      <c r="O25" s="88"/>
      <c r="P25" s="89"/>
    </row>
    <row r="26" spans="2:18" x14ac:dyDescent="0.25">
      <c r="B26" s="70" t="s">
        <v>2</v>
      </c>
      <c r="C26" s="71" t="s">
        <v>46</v>
      </c>
      <c r="D26" s="72"/>
      <c r="E26" s="77"/>
      <c r="F26" s="94"/>
      <c r="G26" s="75"/>
      <c r="H26" s="95"/>
      <c r="I26" s="77"/>
      <c r="J26" s="96"/>
      <c r="K26" s="77"/>
      <c r="L26" s="94"/>
      <c r="M26" s="77"/>
      <c r="N26" s="95"/>
      <c r="O26" s="77"/>
      <c r="P26" s="94"/>
    </row>
    <row r="27" spans="2:18" s="39" customFormat="1" ht="30" x14ac:dyDescent="0.25">
      <c r="B27" s="97"/>
      <c r="C27" s="101">
        <v>3.1</v>
      </c>
      <c r="D27" s="81" t="s">
        <v>135</v>
      </c>
      <c r="E27" s="77"/>
      <c r="F27" s="94"/>
      <c r="G27" s="75"/>
      <c r="H27" s="95"/>
      <c r="I27" s="77"/>
      <c r="J27" s="96"/>
      <c r="K27" s="77"/>
      <c r="L27" s="94"/>
      <c r="M27" s="77"/>
      <c r="N27" s="95"/>
      <c r="O27" s="77"/>
      <c r="P27" s="94"/>
    </row>
    <row r="28" spans="2:18" s="39" customFormat="1" x14ac:dyDescent="0.25">
      <c r="B28" s="97"/>
      <c r="C28" s="101"/>
      <c r="D28" s="81" t="s">
        <v>58</v>
      </c>
      <c r="E28" s="102"/>
      <c r="F28" s="103"/>
      <c r="G28" s="104"/>
      <c r="H28" s="105"/>
      <c r="I28" s="106"/>
      <c r="J28" s="107"/>
      <c r="K28" s="106"/>
      <c r="L28" s="108"/>
      <c r="M28" s="106"/>
      <c r="N28" s="105"/>
      <c r="O28" s="106"/>
      <c r="P28" s="108"/>
    </row>
    <row r="29" spans="2:18" s="39" customFormat="1" ht="30" x14ac:dyDescent="0.25">
      <c r="B29" s="97"/>
      <c r="C29" s="101"/>
      <c r="D29" s="81" t="s">
        <v>67</v>
      </c>
      <c r="E29" s="106"/>
      <c r="F29" s="108"/>
      <c r="G29" s="104"/>
      <c r="H29" s="105"/>
      <c r="I29" s="106"/>
      <c r="J29" s="107"/>
      <c r="K29" s="106"/>
      <c r="L29" s="108"/>
      <c r="M29" s="106"/>
      <c r="N29" s="105"/>
      <c r="O29" s="106"/>
      <c r="P29" s="108"/>
    </row>
    <row r="30" spans="2:18" ht="45" x14ac:dyDescent="0.25">
      <c r="B30" s="79"/>
      <c r="C30" s="101">
        <v>3.2</v>
      </c>
      <c r="D30" s="81" t="s">
        <v>136</v>
      </c>
      <c r="E30" s="77"/>
      <c r="F30" s="94"/>
      <c r="G30" s="75"/>
      <c r="H30" s="95"/>
      <c r="I30" s="77"/>
      <c r="J30" s="96"/>
      <c r="K30" s="77"/>
      <c r="L30" s="94"/>
      <c r="M30" s="77"/>
      <c r="N30" s="95"/>
      <c r="O30" s="77"/>
      <c r="P30" s="94"/>
    </row>
    <row r="31" spans="2:18" x14ac:dyDescent="0.25">
      <c r="B31" s="79"/>
      <c r="C31" s="101"/>
      <c r="D31" s="109" t="s">
        <v>42</v>
      </c>
      <c r="E31" s="110"/>
      <c r="F31" s="108"/>
      <c r="G31" s="104"/>
      <c r="H31" s="105"/>
      <c r="I31" s="106"/>
      <c r="J31" s="107"/>
      <c r="K31" s="110"/>
      <c r="L31" s="108"/>
      <c r="M31" s="106"/>
      <c r="N31" s="105"/>
      <c r="O31" s="106"/>
      <c r="P31" s="108"/>
    </row>
    <row r="32" spans="2:18" x14ac:dyDescent="0.25">
      <c r="B32" s="79"/>
      <c r="C32" s="101"/>
      <c r="D32" s="109" t="s">
        <v>104</v>
      </c>
      <c r="E32" s="106"/>
      <c r="F32" s="108"/>
      <c r="G32" s="104"/>
      <c r="H32" s="105"/>
      <c r="I32" s="106"/>
      <c r="J32" s="107"/>
      <c r="K32" s="106">
        <v>10</v>
      </c>
      <c r="L32" s="108">
        <v>10</v>
      </c>
      <c r="M32" s="106">
        <v>14965</v>
      </c>
      <c r="N32" s="105">
        <v>14965</v>
      </c>
      <c r="O32" s="106"/>
      <c r="P32" s="108"/>
    </row>
    <row r="33" spans="2:16" x14ac:dyDescent="0.25">
      <c r="B33" s="79"/>
      <c r="C33" s="101"/>
      <c r="D33" s="109" t="s">
        <v>103</v>
      </c>
      <c r="E33" s="106"/>
      <c r="F33" s="108"/>
      <c r="G33" s="104"/>
      <c r="H33" s="105"/>
      <c r="I33" s="106"/>
      <c r="J33" s="107"/>
      <c r="K33" s="106"/>
      <c r="L33" s="108"/>
      <c r="M33" s="106"/>
      <c r="N33" s="105"/>
      <c r="O33" s="106"/>
      <c r="P33" s="108"/>
    </row>
    <row r="34" spans="2:16" x14ac:dyDescent="0.25">
      <c r="B34" s="79"/>
      <c r="C34" s="101">
        <v>3.3</v>
      </c>
      <c r="D34" s="109" t="s">
        <v>21</v>
      </c>
      <c r="E34" s="110"/>
      <c r="F34" s="108"/>
      <c r="G34" s="104"/>
      <c r="H34" s="105"/>
      <c r="I34" s="106"/>
      <c r="J34" s="107"/>
      <c r="K34" s="110"/>
      <c r="L34" s="108"/>
      <c r="M34" s="106">
        <v>5317</v>
      </c>
      <c r="N34" s="105">
        <v>6414</v>
      </c>
      <c r="O34" s="106"/>
      <c r="P34" s="108"/>
    </row>
    <row r="35" spans="2:16" x14ac:dyDescent="0.25">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10</v>
      </c>
      <c r="L35" s="112">
        <f t="shared" si="0"/>
        <v>10</v>
      </c>
      <c r="M35" s="111">
        <f t="shared" si="0"/>
        <v>20282</v>
      </c>
      <c r="N35" s="112">
        <f t="shared" si="0"/>
        <v>21379</v>
      </c>
      <c r="O35" s="111">
        <f t="shared" si="0"/>
        <v>0</v>
      </c>
      <c r="P35" s="112">
        <f t="shared" si="0"/>
        <v>0</v>
      </c>
    </row>
    <row r="36" spans="2:16" s="39" customFormat="1" ht="15.6" x14ac:dyDescent="0.25">
      <c r="B36" s="99"/>
      <c r="C36" s="100"/>
      <c r="D36" s="87"/>
      <c r="E36" s="88"/>
      <c r="F36" s="89"/>
      <c r="G36" s="90"/>
      <c r="H36" s="91"/>
      <c r="I36" s="88"/>
      <c r="J36" s="92"/>
      <c r="K36" s="88"/>
      <c r="L36" s="89"/>
      <c r="M36" s="88"/>
      <c r="N36" s="91"/>
      <c r="O36" s="88"/>
      <c r="P36" s="89"/>
    </row>
    <row r="37" spans="2:16" x14ac:dyDescent="0.25">
      <c r="B37" s="113" t="s">
        <v>3</v>
      </c>
      <c r="C37" s="114" t="s">
        <v>47</v>
      </c>
      <c r="D37" s="115"/>
      <c r="E37" s="77"/>
      <c r="F37" s="94"/>
      <c r="G37" s="75"/>
      <c r="H37" s="95"/>
      <c r="I37" s="77"/>
      <c r="J37" s="96"/>
      <c r="K37" s="77"/>
      <c r="L37" s="94"/>
      <c r="M37" s="77"/>
      <c r="N37" s="95"/>
      <c r="O37" s="77"/>
      <c r="P37" s="94"/>
    </row>
    <row r="38" spans="2:16" x14ac:dyDescent="0.25">
      <c r="B38" s="116"/>
      <c r="C38" s="101">
        <v>4.0999999999999996</v>
      </c>
      <c r="D38" s="109" t="s">
        <v>18</v>
      </c>
      <c r="E38" s="106"/>
      <c r="F38" s="108"/>
      <c r="G38" s="106"/>
      <c r="H38" s="108"/>
      <c r="I38" s="106"/>
      <c r="J38" s="108"/>
      <c r="K38" s="106"/>
      <c r="L38" s="108"/>
      <c r="M38" s="106"/>
      <c r="N38" s="108"/>
      <c r="O38" s="106"/>
      <c r="P38" s="108"/>
    </row>
    <row r="39" spans="2:16" x14ac:dyDescent="0.25">
      <c r="B39" s="116"/>
      <c r="C39" s="101">
        <v>4.2</v>
      </c>
      <c r="D39" s="109" t="s">
        <v>19</v>
      </c>
      <c r="E39" s="106"/>
      <c r="F39" s="108"/>
      <c r="G39" s="106"/>
      <c r="H39" s="108"/>
      <c r="I39" s="106"/>
      <c r="J39" s="108"/>
      <c r="K39" s="106"/>
      <c r="L39" s="108"/>
      <c r="M39" s="106">
        <v>176172</v>
      </c>
      <c r="N39" s="108">
        <v>176172</v>
      </c>
      <c r="O39" s="106"/>
      <c r="P39" s="108"/>
    </row>
    <row r="40" spans="2:16" x14ac:dyDescent="0.25">
      <c r="B40" s="116"/>
      <c r="C40" s="101">
        <v>4.3</v>
      </c>
      <c r="D40" s="109" t="s">
        <v>22</v>
      </c>
      <c r="E40" s="77"/>
      <c r="F40" s="94"/>
      <c r="G40" s="77"/>
      <c r="H40" s="94"/>
      <c r="I40" s="77"/>
      <c r="J40" s="94"/>
      <c r="K40" s="77"/>
      <c r="L40" s="94"/>
      <c r="M40" s="77"/>
      <c r="N40" s="94"/>
      <c r="O40" s="77"/>
      <c r="P40" s="94"/>
    </row>
    <row r="41" spans="2:16" ht="17.25" customHeight="1" x14ac:dyDescent="0.25">
      <c r="B41" s="116"/>
      <c r="C41" s="101"/>
      <c r="D41" s="81" t="s">
        <v>122</v>
      </c>
      <c r="E41" s="110"/>
      <c r="F41" s="108"/>
      <c r="G41" s="110"/>
      <c r="H41" s="108"/>
      <c r="I41" s="110"/>
      <c r="J41" s="108"/>
      <c r="K41" s="110"/>
      <c r="L41" s="108"/>
      <c r="M41" s="110"/>
      <c r="N41" s="108"/>
      <c r="O41" s="110"/>
      <c r="P41" s="108"/>
    </row>
    <row r="42" spans="2:16" ht="30" x14ac:dyDescent="0.25">
      <c r="B42" s="116"/>
      <c r="C42" s="117"/>
      <c r="D42" s="81" t="s">
        <v>123</v>
      </c>
      <c r="E42" s="110"/>
      <c r="F42" s="108"/>
      <c r="G42" s="110"/>
      <c r="H42" s="108"/>
      <c r="I42" s="110"/>
      <c r="J42" s="108"/>
      <c r="K42" s="110"/>
      <c r="L42" s="108"/>
      <c r="M42" s="110"/>
      <c r="N42" s="108"/>
      <c r="O42" s="110"/>
      <c r="P42" s="108"/>
    </row>
    <row r="43" spans="2:16" x14ac:dyDescent="0.25">
      <c r="B43" s="116"/>
      <c r="C43" s="101">
        <v>4.4000000000000004</v>
      </c>
      <c r="D43" s="109" t="s">
        <v>20</v>
      </c>
      <c r="E43" s="110"/>
      <c r="F43" s="104"/>
      <c r="G43" s="110"/>
      <c r="H43" s="104"/>
      <c r="I43" s="110"/>
      <c r="J43" s="104"/>
      <c r="K43" s="110"/>
      <c r="L43" s="104"/>
      <c r="M43" s="110">
        <v>2268</v>
      </c>
      <c r="N43" s="104">
        <v>2268</v>
      </c>
      <c r="O43" s="110"/>
      <c r="P43" s="108"/>
    </row>
    <row r="44" spans="2:16" x14ac:dyDescent="0.25">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0</v>
      </c>
      <c r="L44" s="83">
        <f t="shared" si="1"/>
        <v>0</v>
      </c>
      <c r="M44" s="82">
        <f t="shared" si="1"/>
        <v>178440</v>
      </c>
      <c r="N44" s="118">
        <f t="shared" si="1"/>
        <v>178440</v>
      </c>
      <c r="O44" s="82">
        <f t="shared" si="1"/>
        <v>0</v>
      </c>
      <c r="P44" s="83">
        <f t="shared" si="1"/>
        <v>0</v>
      </c>
    </row>
    <row r="45" spans="2:16" s="39" customFormat="1" x14ac:dyDescent="0.25">
      <c r="B45" s="120"/>
      <c r="C45" s="121"/>
      <c r="D45" s="122"/>
      <c r="E45" s="77"/>
      <c r="F45" s="94"/>
      <c r="G45" s="75"/>
      <c r="H45" s="95"/>
      <c r="I45" s="77"/>
      <c r="J45" s="96"/>
      <c r="K45" s="77"/>
      <c r="L45" s="94"/>
      <c r="M45" s="77"/>
      <c r="N45" s="95"/>
      <c r="O45" s="77"/>
      <c r="P45" s="94"/>
    </row>
    <row r="46" spans="2:16" x14ac:dyDescent="0.25">
      <c r="B46" s="113" t="s">
        <v>4</v>
      </c>
      <c r="C46" s="123" t="s">
        <v>48</v>
      </c>
      <c r="D46" s="124"/>
      <c r="E46" s="77"/>
      <c r="F46" s="94"/>
      <c r="G46" s="75"/>
      <c r="H46" s="95"/>
      <c r="I46" s="77"/>
      <c r="J46" s="96"/>
      <c r="K46" s="77"/>
      <c r="L46" s="94"/>
      <c r="M46" s="77"/>
      <c r="N46" s="95"/>
      <c r="O46" s="77"/>
      <c r="P46" s="94"/>
    </row>
    <row r="47" spans="2:16" s="39" customFormat="1" x14ac:dyDescent="0.25">
      <c r="B47" s="97"/>
      <c r="C47" s="101">
        <v>5.0999999999999996</v>
      </c>
      <c r="D47" s="109" t="s">
        <v>5</v>
      </c>
      <c r="E47" s="125"/>
      <c r="F47" s="126"/>
      <c r="G47" s="125"/>
      <c r="H47" s="126"/>
      <c r="I47" s="125"/>
      <c r="J47" s="126"/>
      <c r="K47" s="125">
        <v>0</v>
      </c>
      <c r="L47" s="126">
        <v>0</v>
      </c>
      <c r="M47" s="125">
        <v>973</v>
      </c>
      <c r="N47" s="126">
        <v>974</v>
      </c>
      <c r="O47" s="125"/>
      <c r="P47" s="103"/>
    </row>
    <row r="48" spans="2:16" s="39" customFormat="1" x14ac:dyDescent="0.25">
      <c r="B48" s="97"/>
      <c r="C48" s="101">
        <v>5.2</v>
      </c>
      <c r="D48" s="109" t="s">
        <v>27</v>
      </c>
      <c r="E48" s="125"/>
      <c r="F48" s="126"/>
      <c r="G48" s="125"/>
      <c r="H48" s="126"/>
      <c r="I48" s="125"/>
      <c r="J48" s="126"/>
      <c r="K48" s="125">
        <v>10</v>
      </c>
      <c r="L48" s="126">
        <v>10</v>
      </c>
      <c r="M48" s="125">
        <v>12191</v>
      </c>
      <c r="N48" s="126">
        <v>12194</v>
      </c>
      <c r="O48" s="125"/>
      <c r="P48" s="127"/>
    </row>
    <row r="49" spans="2:16" s="39" customFormat="1" ht="15.6" thickBot="1" x14ac:dyDescent="0.3">
      <c r="B49" s="97"/>
      <c r="C49" s="101">
        <v>5.3</v>
      </c>
      <c r="D49" s="109" t="s">
        <v>23</v>
      </c>
      <c r="E49" s="128">
        <f>E48/12</f>
        <v>0</v>
      </c>
      <c r="F49" s="129">
        <f t="shared" ref="F49:P49" si="2">F48/12</f>
        <v>0</v>
      </c>
      <c r="G49" s="128">
        <f t="shared" si="2"/>
        <v>0</v>
      </c>
      <c r="H49" s="129">
        <f>H48/12</f>
        <v>0</v>
      </c>
      <c r="I49" s="128">
        <f t="shared" si="2"/>
        <v>0</v>
      </c>
      <c r="J49" s="129">
        <f t="shared" si="2"/>
        <v>0</v>
      </c>
      <c r="K49" s="128">
        <f t="shared" si="2"/>
        <v>0.83333333333333337</v>
      </c>
      <c r="L49" s="129">
        <f t="shared" si="2"/>
        <v>0.83333333333333337</v>
      </c>
      <c r="M49" s="128">
        <f>M48/12</f>
        <v>1015.9166666666666</v>
      </c>
      <c r="N49" s="129">
        <f>N48/12</f>
        <v>1016.1666666666666</v>
      </c>
      <c r="O49" s="128">
        <f t="shared" si="2"/>
        <v>0</v>
      </c>
      <c r="P49" s="129">
        <f t="shared" si="2"/>
        <v>0</v>
      </c>
    </row>
    <row r="50" spans="2:16" ht="45" customHeight="1" x14ac:dyDescent="0.25">
      <c r="B50" s="130"/>
      <c r="C50" s="131"/>
      <c r="D50" s="132"/>
      <c r="E50" s="334" t="str">
        <f>"Grand Total as of "&amp;""&amp;TEXT(E$18,"MM/DD/YYYY")&amp;" for ALL markets in col. 1-12."</f>
        <v>Grand Total as of 12/31/2020 for ALL markets in col. 1-12.</v>
      </c>
      <c r="F50" s="133"/>
      <c r="G50" s="133"/>
      <c r="H50" s="133"/>
      <c r="I50" s="133"/>
      <c r="J50" s="133"/>
      <c r="K50" s="134"/>
      <c r="L50" s="133"/>
      <c r="M50" s="133"/>
      <c r="N50" s="133"/>
      <c r="O50" s="133"/>
      <c r="P50" s="135"/>
    </row>
    <row r="51" spans="2:16" x14ac:dyDescent="0.25">
      <c r="B51" s="139" t="s">
        <v>56</v>
      </c>
      <c r="C51" s="140" t="s">
        <v>53</v>
      </c>
      <c r="D51" s="141"/>
      <c r="E51" s="392"/>
      <c r="F51" s="142"/>
      <c r="G51" s="142"/>
      <c r="H51" s="142"/>
      <c r="I51" s="142"/>
      <c r="J51" s="142"/>
      <c r="K51" s="138"/>
      <c r="L51" s="142"/>
      <c r="M51" s="142"/>
      <c r="N51" s="142"/>
      <c r="O51" s="142"/>
      <c r="P51" s="143"/>
    </row>
    <row r="52" spans="2:16" ht="15.6" thickBot="1" x14ac:dyDescent="0.3">
      <c r="B52" s="144" t="s">
        <v>57</v>
      </c>
      <c r="C52" s="145" t="s">
        <v>129</v>
      </c>
      <c r="D52" s="146"/>
      <c r="E52" s="147"/>
      <c r="F52" s="148"/>
      <c r="G52" s="148"/>
      <c r="H52" s="148"/>
      <c r="I52" s="148"/>
      <c r="J52" s="148"/>
      <c r="K52" s="149"/>
      <c r="L52" s="148"/>
      <c r="M52" s="148"/>
      <c r="N52" s="148"/>
      <c r="O52" s="148"/>
      <c r="P52" s="150"/>
    </row>
    <row r="53" spans="2:16" x14ac:dyDescent="0.25">
      <c r="B53" s="24"/>
      <c r="C53" s="24"/>
      <c r="D53" s="24"/>
      <c r="E53" s="151"/>
      <c r="F53" s="151"/>
      <c r="G53" s="151"/>
      <c r="H53" s="151"/>
      <c r="I53" s="151"/>
      <c r="J53" s="151"/>
      <c r="K53" s="151"/>
      <c r="L53" s="151"/>
      <c r="M53" s="151"/>
      <c r="N53" s="151"/>
      <c r="O53" s="151"/>
      <c r="P53" s="151"/>
    </row>
    <row r="54" spans="2:16" ht="15.6" x14ac:dyDescent="0.3">
      <c r="B54" s="152" t="s">
        <v>61</v>
      </c>
      <c r="C54" s="152"/>
      <c r="D54" s="152"/>
      <c r="E54" s="151"/>
      <c r="F54" s="151"/>
      <c r="G54" s="151"/>
      <c r="H54" s="151"/>
      <c r="I54" s="151"/>
      <c r="J54" s="151"/>
      <c r="K54" s="151"/>
      <c r="L54" s="151"/>
      <c r="M54" s="151"/>
      <c r="N54" s="151"/>
      <c r="O54" s="151"/>
      <c r="P54" s="151"/>
    </row>
    <row r="55" spans="2:16" ht="17.25" customHeight="1" x14ac:dyDescent="0.3">
      <c r="B55" s="152"/>
      <c r="C55" s="249" t="s">
        <v>138</v>
      </c>
      <c r="D55" s="249"/>
      <c r="E55" s="151"/>
      <c r="F55" s="151"/>
      <c r="G55" s="151"/>
      <c r="H55" s="151"/>
      <c r="I55" s="151"/>
      <c r="J55" s="151"/>
      <c r="K55" s="151"/>
      <c r="L55" s="151"/>
      <c r="M55" s="151"/>
      <c r="N55" s="151"/>
      <c r="O55" s="151"/>
      <c r="P55" s="151"/>
    </row>
    <row r="56" spans="2:16" ht="16.5" customHeight="1" x14ac:dyDescent="0.3">
      <c r="B56" s="152"/>
      <c r="C56" s="152" t="s">
        <v>70</v>
      </c>
      <c r="D56" s="47"/>
      <c r="E56" s="151"/>
      <c r="F56" s="151"/>
      <c r="G56" s="151"/>
      <c r="H56" s="151"/>
      <c r="I56" s="151"/>
      <c r="J56" s="151"/>
      <c r="K56" s="151"/>
      <c r="L56" s="151"/>
      <c r="M56" s="151"/>
      <c r="N56" s="151"/>
      <c r="O56" s="151"/>
      <c r="P56" s="151"/>
    </row>
    <row r="57" spans="2:16" ht="17.25" customHeight="1" x14ac:dyDescent="0.3">
      <c r="B57" s="152"/>
      <c r="C57" s="152" t="s">
        <v>66</v>
      </c>
      <c r="D57" s="47"/>
    </row>
    <row r="58" spans="2:16" ht="17.25" customHeight="1" x14ac:dyDescent="0.25">
      <c r="B58" s="153"/>
      <c r="C58" s="249" t="s">
        <v>101</v>
      </c>
      <c r="D58" s="249"/>
      <c r="E58" s="154"/>
    </row>
    <row r="59" spans="2:16" ht="13.2" customHeight="1" x14ac:dyDescent="0.25">
      <c r="C59" s="155"/>
      <c r="D59" s="155"/>
    </row>
  </sheetData>
  <sheetProtection algorithmName="SHA-512" hashValue="A8D1cA3MkHK2rmeBt3mpryLs+pnUT+HvesBGfhS9iT30mqdSW0QglocdyHWKFp/6VyxARqWQ8IYNhOekH84iGw==" saltValue="zipF3j5H02z15AKFmYAbRw==" spinCount="100000" sheet="1" formatCells="0" formatColumns="0" formatRows="0"/>
  <dataConsolidate/>
  <phoneticPr fontId="24" type="noConversion"/>
  <conditionalFormatting sqref="E38:E39 E41:E42 E28:E29 E31:E35 G28:G29 G31:G34 I28:I29 I31:I34 E35:F35 E44 I44 G44 E47:F48">
    <cfRule type="cellIs" dxfId="43" priority="73" stopIfTrue="1" operator="lessThan">
      <formula>0</formula>
    </cfRule>
  </conditionalFormatting>
  <conditionalFormatting sqref="K28:K29 K31:K34 M28:M29 M31:M34 O28:O29 O31:O34 O44 M44 K44">
    <cfRule type="cellIs" dxfId="42" priority="42" stopIfTrue="1" operator="lessThan">
      <formula>0</formula>
    </cfRule>
  </conditionalFormatting>
  <conditionalFormatting sqref="G35:H35">
    <cfRule type="cellIs" dxfId="41" priority="14" stopIfTrue="1" operator="lessThan">
      <formula>0</formula>
    </cfRule>
  </conditionalFormatting>
  <conditionalFormatting sqref="I35:J35">
    <cfRule type="cellIs" dxfId="40" priority="13" stopIfTrue="1" operator="lessThan">
      <formula>0</formula>
    </cfRule>
  </conditionalFormatting>
  <conditionalFormatting sqref="K35:L35">
    <cfRule type="cellIs" dxfId="39" priority="12" stopIfTrue="1" operator="lessThan">
      <formula>0</formula>
    </cfRule>
  </conditionalFormatting>
  <conditionalFormatting sqref="M35:N35">
    <cfRule type="cellIs" dxfId="38" priority="11" stopIfTrue="1" operator="lessThan">
      <formula>0</formula>
    </cfRule>
  </conditionalFormatting>
  <conditionalFormatting sqref="O35:P35">
    <cfRule type="cellIs" dxfId="37" priority="10" stopIfTrue="1" operator="lessThan">
      <formula>0</formula>
    </cfRule>
  </conditionalFormatting>
  <conditionalFormatting sqref="G38:G39 I38:I39 K38:K39 M38:M39 O38:O39">
    <cfRule type="cellIs" dxfId="36" priority="9" stopIfTrue="1" operator="lessThan">
      <formula>0</formula>
    </cfRule>
  </conditionalFormatting>
  <conditionalFormatting sqref="F43">
    <cfRule type="cellIs" dxfId="35" priority="8" stopIfTrue="1" operator="lessThan">
      <formula>0</formula>
    </cfRule>
  </conditionalFormatting>
  <conditionalFormatting sqref="E43">
    <cfRule type="cellIs" dxfId="34" priority="6" stopIfTrue="1" operator="lessThan">
      <formula>0</formula>
    </cfRule>
  </conditionalFormatting>
  <conditionalFormatting sqref="H43 J43 L43 N43">
    <cfRule type="cellIs" dxfId="33" priority="4" stopIfTrue="1" operator="lessThan">
      <formula>0</formula>
    </cfRule>
  </conditionalFormatting>
  <conditionalFormatting sqref="G43 I43 K43 M43 O43">
    <cfRule type="cellIs" dxfId="32" priority="3" stopIfTrue="1" operator="lessThan">
      <formula>0</formula>
    </cfRule>
  </conditionalFormatting>
  <conditionalFormatting sqref="G41:G42 I41:I42 K41:K42 M41:M42 O41:O42">
    <cfRule type="cellIs" dxfId="31" priority="2" stopIfTrue="1" operator="lessThan">
      <formula>0</formula>
    </cfRule>
  </conditionalFormatting>
  <conditionalFormatting sqref="G47:O48">
    <cfRule type="cellIs" dxfId="30"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A14" zoomScale="60" zoomScaleNormal="60" workbookViewId="0">
      <selection activeCell="N23" sqref="N23"/>
    </sheetView>
  </sheetViews>
  <sheetFormatPr defaultColWidth="9.21875" defaultRowHeight="15" x14ac:dyDescent="0.25"/>
  <cols>
    <col min="1" max="1" width="1.77734375" style="10" customWidth="1"/>
    <col min="2" max="2" width="3.5546875" style="25" customWidth="1"/>
    <col min="3" max="3" width="5.44140625" style="25" customWidth="1"/>
    <col min="4" max="4" width="78" style="25" customWidth="1"/>
    <col min="5" max="5" width="24.21875" style="11" customWidth="1"/>
    <col min="6" max="6" width="27.44140625" style="11" customWidth="1"/>
    <col min="7" max="7" width="17.77734375" style="11" customWidth="1"/>
    <col min="8" max="8" width="25.21875" style="11" customWidth="1"/>
    <col min="9" max="16" width="19.44140625" style="11" customWidth="1"/>
    <col min="17" max="16384" width="9.21875" style="11"/>
  </cols>
  <sheetData>
    <row r="1" spans="1:16" ht="15.6" x14ac:dyDescent="0.3">
      <c r="B1" s="26" t="s">
        <v>139</v>
      </c>
      <c r="C1" s="24"/>
      <c r="D1" s="24"/>
    </row>
    <row r="2" spans="1:16" s="10" customFormat="1" ht="15.6" x14ac:dyDescent="0.3">
      <c r="B2" s="40" t="s">
        <v>142</v>
      </c>
      <c r="C2" s="41"/>
      <c r="D2" s="41"/>
    </row>
    <row r="3" spans="1:16" ht="15.6" x14ac:dyDescent="0.3">
      <c r="B3" s="26" t="s">
        <v>60</v>
      </c>
      <c r="C3" s="24"/>
      <c r="D3" s="156"/>
    </row>
    <row r="4" spans="1:16" x14ac:dyDescent="0.25">
      <c r="B4" s="24"/>
      <c r="C4" s="24"/>
      <c r="D4" s="24"/>
    </row>
    <row r="5" spans="1:16" s="9" customFormat="1" ht="15.6" x14ac:dyDescent="0.3">
      <c r="A5" s="12"/>
      <c r="B5" s="44" t="s">
        <v>87</v>
      </c>
      <c r="C5" s="45"/>
      <c r="D5" s="45"/>
      <c r="E5" s="11"/>
      <c r="F5" s="11"/>
      <c r="G5" s="11"/>
      <c r="I5" s="11"/>
      <c r="J5" s="11"/>
      <c r="K5" s="11"/>
      <c r="L5" s="11"/>
      <c r="M5" s="11"/>
      <c r="O5" s="11"/>
      <c r="P5" s="11"/>
    </row>
    <row r="6" spans="1:16" s="9" customFormat="1" ht="15" customHeight="1" x14ac:dyDescent="0.25">
      <c r="A6" s="12"/>
      <c r="B6" s="382"/>
      <c r="C6" s="383"/>
      <c r="D6" s="197">
        <f>'Cover Page'!C7</f>
        <v>0</v>
      </c>
      <c r="E6" s="344"/>
      <c r="F6" s="344"/>
      <c r="G6" s="10"/>
      <c r="H6" s="23"/>
      <c r="K6" s="386"/>
      <c r="L6" s="386"/>
      <c r="M6" s="10"/>
      <c r="N6" s="23"/>
    </row>
    <row r="7" spans="1:16" s="9" customFormat="1" ht="15.75" customHeight="1" x14ac:dyDescent="0.3">
      <c r="A7" s="12"/>
      <c r="B7" s="44" t="s">
        <v>88</v>
      </c>
      <c r="C7" s="45"/>
      <c r="D7" s="45"/>
      <c r="E7" s="345"/>
      <c r="F7" s="345"/>
      <c r="G7" s="10"/>
      <c r="H7" s="10"/>
      <c r="K7" s="10"/>
      <c r="L7" s="10"/>
      <c r="M7" s="10"/>
      <c r="N7" s="10"/>
    </row>
    <row r="8" spans="1:16" s="9" customFormat="1" ht="15" customHeight="1" x14ac:dyDescent="0.25">
      <c r="A8" s="12"/>
      <c r="B8" s="384"/>
      <c r="C8" s="383"/>
      <c r="D8" s="198" t="str">
        <f>'Cover Page'!C8</f>
        <v>TruAssure Insurance Company</v>
      </c>
      <c r="E8" s="345"/>
      <c r="F8" s="345"/>
      <c r="G8" s="10"/>
      <c r="H8" s="23"/>
      <c r="I8" s="11"/>
      <c r="J8" s="11"/>
      <c r="K8" s="386"/>
      <c r="L8" s="386"/>
      <c r="M8" s="10"/>
      <c r="N8" s="23"/>
      <c r="O8" s="11"/>
      <c r="P8" s="11"/>
    </row>
    <row r="9" spans="1:16" s="9" customFormat="1" ht="15.75" customHeight="1" x14ac:dyDescent="0.3">
      <c r="A9" s="12"/>
      <c r="B9" s="54" t="s">
        <v>90</v>
      </c>
      <c r="C9" s="45"/>
      <c r="D9" s="45"/>
      <c r="E9" s="346" t="s">
        <v>124</v>
      </c>
      <c r="F9" s="345"/>
      <c r="G9" s="12"/>
      <c r="H9" s="12"/>
      <c r="I9" s="11"/>
      <c r="J9" s="11"/>
      <c r="K9" s="14"/>
      <c r="L9" s="14"/>
      <c r="M9" s="12"/>
      <c r="N9" s="12"/>
      <c r="O9" s="11"/>
      <c r="P9" s="11"/>
    </row>
    <row r="10" spans="1:16" s="9" customFormat="1" ht="15" customHeight="1" x14ac:dyDescent="0.25">
      <c r="A10" s="12"/>
      <c r="B10" s="385"/>
      <c r="C10" s="383"/>
      <c r="D10" s="198">
        <f>'Cover Page'!C9</f>
        <v>0</v>
      </c>
      <c r="E10" s="345"/>
      <c r="F10" s="345"/>
      <c r="G10" s="12"/>
      <c r="H10" s="23"/>
      <c r="I10" s="11"/>
      <c r="J10" s="11"/>
      <c r="K10" s="386"/>
      <c r="L10" s="386"/>
      <c r="M10" s="12"/>
      <c r="N10" s="23"/>
      <c r="O10" s="11"/>
      <c r="P10" s="11"/>
    </row>
    <row r="11" spans="1:16" s="9" customFormat="1" ht="15.75" customHeight="1" x14ac:dyDescent="0.3">
      <c r="A11" s="12"/>
      <c r="B11" s="54" t="s">
        <v>85</v>
      </c>
      <c r="C11" s="45"/>
      <c r="D11" s="45"/>
      <c r="E11" s="345"/>
      <c r="F11" s="345"/>
      <c r="G11" s="12"/>
      <c r="H11" s="15"/>
      <c r="I11" s="11"/>
      <c r="J11" s="11"/>
      <c r="K11" s="14"/>
      <c r="L11" s="14"/>
      <c r="M11" s="12"/>
      <c r="N11" s="15"/>
      <c r="O11" s="11"/>
      <c r="P11" s="11"/>
    </row>
    <row r="12" spans="1:16" s="9" customFormat="1" x14ac:dyDescent="0.25">
      <c r="A12" s="12"/>
      <c r="B12" s="385"/>
      <c r="C12" s="383"/>
      <c r="D12" s="198" t="str">
        <f>'Cover Page'!C6</f>
        <v>2020</v>
      </c>
      <c r="E12" s="386"/>
      <c r="F12" s="386"/>
      <c r="G12" s="12"/>
      <c r="H12" s="23"/>
      <c r="I12" s="11"/>
      <c r="J12" s="11"/>
      <c r="K12" s="386"/>
      <c r="L12" s="386"/>
      <c r="M12" s="12"/>
      <c r="N12" s="23"/>
      <c r="O12" s="11"/>
      <c r="P12" s="11"/>
    </row>
    <row r="13" spans="1:16" s="9" customFormat="1" x14ac:dyDescent="0.25">
      <c r="A13" s="12"/>
      <c r="B13" s="25"/>
      <c r="C13" s="25"/>
      <c r="D13" s="39"/>
      <c r="G13" s="16"/>
      <c r="H13" s="16"/>
      <c r="I13" s="11"/>
      <c r="J13" s="11"/>
      <c r="M13" s="16"/>
      <c r="N13" s="16"/>
      <c r="O13" s="11"/>
      <c r="P13" s="11"/>
    </row>
    <row r="14" spans="1:16" s="25" customFormat="1" ht="15.6" thickBot="1" x14ac:dyDescent="0.3">
      <c r="A14" s="39"/>
      <c r="D14" s="158"/>
    </row>
    <row r="15" spans="1:16" s="25" customFormat="1" ht="16.2" thickBot="1" x14ac:dyDescent="0.35">
      <c r="A15" s="39"/>
      <c r="D15" s="39"/>
      <c r="E15" s="320"/>
      <c r="F15" s="321"/>
      <c r="G15" s="321" t="s">
        <v>33</v>
      </c>
      <c r="H15" s="321"/>
      <c r="I15" s="321"/>
      <c r="J15" s="321"/>
      <c r="K15" s="320"/>
      <c r="L15" s="321"/>
      <c r="M15" s="321" t="s">
        <v>33</v>
      </c>
      <c r="N15" s="321"/>
      <c r="O15" s="321"/>
      <c r="P15" s="333"/>
    </row>
    <row r="16" spans="1:16" s="25" customFormat="1" ht="16.5" customHeight="1" thickBot="1" x14ac:dyDescent="0.3">
      <c r="A16" s="39"/>
      <c r="D16" s="39"/>
      <c r="E16" s="322"/>
      <c r="F16" s="337"/>
      <c r="G16" s="339" t="s">
        <v>106</v>
      </c>
      <c r="H16" s="337"/>
      <c r="I16" s="337"/>
      <c r="J16" s="338"/>
      <c r="K16" s="323"/>
      <c r="L16" s="324"/>
      <c r="M16" s="325" t="s">
        <v>107</v>
      </c>
      <c r="N16" s="324"/>
      <c r="O16" s="324"/>
      <c r="P16" s="326"/>
    </row>
    <row r="17" spans="1:16" s="25" customFormat="1" ht="16.2" thickBot="1" x14ac:dyDescent="0.35">
      <c r="A17" s="39"/>
      <c r="D17" s="39"/>
      <c r="E17" s="341" t="s">
        <v>8</v>
      </c>
      <c r="F17" s="340"/>
      <c r="G17" s="341"/>
      <c r="H17" s="343" t="s">
        <v>9</v>
      </c>
      <c r="I17" s="331" t="s">
        <v>10</v>
      </c>
      <c r="J17" s="332"/>
      <c r="K17" s="341" t="s">
        <v>8</v>
      </c>
      <c r="L17" s="342"/>
      <c r="M17" s="341" t="s">
        <v>9</v>
      </c>
      <c r="N17" s="342"/>
      <c r="O17" s="331" t="s">
        <v>10</v>
      </c>
      <c r="P17" s="332"/>
    </row>
    <row r="18" spans="1:16" s="25" customFormat="1" x14ac:dyDescent="0.25">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1.8" thickBot="1" x14ac:dyDescent="0.3">
      <c r="A19" s="39"/>
      <c r="B19" s="317"/>
      <c r="C19" s="314"/>
      <c r="D19" s="319" t="s">
        <v>152</v>
      </c>
      <c r="E19" s="62" t="str">
        <f>"12/31/"&amp;""&amp;'Cover Page'!C$6</f>
        <v>12/31/2020</v>
      </c>
      <c r="F19" s="63">
        <f>DATE(YEAR(E19)+0,MONTH(E19)+3,DAY(E19)+0)</f>
        <v>44286</v>
      </c>
      <c r="G19" s="62" t="str">
        <f>"12/31/"&amp;""&amp;'Cover Page'!C$6</f>
        <v>12/31/2020</v>
      </c>
      <c r="H19" s="64">
        <f>DATE(YEAR(G19)+0,MONTH(G19)+3,DAY(G19)+0)</f>
        <v>44286</v>
      </c>
      <c r="I19" s="62" t="str">
        <f>"12/31/"&amp;""&amp;'Cover Page'!C$6</f>
        <v>12/31/2020</v>
      </c>
      <c r="J19" s="64">
        <f>DATE(YEAR(I19)+0,MONTH(I19)+3,DAY(I19)+0)</f>
        <v>44286</v>
      </c>
      <c r="K19" s="62" t="str">
        <f>"12/31/"&amp;""&amp;'Cover Page'!C$6</f>
        <v>12/31/2020</v>
      </c>
      <c r="L19" s="64">
        <f>DATE(YEAR(K19)+0,MONTH(K19)+3,DAY(K19)+0)</f>
        <v>44286</v>
      </c>
      <c r="M19" s="62" t="str">
        <f>"12/31/"&amp;""&amp;'Cover Page'!C$6</f>
        <v>12/31/2020</v>
      </c>
      <c r="N19" s="64">
        <f>DATE(YEAR(M19)+0,MONTH(M19)+3,DAY(M19)+0)</f>
        <v>44286</v>
      </c>
      <c r="O19" s="62" t="str">
        <f>"12/31/"&amp;""&amp;'Cover Page'!C$6</f>
        <v>12/31/2020</v>
      </c>
      <c r="P19" s="64">
        <f>DATE(YEAR(O19)+0,MONTH(O19)+3,DAY(O19)+0)</f>
        <v>44286</v>
      </c>
    </row>
    <row r="20" spans="1:16" s="39" customFormat="1" ht="21" customHeight="1" x14ac:dyDescent="0.25">
      <c r="B20" s="315"/>
      <c r="C20" s="316"/>
      <c r="D20" s="318" t="s">
        <v>150</v>
      </c>
      <c r="E20" s="159">
        <v>1</v>
      </c>
      <c r="F20" s="160">
        <v>2</v>
      </c>
      <c r="G20" s="159">
        <v>3</v>
      </c>
      <c r="H20" s="160">
        <v>4</v>
      </c>
      <c r="I20" s="159">
        <v>5</v>
      </c>
      <c r="J20" s="160">
        <v>6</v>
      </c>
      <c r="K20" s="159">
        <v>7</v>
      </c>
      <c r="L20" s="160">
        <v>8</v>
      </c>
      <c r="M20" s="159">
        <v>9</v>
      </c>
      <c r="N20" s="160">
        <v>10</v>
      </c>
      <c r="O20" s="159">
        <v>11</v>
      </c>
      <c r="P20" s="160">
        <v>12</v>
      </c>
    </row>
    <row r="21" spans="1:16" s="25" customFormat="1" x14ac:dyDescent="0.25">
      <c r="A21" s="39"/>
      <c r="B21" s="70" t="s">
        <v>0</v>
      </c>
      <c r="C21" s="114" t="s">
        <v>64</v>
      </c>
      <c r="D21" s="161"/>
      <c r="E21" s="162"/>
      <c r="F21" s="163"/>
      <c r="G21" s="162"/>
      <c r="H21" s="164"/>
      <c r="I21" s="162"/>
      <c r="J21" s="163"/>
      <c r="K21" s="162"/>
      <c r="L21" s="163"/>
      <c r="M21" s="162"/>
      <c r="N21" s="164"/>
      <c r="O21" s="162"/>
      <c r="P21" s="163"/>
    </row>
    <row r="22" spans="1:16" s="25" customFormat="1" x14ac:dyDescent="0.25">
      <c r="A22" s="39"/>
      <c r="B22" s="79"/>
      <c r="C22" s="80">
        <v>1.1000000000000001</v>
      </c>
      <c r="D22" s="109" t="s">
        <v>15</v>
      </c>
      <c r="E22" s="165"/>
      <c r="F22" s="166"/>
      <c r="G22" s="165"/>
      <c r="H22" s="166"/>
      <c r="I22" s="165"/>
      <c r="J22" s="166"/>
      <c r="K22" s="165">
        <v>440</v>
      </c>
      <c r="L22" s="166">
        <v>440</v>
      </c>
      <c r="M22" s="165">
        <v>636826</v>
      </c>
      <c r="N22" s="166">
        <v>637044</v>
      </c>
      <c r="O22" s="165"/>
      <c r="P22" s="166"/>
    </row>
    <row r="23" spans="1:16" s="25" customFormat="1" x14ac:dyDescent="0.25">
      <c r="A23" s="39"/>
      <c r="B23" s="79"/>
      <c r="C23" s="80">
        <v>1.2</v>
      </c>
      <c r="D23" s="109" t="s">
        <v>16</v>
      </c>
      <c r="E23" s="165"/>
      <c r="F23" s="166"/>
      <c r="G23" s="165"/>
      <c r="H23" s="166"/>
      <c r="I23" s="165"/>
      <c r="J23" s="166"/>
      <c r="K23" s="165"/>
      <c r="L23" s="166"/>
      <c r="M23" s="165"/>
      <c r="N23" s="166"/>
      <c r="O23" s="165"/>
      <c r="P23" s="166"/>
    </row>
    <row r="24" spans="1:16" s="25" customFormat="1" x14ac:dyDescent="0.25">
      <c r="A24" s="39"/>
      <c r="B24" s="79"/>
      <c r="C24" s="80">
        <v>1.3</v>
      </c>
      <c r="D24" s="109" t="s">
        <v>34</v>
      </c>
      <c r="E24" s="165"/>
      <c r="F24" s="166"/>
      <c r="G24" s="165"/>
      <c r="H24" s="166"/>
      <c r="I24" s="165"/>
      <c r="J24" s="166"/>
      <c r="K24" s="165"/>
      <c r="L24" s="166"/>
      <c r="M24" s="165"/>
      <c r="N24" s="166"/>
      <c r="O24" s="165"/>
      <c r="P24" s="166"/>
    </row>
    <row r="25" spans="1:16" s="25" customFormat="1" x14ac:dyDescent="0.25">
      <c r="A25" s="39"/>
      <c r="B25" s="79"/>
      <c r="C25" s="80">
        <v>1.4</v>
      </c>
      <c r="D25" s="109" t="s">
        <v>17</v>
      </c>
      <c r="E25" s="165"/>
      <c r="F25" s="166"/>
      <c r="G25" s="165"/>
      <c r="H25" s="166"/>
      <c r="I25" s="165"/>
      <c r="J25" s="166"/>
      <c r="K25" s="165"/>
      <c r="L25" s="166"/>
      <c r="M25" s="165"/>
      <c r="N25" s="166"/>
      <c r="O25" s="165"/>
      <c r="P25" s="166"/>
    </row>
    <row r="26" spans="1:16" s="25" customFormat="1" x14ac:dyDescent="0.25">
      <c r="A26" s="39"/>
      <c r="B26" s="167"/>
      <c r="C26" s="168"/>
      <c r="D26" s="137"/>
      <c r="E26" s="169"/>
      <c r="F26" s="170"/>
      <c r="G26" s="169"/>
      <c r="H26" s="171"/>
      <c r="I26" s="169"/>
      <c r="J26" s="170"/>
      <c r="K26" s="169"/>
      <c r="L26" s="170"/>
      <c r="M26" s="169"/>
      <c r="N26" s="171"/>
      <c r="O26" s="169"/>
      <c r="P26" s="170"/>
    </row>
    <row r="27" spans="1:16" s="25" customFormat="1" x14ac:dyDescent="0.25">
      <c r="A27" s="39"/>
      <c r="B27" s="79" t="s">
        <v>1</v>
      </c>
      <c r="C27" s="123" t="s">
        <v>65</v>
      </c>
      <c r="D27" s="172"/>
      <c r="E27" s="173"/>
      <c r="F27" s="174"/>
      <c r="G27" s="173"/>
      <c r="H27" s="175"/>
      <c r="I27" s="173"/>
      <c r="J27" s="174"/>
      <c r="K27" s="173"/>
      <c r="L27" s="174"/>
      <c r="M27" s="173"/>
      <c r="N27" s="175"/>
      <c r="O27" s="173"/>
      <c r="P27" s="174"/>
    </row>
    <row r="28" spans="1:16" s="25" customFormat="1" x14ac:dyDescent="0.25">
      <c r="A28" s="39"/>
      <c r="B28" s="79"/>
      <c r="C28" s="80">
        <v>2.1</v>
      </c>
      <c r="D28" s="109" t="s">
        <v>39</v>
      </c>
      <c r="E28" s="173"/>
      <c r="F28" s="174"/>
      <c r="G28" s="173"/>
      <c r="H28" s="175"/>
      <c r="I28" s="173"/>
      <c r="J28" s="174"/>
      <c r="K28" s="173"/>
      <c r="L28" s="174"/>
      <c r="M28" s="173"/>
      <c r="N28" s="175"/>
      <c r="O28" s="173"/>
      <c r="P28" s="174"/>
    </row>
    <row r="29" spans="1:16" s="25" customFormat="1" x14ac:dyDescent="0.25">
      <c r="A29" s="39"/>
      <c r="B29" s="79"/>
      <c r="C29" s="80"/>
      <c r="D29" s="109" t="s">
        <v>55</v>
      </c>
      <c r="E29" s="165"/>
      <c r="F29" s="176"/>
      <c r="G29" s="165"/>
      <c r="H29" s="176"/>
      <c r="I29" s="165"/>
      <c r="J29" s="176"/>
      <c r="K29" s="165">
        <v>0</v>
      </c>
      <c r="L29" s="176"/>
      <c r="M29" s="165">
        <v>364960</v>
      </c>
      <c r="N29" s="176"/>
      <c r="O29" s="165"/>
      <c r="P29" s="176"/>
    </row>
    <row r="30" spans="1:16" s="25" customFormat="1" ht="28.5" customHeight="1" x14ac:dyDescent="0.25">
      <c r="A30" s="39"/>
      <c r="B30" s="79"/>
      <c r="C30" s="80"/>
      <c r="D30" s="81" t="s">
        <v>54</v>
      </c>
      <c r="E30" s="177"/>
      <c r="F30" s="166"/>
      <c r="G30" s="177"/>
      <c r="H30" s="166"/>
      <c r="I30" s="177"/>
      <c r="J30" s="166"/>
      <c r="K30" s="177"/>
      <c r="L30" s="166"/>
      <c r="M30" s="177"/>
      <c r="N30" s="166">
        <v>389538</v>
      </c>
      <c r="O30" s="177"/>
      <c r="P30" s="166"/>
    </row>
    <row r="31" spans="1:16" s="39" customFormat="1" x14ac:dyDescent="0.25">
      <c r="B31" s="97"/>
      <c r="C31" s="80">
        <v>2.2000000000000002</v>
      </c>
      <c r="D31" s="109" t="s">
        <v>35</v>
      </c>
      <c r="E31" s="173"/>
      <c r="F31" s="174"/>
      <c r="G31" s="173"/>
      <c r="H31" s="175"/>
      <c r="I31" s="173"/>
      <c r="J31" s="174"/>
      <c r="K31" s="173"/>
      <c r="L31" s="174"/>
      <c r="M31" s="173"/>
      <c r="N31" s="175"/>
      <c r="O31" s="173"/>
      <c r="P31" s="174"/>
    </row>
    <row r="32" spans="1:16" s="39" customFormat="1" ht="30" x14ac:dyDescent="0.25">
      <c r="B32" s="97"/>
      <c r="C32" s="80"/>
      <c r="D32" s="81" t="s">
        <v>51</v>
      </c>
      <c r="E32" s="165"/>
      <c r="F32" s="176"/>
      <c r="G32" s="165"/>
      <c r="H32" s="178"/>
      <c r="I32" s="165"/>
      <c r="J32" s="176"/>
      <c r="K32" s="165"/>
      <c r="L32" s="176"/>
      <c r="M32" s="165"/>
      <c r="N32" s="178"/>
      <c r="O32" s="165"/>
      <c r="P32" s="176"/>
    </row>
    <row r="33" spans="1:16" s="39" customFormat="1" ht="30" x14ac:dyDescent="0.25">
      <c r="B33" s="97"/>
      <c r="C33" s="80"/>
      <c r="D33" s="81" t="s">
        <v>44</v>
      </c>
      <c r="E33" s="177"/>
      <c r="F33" s="166"/>
      <c r="G33" s="177"/>
      <c r="H33" s="179"/>
      <c r="I33" s="177"/>
      <c r="J33" s="166"/>
      <c r="K33" s="177"/>
      <c r="L33" s="166"/>
      <c r="M33" s="177"/>
      <c r="N33" s="179"/>
      <c r="O33" s="177"/>
      <c r="P33" s="166"/>
    </row>
    <row r="34" spans="1:16" s="25" customFormat="1" x14ac:dyDescent="0.25">
      <c r="A34" s="39"/>
      <c r="B34" s="79"/>
      <c r="C34" s="80">
        <v>2.2999999999999998</v>
      </c>
      <c r="D34" s="109" t="s">
        <v>28</v>
      </c>
      <c r="E34" s="165"/>
      <c r="F34" s="176"/>
      <c r="G34" s="165"/>
      <c r="H34" s="178"/>
      <c r="I34" s="165"/>
      <c r="J34" s="176"/>
      <c r="K34" s="165"/>
      <c r="L34" s="176"/>
      <c r="M34" s="165"/>
      <c r="N34" s="178"/>
      <c r="O34" s="165"/>
      <c r="P34" s="176"/>
    </row>
    <row r="35" spans="1:16" s="39" customFormat="1" x14ac:dyDescent="0.25">
      <c r="B35" s="97"/>
      <c r="C35" s="80">
        <v>2.4</v>
      </c>
      <c r="D35" s="109" t="s">
        <v>36</v>
      </c>
      <c r="E35" s="173"/>
      <c r="F35" s="174"/>
      <c r="G35" s="173"/>
      <c r="H35" s="175"/>
      <c r="I35" s="173"/>
      <c r="J35" s="174"/>
      <c r="K35" s="173"/>
      <c r="L35" s="174"/>
      <c r="M35" s="173"/>
      <c r="N35" s="175"/>
      <c r="O35" s="173"/>
      <c r="P35" s="174"/>
    </row>
    <row r="36" spans="1:16" s="39" customFormat="1" ht="30" x14ac:dyDescent="0.25">
      <c r="B36" s="97"/>
      <c r="C36" s="80"/>
      <c r="D36" s="81" t="s">
        <v>52</v>
      </c>
      <c r="E36" s="165"/>
      <c r="F36" s="176"/>
      <c r="G36" s="165"/>
      <c r="H36" s="178"/>
      <c r="I36" s="165"/>
      <c r="J36" s="176"/>
      <c r="K36" s="165"/>
      <c r="L36" s="176"/>
      <c r="M36" s="165">
        <v>91500.07</v>
      </c>
      <c r="N36" s="178"/>
      <c r="O36" s="165"/>
      <c r="P36" s="176"/>
    </row>
    <row r="37" spans="1:16" s="39" customFormat="1" ht="30" x14ac:dyDescent="0.25">
      <c r="B37" s="97"/>
      <c r="C37" s="80"/>
      <c r="D37" s="81" t="s">
        <v>43</v>
      </c>
      <c r="E37" s="177"/>
      <c r="F37" s="166"/>
      <c r="G37" s="177"/>
      <c r="H37" s="179"/>
      <c r="I37" s="177"/>
      <c r="J37" s="166"/>
      <c r="K37" s="177"/>
      <c r="L37" s="166"/>
      <c r="M37" s="177"/>
      <c r="N37" s="179">
        <v>14000</v>
      </c>
      <c r="O37" s="177"/>
      <c r="P37" s="166"/>
    </row>
    <row r="38" spans="1:16" s="25" customFormat="1" x14ac:dyDescent="0.25">
      <c r="A38" s="39"/>
      <c r="B38" s="79"/>
      <c r="C38" s="80">
        <v>2.5</v>
      </c>
      <c r="D38" s="109" t="s">
        <v>29</v>
      </c>
      <c r="E38" s="165"/>
      <c r="F38" s="176"/>
      <c r="G38" s="165"/>
      <c r="H38" s="178"/>
      <c r="I38" s="165"/>
      <c r="J38" s="176"/>
      <c r="K38" s="165"/>
      <c r="L38" s="176"/>
      <c r="M38" s="165">
        <v>109238.07</v>
      </c>
      <c r="N38" s="178"/>
      <c r="O38" s="165"/>
      <c r="P38" s="176"/>
    </row>
    <row r="39" spans="1:16" s="25" customFormat="1" x14ac:dyDescent="0.25">
      <c r="A39" s="39"/>
      <c r="B39" s="79"/>
      <c r="C39" s="80">
        <v>2.6</v>
      </c>
      <c r="D39" s="109" t="s">
        <v>31</v>
      </c>
      <c r="E39" s="173"/>
      <c r="F39" s="174"/>
      <c r="G39" s="173"/>
      <c r="H39" s="175"/>
      <c r="I39" s="173"/>
      <c r="J39" s="174"/>
      <c r="K39" s="173"/>
      <c r="L39" s="174"/>
      <c r="M39" s="173"/>
      <c r="N39" s="175"/>
      <c r="O39" s="173"/>
      <c r="P39" s="174"/>
    </row>
    <row r="40" spans="1:16" s="25" customFormat="1" ht="28.5" customHeight="1" x14ac:dyDescent="0.25">
      <c r="A40" s="39"/>
      <c r="B40" s="79"/>
      <c r="C40" s="80"/>
      <c r="D40" s="81" t="s">
        <v>112</v>
      </c>
      <c r="E40" s="165"/>
      <c r="F40" s="176"/>
      <c r="G40" s="165"/>
      <c r="H40" s="178"/>
      <c r="I40" s="165"/>
      <c r="J40" s="176"/>
      <c r="K40" s="165"/>
      <c r="L40" s="176"/>
      <c r="M40" s="165"/>
      <c r="N40" s="178"/>
      <c r="O40" s="165"/>
      <c r="P40" s="176"/>
    </row>
    <row r="41" spans="1:16" s="25" customFormat="1" ht="28.05" customHeight="1" x14ac:dyDescent="0.25">
      <c r="A41" s="39"/>
      <c r="B41" s="79"/>
      <c r="C41" s="80"/>
      <c r="D41" s="81" t="s">
        <v>113</v>
      </c>
      <c r="E41" s="177"/>
      <c r="F41" s="166"/>
      <c r="G41" s="177"/>
      <c r="H41" s="179"/>
      <c r="I41" s="177"/>
      <c r="J41" s="166"/>
      <c r="K41" s="177"/>
      <c r="L41" s="166"/>
      <c r="M41" s="177"/>
      <c r="N41" s="179"/>
      <c r="O41" s="177"/>
      <c r="P41" s="166"/>
    </row>
    <row r="42" spans="1:16" s="25" customFormat="1" x14ac:dyDescent="0.25">
      <c r="A42" s="39"/>
      <c r="B42" s="79"/>
      <c r="C42" s="80">
        <v>2.7</v>
      </c>
      <c r="D42" s="109" t="s">
        <v>37</v>
      </c>
      <c r="E42" s="173"/>
      <c r="F42" s="174"/>
      <c r="G42" s="173"/>
      <c r="H42" s="175"/>
      <c r="I42" s="173"/>
      <c r="J42" s="174"/>
      <c r="K42" s="173"/>
      <c r="L42" s="174"/>
      <c r="M42" s="173"/>
      <c r="N42" s="175"/>
      <c r="O42" s="173"/>
      <c r="P42" s="174"/>
    </row>
    <row r="43" spans="1:16" s="25" customFormat="1" x14ac:dyDescent="0.25">
      <c r="A43" s="39"/>
      <c r="B43" s="79"/>
      <c r="C43" s="80"/>
      <c r="D43" s="81" t="s">
        <v>114</v>
      </c>
      <c r="E43" s="165"/>
      <c r="F43" s="176"/>
      <c r="G43" s="165"/>
      <c r="H43" s="178"/>
      <c r="I43" s="165"/>
      <c r="J43" s="176"/>
      <c r="K43" s="165"/>
      <c r="L43" s="176"/>
      <c r="M43" s="165"/>
      <c r="N43" s="178"/>
      <c r="O43" s="165"/>
      <c r="P43" s="176"/>
    </row>
    <row r="44" spans="1:16" s="39" customFormat="1" ht="30" x14ac:dyDescent="0.25">
      <c r="B44" s="97"/>
      <c r="C44" s="80"/>
      <c r="D44" s="81" t="s">
        <v>115</v>
      </c>
      <c r="E44" s="177"/>
      <c r="F44" s="166"/>
      <c r="G44" s="177"/>
      <c r="H44" s="179"/>
      <c r="I44" s="177"/>
      <c r="J44" s="166"/>
      <c r="K44" s="177"/>
      <c r="L44" s="166"/>
      <c r="M44" s="177"/>
      <c r="N44" s="179"/>
      <c r="O44" s="177"/>
      <c r="P44" s="166"/>
    </row>
    <row r="45" spans="1:16" s="25" customFormat="1" x14ac:dyDescent="0.25">
      <c r="A45" s="39"/>
      <c r="B45" s="79"/>
      <c r="C45" s="180" t="s">
        <v>116</v>
      </c>
      <c r="D45" s="109" t="s">
        <v>30</v>
      </c>
      <c r="E45" s="165"/>
      <c r="F45" s="181"/>
      <c r="G45" s="165"/>
      <c r="H45" s="182"/>
      <c r="I45" s="165"/>
      <c r="J45" s="181"/>
      <c r="K45" s="165"/>
      <c r="L45" s="181"/>
      <c r="M45" s="165"/>
      <c r="N45" s="182"/>
      <c r="O45" s="165"/>
      <c r="P45" s="181"/>
    </row>
    <row r="46" spans="1:16" s="25" customFormat="1" x14ac:dyDescent="0.25">
      <c r="A46" s="39"/>
      <c r="B46" s="79"/>
      <c r="C46" s="80">
        <v>2.9</v>
      </c>
      <c r="D46" s="109" t="s">
        <v>100</v>
      </c>
      <c r="E46" s="173"/>
      <c r="F46" s="183"/>
      <c r="G46" s="173"/>
      <c r="H46" s="184"/>
      <c r="I46" s="173"/>
      <c r="J46" s="183"/>
      <c r="K46" s="173"/>
      <c r="L46" s="183"/>
      <c r="M46" s="173"/>
      <c r="N46" s="184"/>
      <c r="O46" s="173"/>
      <c r="P46" s="183"/>
    </row>
    <row r="47" spans="1:16" s="25" customFormat="1" x14ac:dyDescent="0.25">
      <c r="A47" s="39"/>
      <c r="B47" s="79"/>
      <c r="C47" s="80"/>
      <c r="D47" s="81" t="s">
        <v>117</v>
      </c>
      <c r="E47" s="165"/>
      <c r="F47" s="185"/>
      <c r="G47" s="165"/>
      <c r="H47" s="186"/>
      <c r="I47" s="165"/>
      <c r="J47" s="185"/>
      <c r="K47" s="165"/>
      <c r="L47" s="185"/>
      <c r="M47" s="165"/>
      <c r="N47" s="186"/>
      <c r="O47" s="165"/>
      <c r="P47" s="185"/>
    </row>
    <row r="48" spans="1:16" s="25" customFormat="1" x14ac:dyDescent="0.25">
      <c r="A48" s="39"/>
      <c r="B48" s="79"/>
      <c r="C48" s="80"/>
      <c r="D48" s="109" t="s">
        <v>118</v>
      </c>
      <c r="E48" s="165"/>
      <c r="F48" s="185"/>
      <c r="G48" s="165"/>
      <c r="H48" s="186"/>
      <c r="I48" s="165"/>
      <c r="J48" s="185"/>
      <c r="K48" s="165"/>
      <c r="L48" s="185"/>
      <c r="M48" s="165"/>
      <c r="N48" s="186"/>
      <c r="O48" s="165"/>
      <c r="P48" s="185"/>
    </row>
    <row r="49" spans="1:16" s="25" customFormat="1" x14ac:dyDescent="0.25">
      <c r="A49" s="39"/>
      <c r="B49" s="79"/>
      <c r="C49" s="80"/>
      <c r="D49" s="109" t="s">
        <v>119</v>
      </c>
      <c r="E49" s="165"/>
      <c r="F49" s="181"/>
      <c r="G49" s="165"/>
      <c r="H49" s="182"/>
      <c r="I49" s="165"/>
      <c r="J49" s="181"/>
      <c r="K49" s="165"/>
      <c r="L49" s="181"/>
      <c r="M49" s="165"/>
      <c r="N49" s="182"/>
      <c r="O49" s="165"/>
      <c r="P49" s="181"/>
    </row>
    <row r="50" spans="1:16" s="39" customFormat="1" x14ac:dyDescent="0.25">
      <c r="B50" s="97"/>
      <c r="C50" s="187" t="s">
        <v>14</v>
      </c>
      <c r="D50" s="109" t="s">
        <v>26</v>
      </c>
      <c r="E50" s="165"/>
      <c r="F50" s="166"/>
      <c r="G50" s="165"/>
      <c r="H50" s="179"/>
      <c r="I50" s="165"/>
      <c r="J50" s="166"/>
      <c r="K50" s="165"/>
      <c r="L50" s="166"/>
      <c r="M50" s="165"/>
      <c r="N50" s="179"/>
      <c r="O50" s="165"/>
      <c r="P50" s="166"/>
    </row>
    <row r="51" spans="1:16" s="39" customFormat="1" x14ac:dyDescent="0.25">
      <c r="A51" s="188"/>
      <c r="B51" s="97"/>
      <c r="C51" s="187" t="s">
        <v>120</v>
      </c>
      <c r="D51" s="81" t="s">
        <v>49</v>
      </c>
      <c r="E51" s="189">
        <f>E29+E32-E34+E36-E38+E40+E43-E45+E47+E48-E49+E50</f>
        <v>0</v>
      </c>
      <c r="F51" s="190">
        <f>F30+F33+F37+F41+F44+F47+F48+F50</f>
        <v>0</v>
      </c>
      <c r="G51" s="189">
        <f>G29+G32-G34+G36-G38+G40+G43-G45+G47+G48-G49+G50</f>
        <v>0</v>
      </c>
      <c r="H51" s="190">
        <f>H30+H33+H37+H41+H44+H47+H48+H50</f>
        <v>0</v>
      </c>
      <c r="I51" s="189">
        <f>I29+I32-I34+I36-I38+I40+I43-I45+I47+I48-I49+I50</f>
        <v>0</v>
      </c>
      <c r="J51" s="190">
        <f>J30+J33+J37+J41+J44+J47+J48+J50</f>
        <v>0</v>
      </c>
      <c r="K51" s="189">
        <f>K29+K32-K34+K36-K38+K40+K43-K45+K47+K48-K49+K50</f>
        <v>0</v>
      </c>
      <c r="L51" s="190">
        <f>L30+L33+L37+L41+L44+L47+L48+L50</f>
        <v>0</v>
      </c>
      <c r="M51" s="189">
        <f>M29+M32-M34+M36-M38+M40+M43-M45+M47+M48-M49+M50</f>
        <v>347222</v>
      </c>
      <c r="N51" s="190">
        <f>N30+N33+N37+N41+N44+N47+N48+N50</f>
        <v>403538</v>
      </c>
      <c r="O51" s="189">
        <f>O29+O32-O34+O36-O38+O40+O43-O45+O47+O48-O49+O50</f>
        <v>0</v>
      </c>
      <c r="P51" s="190">
        <f>P30+P33+P37+P41+P44+P47+P48+P50</f>
        <v>0</v>
      </c>
    </row>
    <row r="52" spans="1:16" s="25" customFormat="1" ht="15.6" thickBot="1" x14ac:dyDescent="0.3">
      <c r="A52" s="39"/>
      <c r="B52" s="167"/>
      <c r="C52" s="136"/>
      <c r="D52" s="191"/>
      <c r="E52" s="192"/>
      <c r="F52" s="193"/>
      <c r="G52" s="192"/>
      <c r="H52" s="194"/>
      <c r="I52" s="192"/>
      <c r="J52" s="193"/>
      <c r="K52" s="192"/>
      <c r="L52" s="193"/>
      <c r="M52" s="192"/>
      <c r="N52" s="194"/>
      <c r="O52" s="192"/>
      <c r="P52" s="193"/>
    </row>
    <row r="53" spans="1:16" s="25" customFormat="1" x14ac:dyDescent="0.25">
      <c r="A53" s="39"/>
      <c r="B53" s="24"/>
      <c r="C53" s="24"/>
      <c r="D53" s="24"/>
    </row>
    <row r="54" spans="1:16" s="25" customFormat="1" ht="15.6" x14ac:dyDescent="0.3">
      <c r="A54" s="39"/>
      <c r="B54" s="152"/>
      <c r="C54" s="152" t="s">
        <v>61</v>
      </c>
      <c r="D54" s="152"/>
    </row>
    <row r="55" spans="1:16" s="25" customFormat="1" ht="13.2" customHeight="1" x14ac:dyDescent="0.3">
      <c r="A55" s="39"/>
      <c r="B55" s="152"/>
      <c r="C55" s="152"/>
      <c r="D55" s="195" t="s">
        <v>138</v>
      </c>
    </row>
    <row r="56" spans="1:16" s="25" customFormat="1" ht="15.6" x14ac:dyDescent="0.3">
      <c r="A56" s="39"/>
      <c r="B56" s="152"/>
      <c r="C56" s="152"/>
      <c r="D56" s="152" t="s">
        <v>71</v>
      </c>
    </row>
    <row r="57" spans="1:16" s="25" customFormat="1" ht="13.2" customHeight="1" x14ac:dyDescent="0.3">
      <c r="A57" s="39"/>
      <c r="B57" s="152"/>
      <c r="C57" s="152"/>
      <c r="D57" s="152" t="s">
        <v>66</v>
      </c>
      <c r="E57" s="196"/>
    </row>
    <row r="58" spans="1:16" s="25" customFormat="1" ht="13.2" customHeight="1" x14ac:dyDescent="0.25">
      <c r="A58" s="39"/>
      <c r="B58" s="24"/>
      <c r="C58" s="153"/>
      <c r="D58" s="195" t="s">
        <v>101</v>
      </c>
    </row>
    <row r="59" spans="1:16" s="25" customFormat="1" ht="13.2" customHeight="1" x14ac:dyDescent="0.25">
      <c r="A59" s="39"/>
      <c r="C59" s="155"/>
      <c r="D59" s="15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29" priority="89" stopIfTrue="1" operator="lessThan">
      <formula>0</formula>
    </cfRule>
  </conditionalFormatting>
  <conditionalFormatting sqref="O49 O45 M45 M49 K45 K49 K40 M40 O40 O38 M38 K38 K34 M34 O34 L41 N41 P41 K32 M32 O32 K36 M36 O36 L33 N33 P33 L37 N37 P37 L44 N44 P44">
    <cfRule type="cellIs" dxfId="28" priority="13" stopIfTrue="1" operator="lessThan">
      <formula>0</formula>
    </cfRule>
  </conditionalFormatting>
  <conditionalFormatting sqref="G22:G25">
    <cfRule type="cellIs" dxfId="27" priority="10" stopIfTrue="1" operator="lessThan">
      <formula>0</formula>
    </cfRule>
  </conditionalFormatting>
  <conditionalFormatting sqref="I22:I25">
    <cfRule type="cellIs" dxfId="26" priority="9" stopIfTrue="1" operator="lessThan">
      <formula>0</formula>
    </cfRule>
  </conditionalFormatting>
  <conditionalFormatting sqref="K22:K25">
    <cfRule type="cellIs" dxfId="25" priority="8" stopIfTrue="1" operator="lessThan">
      <formula>0</formula>
    </cfRule>
  </conditionalFormatting>
  <conditionalFormatting sqref="M22:M25">
    <cfRule type="cellIs" dxfId="24" priority="7" stopIfTrue="1" operator="lessThan">
      <formula>0</formula>
    </cfRule>
  </conditionalFormatting>
  <conditionalFormatting sqref="O22:O25">
    <cfRule type="cellIs" dxfId="23" priority="6" stopIfTrue="1" operator="lessThan">
      <formula>0</formula>
    </cfRule>
  </conditionalFormatting>
  <conditionalFormatting sqref="G29 H30">
    <cfRule type="cellIs" dxfId="22" priority="5" stopIfTrue="1" operator="lessThan">
      <formula>0</formula>
    </cfRule>
  </conditionalFormatting>
  <conditionalFormatting sqref="I29 J30">
    <cfRule type="cellIs" dxfId="21" priority="4" stopIfTrue="1" operator="lessThan">
      <formula>0</formula>
    </cfRule>
  </conditionalFormatting>
  <conditionalFormatting sqref="K29 L30">
    <cfRule type="cellIs" dxfId="20" priority="3" stopIfTrue="1" operator="lessThan">
      <formula>0</formula>
    </cfRule>
  </conditionalFormatting>
  <conditionalFormatting sqref="M29 N30">
    <cfRule type="cellIs" dxfId="19" priority="2" stopIfTrue="1" operator="lessThan">
      <formula>0</formula>
    </cfRule>
  </conditionalFormatting>
  <conditionalFormatting sqref="O29 P30">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zoomScaleNormal="100" workbookViewId="0">
      <selection activeCell="B76" sqref="B76"/>
    </sheetView>
  </sheetViews>
  <sheetFormatPr defaultRowHeight="15" x14ac:dyDescent="0.25"/>
  <cols>
    <col min="1" max="1" width="1.77734375" style="2" customWidth="1"/>
    <col min="2" max="2" width="69.77734375" style="199" customWidth="1"/>
    <col min="3" max="3" width="18.5546875" customWidth="1"/>
    <col min="4" max="4" width="67.77734375" customWidth="1"/>
  </cols>
  <sheetData>
    <row r="1" spans="2:5" s="2" customFormat="1" ht="15.6" x14ac:dyDescent="0.3">
      <c r="B1" s="26" t="s">
        <v>139</v>
      </c>
    </row>
    <row r="2" spans="2:5" s="5" customFormat="1" ht="15.6" x14ac:dyDescent="0.3">
      <c r="B2" s="40" t="s">
        <v>143</v>
      </c>
    </row>
    <row r="3" spans="2:5" s="2" customFormat="1" ht="15.6" x14ac:dyDescent="0.3">
      <c r="B3" s="26" t="s">
        <v>99</v>
      </c>
    </row>
    <row r="4" spans="2:5" s="2" customFormat="1" x14ac:dyDescent="0.25">
      <c r="B4" s="24"/>
    </row>
    <row r="5" spans="2:5" s="2" customFormat="1" ht="15.6" x14ac:dyDescent="0.3">
      <c r="B5" s="44" t="s">
        <v>87</v>
      </c>
    </row>
    <row r="6" spans="2:5" s="2" customFormat="1" ht="18.75" customHeight="1" x14ac:dyDescent="0.25">
      <c r="B6" s="197">
        <f>'Cover Page'!C7</f>
        <v>0</v>
      </c>
      <c r="D6" s="347" t="s">
        <v>125</v>
      </c>
    </row>
    <row r="7" spans="2:5" s="2" customFormat="1" ht="15.75" customHeight="1" x14ac:dyDescent="0.3">
      <c r="B7" s="44" t="s">
        <v>88</v>
      </c>
    </row>
    <row r="8" spans="2:5" s="2" customFormat="1" ht="15" customHeight="1" x14ac:dyDescent="0.25">
      <c r="B8" s="198" t="str">
        <f>'Cover Page'!C8</f>
        <v>TruAssure Insurance Company</v>
      </c>
    </row>
    <row r="9" spans="2:5" s="2" customFormat="1" ht="15.75" customHeight="1" x14ac:dyDescent="0.3">
      <c r="B9" s="54" t="s">
        <v>90</v>
      </c>
    </row>
    <row r="10" spans="2:5" s="2" customFormat="1" ht="15" customHeight="1" x14ac:dyDescent="0.25">
      <c r="B10" s="198">
        <f>'Cover Page'!C9</f>
        <v>0</v>
      </c>
    </row>
    <row r="11" spans="2:5" s="2" customFormat="1" ht="15.6" x14ac:dyDescent="0.3">
      <c r="B11" s="54" t="s">
        <v>85</v>
      </c>
    </row>
    <row r="12" spans="2:5" s="2" customFormat="1" x14ac:dyDescent="0.25">
      <c r="B12" s="198" t="str">
        <f>'Cover Page'!C6</f>
        <v>2020</v>
      </c>
    </row>
    <row r="13" spans="2:5" s="2" customFormat="1" x14ac:dyDescent="0.25">
      <c r="B13" s="199"/>
    </row>
    <row r="14" spans="2:5" s="2" customFormat="1" ht="15.6" thickBot="1" x14ac:dyDescent="0.3">
      <c r="B14" s="199"/>
    </row>
    <row r="15" spans="2:5" s="199" customFormat="1" ht="16.2" thickBot="1" x14ac:dyDescent="0.35">
      <c r="B15" s="200" t="s">
        <v>74</v>
      </c>
      <c r="C15" s="207" t="s">
        <v>75</v>
      </c>
      <c r="D15" s="396" t="s">
        <v>76</v>
      </c>
      <c r="E15" s="208"/>
    </row>
    <row r="16" spans="2:5" s="210" customFormat="1" ht="15.6" thickBot="1" x14ac:dyDescent="0.3">
      <c r="B16" s="201">
        <v>1</v>
      </c>
      <c r="C16" s="209">
        <v>2</v>
      </c>
      <c r="D16" s="393">
        <v>3</v>
      </c>
    </row>
    <row r="17" spans="2:5" s="199" customFormat="1" ht="15.6" x14ac:dyDescent="0.3">
      <c r="B17" s="202" t="s">
        <v>77</v>
      </c>
      <c r="C17" s="211"/>
      <c r="D17" s="349"/>
      <c r="E17" s="208"/>
    </row>
    <row r="18" spans="2:5" s="199" customFormat="1" ht="35.25" customHeight="1" x14ac:dyDescent="0.25">
      <c r="B18" s="405" t="s">
        <v>8</v>
      </c>
      <c r="C18" s="212"/>
      <c r="D18" s="406" t="s">
        <v>165</v>
      </c>
      <c r="E18" s="208"/>
    </row>
    <row r="19" spans="2:5" s="199" customFormat="1" ht="35.25" customHeight="1" x14ac:dyDescent="0.25">
      <c r="B19" s="405" t="s">
        <v>9</v>
      </c>
      <c r="C19" s="212"/>
      <c r="D19" s="407" t="s">
        <v>165</v>
      </c>
      <c r="E19" s="208"/>
    </row>
    <row r="20" spans="2:5" s="199" customFormat="1" ht="35.25" customHeight="1" x14ac:dyDescent="0.25">
      <c r="B20" s="203"/>
      <c r="C20" s="212"/>
      <c r="D20" s="350"/>
      <c r="E20" s="208"/>
    </row>
    <row r="21" spans="2:5" s="199" customFormat="1" ht="35.25" customHeight="1" x14ac:dyDescent="0.25">
      <c r="B21" s="203"/>
      <c r="C21" s="212"/>
      <c r="D21" s="350"/>
      <c r="E21" s="208"/>
    </row>
    <row r="22" spans="2:5" s="199" customFormat="1" ht="35.25" customHeight="1" x14ac:dyDescent="0.25">
      <c r="B22" s="203"/>
      <c r="C22" s="212"/>
      <c r="D22" s="350"/>
      <c r="E22" s="208"/>
    </row>
    <row r="23" spans="2:5" s="199" customFormat="1" ht="35.25" customHeight="1" thickBot="1" x14ac:dyDescent="0.3">
      <c r="B23" s="203"/>
      <c r="C23" s="212"/>
      <c r="D23" s="350"/>
      <c r="E23" s="208"/>
    </row>
    <row r="24" spans="2:5" s="199" customFormat="1" ht="15.6" x14ac:dyDescent="0.3">
      <c r="B24" s="202" t="s">
        <v>78</v>
      </c>
      <c r="C24" s="211"/>
      <c r="D24" s="349"/>
      <c r="E24" s="208"/>
    </row>
    <row r="25" spans="2:5" s="199" customFormat="1" x14ac:dyDescent="0.25">
      <c r="B25" s="204" t="s">
        <v>79</v>
      </c>
      <c r="C25" s="213"/>
      <c r="D25" s="348"/>
      <c r="E25" s="208"/>
    </row>
    <row r="26" spans="2:5" s="199" customFormat="1" ht="35.25" customHeight="1" x14ac:dyDescent="0.25">
      <c r="B26" s="203"/>
      <c r="C26" s="212"/>
      <c r="D26" s="350"/>
      <c r="E26" s="208"/>
    </row>
    <row r="27" spans="2:5" s="199" customFormat="1" ht="35.25" customHeight="1" x14ac:dyDescent="0.25">
      <c r="B27" s="203"/>
      <c r="C27" s="212"/>
      <c r="D27" s="350"/>
      <c r="E27" s="208"/>
    </row>
    <row r="28" spans="2:5" s="199" customFormat="1" ht="35.25" customHeight="1" x14ac:dyDescent="0.25">
      <c r="B28" s="203"/>
      <c r="C28" s="212"/>
      <c r="D28" s="350"/>
      <c r="E28" s="208"/>
    </row>
    <row r="29" spans="2:5" s="199" customFormat="1" ht="35.25" customHeight="1" x14ac:dyDescent="0.25">
      <c r="B29" s="203"/>
      <c r="C29" s="214"/>
      <c r="D29" s="350"/>
      <c r="E29" s="208"/>
    </row>
    <row r="30" spans="2:5" s="199" customFormat="1" ht="35.25" customHeight="1" x14ac:dyDescent="0.25">
      <c r="B30" s="203"/>
      <c r="C30" s="214"/>
      <c r="D30" s="350"/>
      <c r="E30" s="208"/>
    </row>
    <row r="31" spans="2:5" s="199" customFormat="1" ht="35.25" customHeight="1" x14ac:dyDescent="0.25">
      <c r="B31" s="203"/>
      <c r="C31" s="215"/>
      <c r="D31" s="350"/>
      <c r="E31" s="208"/>
    </row>
    <row r="32" spans="2:5" s="199" customFormat="1" x14ac:dyDescent="0.25">
      <c r="B32" s="205" t="s">
        <v>80</v>
      </c>
      <c r="C32" s="216"/>
      <c r="D32" s="348"/>
      <c r="E32" s="208"/>
    </row>
    <row r="33" spans="2:5" s="199" customFormat="1" ht="35.25" customHeight="1" x14ac:dyDescent="0.25">
      <c r="B33" s="408" t="s">
        <v>166</v>
      </c>
      <c r="C33" s="212"/>
      <c r="D33" s="350" t="s">
        <v>168</v>
      </c>
      <c r="E33" s="208"/>
    </row>
    <row r="34" spans="2:5" s="199" customFormat="1" ht="35.25" customHeight="1" x14ac:dyDescent="0.25">
      <c r="B34" s="408" t="s">
        <v>167</v>
      </c>
      <c r="C34" s="212"/>
      <c r="D34" s="409" t="s">
        <v>168</v>
      </c>
      <c r="E34" s="208"/>
    </row>
    <row r="35" spans="2:5" s="199" customFormat="1" ht="35.25" customHeight="1" x14ac:dyDescent="0.25">
      <c r="B35" s="203"/>
      <c r="C35" s="212"/>
      <c r="D35" s="350"/>
      <c r="E35" s="208"/>
    </row>
    <row r="36" spans="2:5" s="199" customFormat="1" ht="35.25" customHeight="1" x14ac:dyDescent="0.25">
      <c r="B36" s="203"/>
      <c r="C36" s="214"/>
      <c r="D36" s="350"/>
      <c r="E36" s="208"/>
    </row>
    <row r="37" spans="2:5" s="199" customFormat="1" ht="35.25" customHeight="1" x14ac:dyDescent="0.25">
      <c r="B37" s="203"/>
      <c r="C37" s="214"/>
      <c r="D37" s="350"/>
      <c r="E37" s="208"/>
    </row>
    <row r="38" spans="2:5" s="199" customFormat="1" ht="35.25" customHeight="1" x14ac:dyDescent="0.25">
      <c r="B38" s="203"/>
      <c r="C38" s="215"/>
      <c r="D38" s="350"/>
      <c r="E38" s="208"/>
    </row>
    <row r="39" spans="2:5" s="199" customFormat="1" x14ac:dyDescent="0.25">
      <c r="B39" s="205" t="s">
        <v>81</v>
      </c>
      <c r="C39" s="216"/>
      <c r="D39" s="348"/>
      <c r="E39" s="208"/>
    </row>
    <row r="40" spans="2:5" s="199" customFormat="1" ht="35.25" customHeight="1" x14ac:dyDescent="0.25">
      <c r="B40" s="203"/>
      <c r="C40" s="212"/>
      <c r="D40" s="350"/>
      <c r="E40" s="208"/>
    </row>
    <row r="41" spans="2:5" s="199" customFormat="1" ht="35.25" customHeight="1" x14ac:dyDescent="0.25">
      <c r="B41" s="203"/>
      <c r="C41" s="212"/>
      <c r="D41" s="350"/>
      <c r="E41" s="208"/>
    </row>
    <row r="42" spans="2:5" s="199" customFormat="1" ht="35.25" customHeight="1" x14ac:dyDescent="0.25">
      <c r="B42" s="203"/>
      <c r="C42" s="212"/>
      <c r="D42" s="350"/>
      <c r="E42" s="208"/>
    </row>
    <row r="43" spans="2:5" s="199" customFormat="1" ht="35.25" customHeight="1" x14ac:dyDescent="0.25">
      <c r="B43" s="203"/>
      <c r="C43" s="214"/>
      <c r="D43" s="350"/>
      <c r="E43" s="208"/>
    </row>
    <row r="44" spans="2:5" s="199" customFormat="1" ht="35.25" customHeight="1" x14ac:dyDescent="0.25">
      <c r="B44" s="203"/>
      <c r="C44" s="214"/>
      <c r="D44" s="350"/>
      <c r="E44" s="208"/>
    </row>
    <row r="45" spans="2:5" s="199" customFormat="1" ht="35.25" customHeight="1" x14ac:dyDescent="0.25">
      <c r="B45" s="203"/>
      <c r="C45" s="215"/>
      <c r="D45" s="350"/>
      <c r="E45" s="208"/>
    </row>
    <row r="46" spans="2:5" s="199" customFormat="1" x14ac:dyDescent="0.25">
      <c r="B46" s="205" t="s">
        <v>82</v>
      </c>
      <c r="C46" s="216"/>
      <c r="D46" s="348"/>
      <c r="E46" s="208"/>
    </row>
    <row r="47" spans="2:5" s="199" customFormat="1" ht="35.25" customHeight="1" x14ac:dyDescent="0.25">
      <c r="B47" s="203" t="s">
        <v>8</v>
      </c>
      <c r="C47" s="212"/>
      <c r="D47" s="350" t="s">
        <v>169</v>
      </c>
      <c r="E47" s="208"/>
    </row>
    <row r="48" spans="2:5" s="199" customFormat="1" ht="35.25" customHeight="1" x14ac:dyDescent="0.25">
      <c r="B48" s="203" t="s">
        <v>9</v>
      </c>
      <c r="C48" s="212"/>
      <c r="D48" s="350" t="s">
        <v>169</v>
      </c>
      <c r="E48" s="208"/>
    </row>
    <row r="49" spans="2:5" s="199" customFormat="1" ht="35.25" customHeight="1" x14ac:dyDescent="0.25">
      <c r="B49" s="203"/>
      <c r="C49" s="212"/>
      <c r="D49" s="350"/>
      <c r="E49" s="208"/>
    </row>
    <row r="50" spans="2:5" s="199" customFormat="1" ht="35.25" customHeight="1" x14ac:dyDescent="0.25">
      <c r="B50" s="203"/>
      <c r="C50" s="214"/>
      <c r="D50" s="350"/>
      <c r="E50" s="208"/>
    </row>
    <row r="51" spans="2:5" s="199" customFormat="1" ht="35.25" customHeight="1" x14ac:dyDescent="0.25">
      <c r="B51" s="203"/>
      <c r="C51" s="214"/>
      <c r="D51" s="350"/>
      <c r="E51" s="208"/>
    </row>
    <row r="52" spans="2:5" s="199" customFormat="1" ht="35.25" customHeight="1" thickBot="1" x14ac:dyDescent="0.3">
      <c r="B52" s="203"/>
      <c r="C52" s="215"/>
      <c r="D52" s="350"/>
      <c r="E52" s="208"/>
    </row>
    <row r="53" spans="2:5" s="199" customFormat="1" ht="15.6" x14ac:dyDescent="0.3">
      <c r="B53" s="202" t="s">
        <v>108</v>
      </c>
      <c r="C53" s="211"/>
      <c r="D53" s="349"/>
      <c r="E53" s="208"/>
    </row>
    <row r="54" spans="2:5" s="199" customFormat="1" x14ac:dyDescent="0.25">
      <c r="B54" s="206" t="s">
        <v>109</v>
      </c>
      <c r="C54" s="213"/>
      <c r="D54" s="348"/>
      <c r="E54" s="208"/>
    </row>
    <row r="55" spans="2:5" s="219" customFormat="1" ht="35.25" customHeight="1" x14ac:dyDescent="0.25">
      <c r="B55" s="203"/>
      <c r="C55" s="217"/>
      <c r="D55" s="350"/>
      <c r="E55" s="218"/>
    </row>
    <row r="56" spans="2:5" s="219" customFormat="1" ht="35.25" customHeight="1" x14ac:dyDescent="0.25">
      <c r="B56" s="203"/>
      <c r="C56" s="214"/>
      <c r="D56" s="350"/>
      <c r="E56" s="218"/>
    </row>
    <row r="57" spans="2:5" s="219" customFormat="1" ht="35.25" customHeight="1" x14ac:dyDescent="0.25">
      <c r="B57" s="203"/>
      <c r="C57" s="214"/>
      <c r="D57" s="350"/>
      <c r="E57" s="218"/>
    </row>
    <row r="58" spans="2:5" s="219" customFormat="1" ht="35.25" customHeight="1" x14ac:dyDescent="0.25">
      <c r="B58" s="203"/>
      <c r="C58" s="214"/>
      <c r="D58" s="350"/>
      <c r="E58" s="218"/>
    </row>
    <row r="59" spans="2:5" s="219" customFormat="1" ht="35.25" customHeight="1" x14ac:dyDescent="0.25">
      <c r="B59" s="203"/>
      <c r="C59" s="214"/>
      <c r="D59" s="350"/>
      <c r="E59" s="218"/>
    </row>
    <row r="60" spans="2:5" s="219" customFormat="1" ht="35.25" customHeight="1" x14ac:dyDescent="0.25">
      <c r="B60" s="203"/>
      <c r="C60" s="220"/>
      <c r="D60" s="350"/>
      <c r="E60" s="218"/>
    </row>
    <row r="61" spans="2:5" s="199" customFormat="1" x14ac:dyDescent="0.25">
      <c r="B61" s="206" t="s">
        <v>110</v>
      </c>
      <c r="C61" s="213"/>
      <c r="D61" s="348"/>
      <c r="E61" s="208"/>
    </row>
    <row r="62" spans="2:5" s="219" customFormat="1" ht="35.25" customHeight="1" x14ac:dyDescent="0.25">
      <c r="B62" s="203" t="s">
        <v>170</v>
      </c>
      <c r="C62" s="217"/>
      <c r="D62" s="350" t="s">
        <v>171</v>
      </c>
      <c r="E62" s="218"/>
    </row>
    <row r="63" spans="2:5" s="219" customFormat="1" ht="35.25" customHeight="1" x14ac:dyDescent="0.25">
      <c r="B63" s="203"/>
      <c r="C63" s="212"/>
      <c r="D63" s="350"/>
      <c r="E63" s="218"/>
    </row>
    <row r="64" spans="2:5" s="219" customFormat="1" ht="35.25" customHeight="1" x14ac:dyDescent="0.25">
      <c r="B64" s="203"/>
      <c r="C64" s="214"/>
      <c r="D64" s="350"/>
      <c r="E64" s="218"/>
    </row>
    <row r="65" spans="2:5" s="219" customFormat="1" ht="35.25" customHeight="1" x14ac:dyDescent="0.25">
      <c r="B65" s="203"/>
      <c r="C65" s="214"/>
      <c r="D65" s="350"/>
      <c r="E65" s="218"/>
    </row>
    <row r="66" spans="2:5" s="219" customFormat="1" ht="35.25" customHeight="1" x14ac:dyDescent="0.25">
      <c r="B66" s="203"/>
      <c r="C66" s="214"/>
      <c r="D66" s="350"/>
      <c r="E66" s="218"/>
    </row>
    <row r="67" spans="2:5" s="219" customFormat="1" ht="35.25" customHeight="1" x14ac:dyDescent="0.25">
      <c r="B67" s="203"/>
      <c r="C67" s="220"/>
      <c r="D67" s="350"/>
      <c r="E67" s="218"/>
    </row>
    <row r="68" spans="2:5" s="199" customFormat="1" x14ac:dyDescent="0.25">
      <c r="B68" s="206" t="s">
        <v>111</v>
      </c>
      <c r="C68" s="213"/>
      <c r="D68" s="348"/>
      <c r="E68" s="208"/>
    </row>
    <row r="69" spans="2:5" s="219" customFormat="1" ht="35.25" customHeight="1" x14ac:dyDescent="0.25">
      <c r="B69" s="203"/>
      <c r="C69" s="217"/>
      <c r="D69" s="350"/>
      <c r="E69" s="218"/>
    </row>
    <row r="70" spans="2:5" s="219" customFormat="1" ht="35.25" customHeight="1" x14ac:dyDescent="0.25">
      <c r="B70" s="203"/>
      <c r="C70" s="212"/>
      <c r="D70" s="350"/>
      <c r="E70" s="218"/>
    </row>
    <row r="71" spans="2:5" s="219" customFormat="1" ht="35.25" customHeight="1" x14ac:dyDescent="0.25">
      <c r="B71" s="203"/>
      <c r="C71" s="214"/>
      <c r="D71" s="350"/>
      <c r="E71" s="218"/>
    </row>
    <row r="72" spans="2:5" s="219" customFormat="1" ht="35.25" customHeight="1" x14ac:dyDescent="0.25">
      <c r="B72" s="203"/>
      <c r="C72" s="214"/>
      <c r="D72" s="350"/>
      <c r="E72" s="218"/>
    </row>
    <row r="73" spans="2:5" s="219" customFormat="1" ht="35.25" customHeight="1" x14ac:dyDescent="0.25">
      <c r="B73" s="203"/>
      <c r="C73" s="214"/>
      <c r="D73" s="350"/>
      <c r="E73" s="218"/>
    </row>
    <row r="74" spans="2:5" s="219" customFormat="1" ht="35.25" customHeight="1" x14ac:dyDescent="0.25">
      <c r="B74" s="203"/>
      <c r="C74" s="220"/>
      <c r="D74" s="350"/>
      <c r="E74" s="218"/>
    </row>
    <row r="75" spans="2:5" s="199" customFormat="1" x14ac:dyDescent="0.25">
      <c r="B75" s="206" t="s">
        <v>128</v>
      </c>
      <c r="C75" s="213"/>
      <c r="D75" s="348"/>
      <c r="E75" s="208"/>
    </row>
    <row r="76" spans="2:5" s="219" customFormat="1" ht="35.25" customHeight="1" x14ac:dyDescent="0.25">
      <c r="B76" s="203" t="s">
        <v>172</v>
      </c>
      <c r="C76" s="217"/>
      <c r="D76" s="350" t="s">
        <v>173</v>
      </c>
      <c r="E76" s="218"/>
    </row>
    <row r="77" spans="2:5" s="219" customFormat="1" ht="35.25" customHeight="1" x14ac:dyDescent="0.25">
      <c r="B77" s="203"/>
      <c r="C77" s="212"/>
      <c r="D77" s="350"/>
      <c r="E77" s="218"/>
    </row>
    <row r="78" spans="2:5" s="219" customFormat="1" ht="35.25" customHeight="1" x14ac:dyDescent="0.25">
      <c r="B78" s="203"/>
      <c r="C78" s="214"/>
      <c r="D78" s="350"/>
      <c r="E78" s="218"/>
    </row>
    <row r="79" spans="2:5" s="219" customFormat="1" ht="35.25" customHeight="1" x14ac:dyDescent="0.25">
      <c r="B79" s="203"/>
      <c r="C79" s="214"/>
      <c r="D79" s="350"/>
      <c r="E79" s="218"/>
    </row>
    <row r="80" spans="2:5" s="219" customFormat="1" ht="35.25" customHeight="1" x14ac:dyDescent="0.25">
      <c r="B80" s="203"/>
      <c r="C80" s="214"/>
      <c r="D80" s="350"/>
      <c r="E80" s="218"/>
    </row>
    <row r="81" spans="2:5" s="219" customFormat="1" ht="35.25" customHeight="1" thickBot="1" x14ac:dyDescent="0.3">
      <c r="B81" s="394"/>
      <c r="C81" s="221"/>
      <c r="D81" s="395"/>
      <c r="E81" s="218"/>
    </row>
    <row r="82" spans="2:5" s="199" customFormat="1" x14ac:dyDescent="0.25"/>
    <row r="83" spans="2:5" s="199" customFormat="1" ht="15.6" x14ac:dyDescent="0.3">
      <c r="B83" s="152" t="s">
        <v>61</v>
      </c>
      <c r="C83" s="152"/>
    </row>
    <row r="84" spans="2:5" s="199" customFormat="1" ht="15.6" x14ac:dyDescent="0.25">
      <c r="B84" s="312" t="s">
        <v>138</v>
      </c>
      <c r="C84" s="312"/>
    </row>
    <row r="85" spans="2:5" s="199" customFormat="1" ht="15.6" x14ac:dyDescent="0.3">
      <c r="B85" s="152" t="s">
        <v>70</v>
      </c>
      <c r="C85" s="47"/>
    </row>
    <row r="86" spans="2:5" s="199" customFormat="1" ht="15.6" x14ac:dyDescent="0.3">
      <c r="B86" s="152" t="s">
        <v>66</v>
      </c>
      <c r="C86" s="47"/>
    </row>
    <row r="87" spans="2:5" s="199" customFormat="1" ht="15.6" x14ac:dyDescent="0.25">
      <c r="B87" s="312" t="s">
        <v>101</v>
      </c>
      <c r="C87" s="31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F1" zoomScale="70" zoomScaleNormal="70" workbookViewId="0">
      <selection activeCell="K5" sqref="K5"/>
    </sheetView>
  </sheetViews>
  <sheetFormatPr defaultColWidth="9.21875" defaultRowHeight="15" x14ac:dyDescent="0.25"/>
  <cols>
    <col min="1" max="1" width="1.77734375" style="12" customWidth="1"/>
    <col min="2" max="2" width="6" style="49" customWidth="1"/>
    <col min="3" max="3" width="5.21875" style="49" customWidth="1"/>
    <col min="4" max="4" width="74.5546875" style="49" bestFit="1" customWidth="1"/>
    <col min="5" max="5" width="13" style="9" customWidth="1"/>
    <col min="6" max="6" width="15.21875" style="9" bestFit="1" customWidth="1"/>
    <col min="7" max="8" width="16.21875" style="9" bestFit="1" customWidth="1"/>
    <col min="9" max="10" width="13" style="9" customWidth="1"/>
    <col min="11" max="12" width="16.21875" style="9" bestFit="1" customWidth="1"/>
    <col min="13" max="13" width="14.5546875" style="9" bestFit="1" customWidth="1"/>
    <col min="14" max="14" width="14.5546875" style="11" bestFit="1" customWidth="1"/>
    <col min="15" max="16" width="16.21875" style="9" bestFit="1" customWidth="1"/>
    <col min="17" max="18" width="14.5546875" style="9" bestFit="1" customWidth="1"/>
    <col min="19" max="20" width="16.21875" style="9" bestFit="1" customWidth="1"/>
    <col min="21" max="22" width="14.5546875" style="9" bestFit="1" customWidth="1"/>
    <col min="23" max="25" width="16.21875" style="9" bestFit="1" customWidth="1"/>
    <col min="26" max="26" width="16.21875" style="11" bestFit="1" customWidth="1"/>
    <col min="27" max="28" width="16.21875" style="9" bestFit="1" customWidth="1"/>
    <col min="29" max="16384" width="9.21875" style="9"/>
  </cols>
  <sheetData>
    <row r="1" spans="1:28" ht="15.6" x14ac:dyDescent="0.3">
      <c r="B1" s="26" t="s">
        <v>139</v>
      </c>
      <c r="C1" s="47"/>
      <c r="D1" s="47"/>
      <c r="E1" s="22"/>
      <c r="F1" s="1"/>
      <c r="G1" s="1"/>
      <c r="H1" s="11"/>
      <c r="I1" s="11"/>
      <c r="J1" s="6"/>
      <c r="K1" s="7"/>
      <c r="L1" s="7"/>
      <c r="M1" s="7"/>
      <c r="N1" s="9"/>
      <c r="Q1" s="19"/>
      <c r="R1" s="11"/>
      <c r="S1" s="11"/>
      <c r="T1" s="11"/>
      <c r="U1" s="11"/>
      <c r="V1" s="6"/>
      <c r="W1" s="7"/>
      <c r="X1" s="7"/>
      <c r="Y1" s="7"/>
      <c r="Z1" s="9"/>
    </row>
    <row r="2" spans="1:28" s="12" customFormat="1" ht="15.6" x14ac:dyDescent="0.3">
      <c r="B2" s="40" t="s">
        <v>143</v>
      </c>
      <c r="C2" s="222"/>
      <c r="D2" s="222"/>
      <c r="E2" s="4"/>
      <c r="F2" s="387" t="s">
        <v>62</v>
      </c>
      <c r="G2" s="387"/>
      <c r="H2" s="13"/>
      <c r="I2" s="386" t="s">
        <v>62</v>
      </c>
      <c r="J2" s="386"/>
      <c r="K2" s="386" t="s">
        <v>62</v>
      </c>
      <c r="L2" s="386"/>
      <c r="M2" s="386"/>
      <c r="N2" s="386"/>
      <c r="Q2" s="17"/>
      <c r="R2" s="386" t="s">
        <v>62</v>
      </c>
      <c r="S2" s="386"/>
      <c r="T2" s="13"/>
      <c r="U2" s="386" t="s">
        <v>62</v>
      </c>
      <c r="V2" s="386"/>
      <c r="W2" s="386" t="s">
        <v>62</v>
      </c>
      <c r="X2" s="386"/>
      <c r="Y2" s="386"/>
      <c r="Z2" s="386"/>
    </row>
    <row r="3" spans="1:28" ht="15.6" x14ac:dyDescent="0.3">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6" x14ac:dyDescent="0.3">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6" x14ac:dyDescent="0.3">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5">
      <c r="B6" s="383"/>
      <c r="C6" s="383"/>
      <c r="D6" s="197">
        <f>'Cover Page'!C7</f>
        <v>0</v>
      </c>
      <c r="E6" s="22"/>
      <c r="F6" s="351" t="s">
        <v>126</v>
      </c>
      <c r="G6" s="352"/>
      <c r="H6" s="10"/>
      <c r="I6" s="10"/>
      <c r="J6" s="10"/>
      <c r="K6" s="8"/>
      <c r="L6" s="8"/>
      <c r="M6" s="8"/>
      <c r="N6" s="10"/>
      <c r="O6" s="12"/>
      <c r="P6" s="10"/>
      <c r="Q6" s="19"/>
      <c r="R6" s="10"/>
      <c r="S6" s="10"/>
      <c r="T6" s="10"/>
      <c r="U6" s="10"/>
      <c r="V6" s="10"/>
      <c r="W6" s="8"/>
      <c r="X6" s="8"/>
      <c r="Y6" s="8"/>
      <c r="Z6" s="10"/>
      <c r="AA6" s="12"/>
      <c r="AB6" s="10"/>
    </row>
    <row r="7" spans="1:28" ht="15.75" customHeight="1" x14ac:dyDescent="0.3">
      <c r="B7" s="44" t="s">
        <v>88</v>
      </c>
      <c r="C7" s="47"/>
      <c r="D7" s="45"/>
      <c r="E7" s="22"/>
      <c r="F7" s="352"/>
      <c r="G7" s="352"/>
      <c r="H7" s="10"/>
      <c r="I7" s="10"/>
      <c r="J7" s="10"/>
      <c r="K7" s="8"/>
      <c r="L7" s="8"/>
      <c r="M7" s="8"/>
      <c r="N7" s="10"/>
      <c r="O7" s="12"/>
      <c r="P7" s="10"/>
      <c r="Q7" s="19"/>
      <c r="R7" s="10"/>
      <c r="S7" s="10"/>
      <c r="T7" s="10"/>
      <c r="U7" s="3"/>
      <c r="V7" s="10"/>
      <c r="W7" s="8"/>
      <c r="X7" s="8"/>
      <c r="Y7" s="8"/>
      <c r="Z7" s="10"/>
      <c r="AA7" s="12"/>
      <c r="AB7" s="10"/>
    </row>
    <row r="8" spans="1:28" ht="15" customHeight="1" x14ac:dyDescent="0.25">
      <c r="B8" s="384"/>
      <c r="C8" s="383"/>
      <c r="D8" s="385" t="str">
        <f>'Cover Page'!C8</f>
        <v>TruAssure Insurance Company</v>
      </c>
      <c r="E8" s="22"/>
      <c r="F8" s="352"/>
      <c r="G8" s="352"/>
      <c r="H8" s="10"/>
      <c r="I8" s="10"/>
      <c r="J8" s="10"/>
      <c r="K8" s="8"/>
      <c r="L8" s="8"/>
      <c r="M8" s="8"/>
      <c r="N8" s="10"/>
      <c r="O8" s="12"/>
      <c r="P8" s="10"/>
      <c r="Q8" s="19"/>
      <c r="R8" s="10"/>
      <c r="S8" s="10"/>
      <c r="T8" s="10"/>
      <c r="U8" s="10"/>
      <c r="V8" s="10"/>
      <c r="W8" s="8"/>
      <c r="X8" s="8"/>
      <c r="Y8" s="8"/>
      <c r="Z8" s="10"/>
      <c r="AA8" s="12"/>
      <c r="AB8" s="10"/>
    </row>
    <row r="9" spans="1:28" ht="15.75" customHeight="1" x14ac:dyDescent="0.3">
      <c r="B9" s="54" t="s">
        <v>90</v>
      </c>
      <c r="C9" s="47"/>
      <c r="D9" s="45"/>
      <c r="E9" s="22"/>
      <c r="F9" s="352"/>
      <c r="G9" s="352"/>
      <c r="H9" s="10"/>
      <c r="I9" s="10"/>
      <c r="J9" s="10"/>
      <c r="K9" s="8"/>
      <c r="L9" s="8"/>
      <c r="M9" s="8"/>
      <c r="N9" s="10"/>
      <c r="O9" s="12"/>
      <c r="P9" s="10"/>
      <c r="Q9" s="19"/>
      <c r="R9" s="10"/>
      <c r="S9" s="10"/>
      <c r="T9" s="10"/>
      <c r="U9" s="10"/>
      <c r="V9" s="10"/>
      <c r="W9" s="8"/>
      <c r="X9" s="8"/>
      <c r="Y9" s="8"/>
      <c r="Z9" s="10"/>
      <c r="AA9" s="12"/>
      <c r="AB9" s="10"/>
    </row>
    <row r="10" spans="1:28" ht="15" customHeight="1" x14ac:dyDescent="0.25">
      <c r="B10" s="384"/>
      <c r="C10" s="383"/>
      <c r="D10" s="385">
        <f>'Cover Page'!C9</f>
        <v>0</v>
      </c>
      <c r="E10" s="22"/>
      <c r="F10" s="352"/>
      <c r="G10" s="352"/>
      <c r="H10" s="10"/>
      <c r="I10" s="10"/>
      <c r="J10" s="10"/>
      <c r="K10" s="8"/>
      <c r="L10" s="8"/>
      <c r="M10" s="8"/>
      <c r="N10" s="10"/>
      <c r="O10" s="12"/>
      <c r="P10" s="10"/>
      <c r="Q10" s="19"/>
      <c r="R10" s="10"/>
      <c r="S10" s="10"/>
      <c r="T10" s="10"/>
      <c r="U10" s="10"/>
      <c r="V10" s="10"/>
      <c r="W10" s="8"/>
      <c r="X10" s="8"/>
      <c r="Y10" s="8"/>
      <c r="Z10" s="10"/>
      <c r="AA10" s="12"/>
      <c r="AB10" s="10"/>
    </row>
    <row r="11" spans="1:28" ht="15.6" x14ac:dyDescent="0.3">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5">
      <c r="B12" s="384"/>
      <c r="C12" s="383"/>
      <c r="D12" s="385" t="str">
        <f>'Cover Page'!C6</f>
        <v>2020</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5">
      <c r="B13" s="223"/>
      <c r="C13" s="47"/>
      <c r="D13" s="47"/>
      <c r="E13" s="7"/>
      <c r="F13" s="20"/>
      <c r="G13" s="20"/>
      <c r="H13" s="20"/>
      <c r="I13" s="7"/>
      <c r="J13" s="20"/>
      <c r="K13" s="7"/>
      <c r="L13" s="7"/>
      <c r="M13" s="7"/>
      <c r="N13" s="9"/>
      <c r="Q13" s="7"/>
      <c r="R13" s="20"/>
      <c r="S13" s="20"/>
      <c r="T13" s="20"/>
      <c r="U13" s="7"/>
      <c r="V13" s="20"/>
      <c r="W13" s="7"/>
      <c r="X13" s="7"/>
      <c r="Y13" s="7"/>
      <c r="Z13" s="9"/>
    </row>
    <row r="14" spans="1:28" s="43" customFormat="1" ht="15.6" thickBot="1" x14ac:dyDescent="0.3">
      <c r="B14" s="224"/>
      <c r="C14" s="224"/>
      <c r="D14" s="224"/>
    </row>
    <row r="15" spans="1:28" s="49" customFormat="1" ht="16.2" thickBot="1" x14ac:dyDescent="0.35">
      <c r="A15" s="43"/>
      <c r="B15" s="45"/>
      <c r="C15" s="45"/>
      <c r="D15" s="45"/>
      <c r="E15" s="359"/>
      <c r="F15" s="360"/>
      <c r="G15" s="360"/>
      <c r="H15" s="360"/>
      <c r="I15" s="360"/>
      <c r="J15" s="308" t="s">
        <v>33</v>
      </c>
      <c r="K15" s="360"/>
      <c r="L15" s="360"/>
      <c r="M15" s="360"/>
      <c r="N15" s="360"/>
      <c r="O15" s="360"/>
      <c r="P15" s="361"/>
      <c r="Q15" s="359"/>
      <c r="R15" s="360"/>
      <c r="S15" s="360"/>
      <c r="T15" s="360"/>
      <c r="U15" s="360"/>
      <c r="V15" s="321" t="s">
        <v>33</v>
      </c>
      <c r="W15" s="360"/>
      <c r="X15" s="360"/>
      <c r="Y15" s="360"/>
      <c r="Z15" s="360"/>
      <c r="AA15" s="360"/>
      <c r="AB15" s="361"/>
    </row>
    <row r="16" spans="1:28" s="49" customFormat="1" ht="15.75" customHeight="1" thickBot="1" x14ac:dyDescent="0.3">
      <c r="A16" s="43"/>
      <c r="B16" s="45"/>
      <c r="C16" s="45"/>
      <c r="D16" s="45"/>
      <c r="E16" s="358"/>
      <c r="F16" s="324"/>
      <c r="G16" s="324"/>
      <c r="H16" s="324"/>
      <c r="I16" s="324"/>
      <c r="J16" s="325" t="s">
        <v>106</v>
      </c>
      <c r="K16" s="324"/>
      <c r="L16" s="324"/>
      <c r="M16" s="324"/>
      <c r="N16" s="324"/>
      <c r="O16" s="324"/>
      <c r="P16" s="326"/>
      <c r="Q16" s="358"/>
      <c r="R16" s="324"/>
      <c r="S16" s="324"/>
      <c r="T16" s="324"/>
      <c r="U16" s="324"/>
      <c r="V16" s="339" t="s">
        <v>107</v>
      </c>
      <c r="W16" s="324"/>
      <c r="X16" s="324"/>
      <c r="Y16" s="324"/>
      <c r="Z16" s="324"/>
      <c r="AA16" s="324"/>
      <c r="AB16" s="326"/>
    </row>
    <row r="17" spans="1:28" s="49" customFormat="1" ht="16.5" customHeight="1" thickBot="1" x14ac:dyDescent="0.35">
      <c r="A17" s="43"/>
      <c r="B17" s="45"/>
      <c r="C17" s="45"/>
      <c r="D17" s="45"/>
      <c r="E17" s="357"/>
      <c r="F17" s="342" t="s">
        <v>8</v>
      </c>
      <c r="G17" s="340"/>
      <c r="H17" s="340"/>
      <c r="I17" s="357"/>
      <c r="J17" s="343" t="s">
        <v>9</v>
      </c>
      <c r="K17" s="340"/>
      <c r="L17" s="340"/>
      <c r="M17" s="362"/>
      <c r="N17" s="388" t="s">
        <v>10</v>
      </c>
      <c r="O17" s="389"/>
      <c r="P17" s="330"/>
      <c r="Q17" s="357"/>
      <c r="R17" s="342" t="s">
        <v>8</v>
      </c>
      <c r="S17" s="340"/>
      <c r="T17" s="340"/>
      <c r="U17" s="357"/>
      <c r="V17" s="342" t="s">
        <v>9</v>
      </c>
      <c r="W17" s="340"/>
      <c r="X17" s="340"/>
      <c r="Y17" s="363"/>
      <c r="Z17" s="366" t="s">
        <v>10</v>
      </c>
      <c r="AA17" s="364"/>
      <c r="AB17" s="365"/>
    </row>
    <row r="18" spans="1:28" s="49" customFormat="1" ht="36" customHeight="1" thickBot="1" x14ac:dyDescent="0.3">
      <c r="A18" s="157"/>
      <c r="B18" s="313"/>
      <c r="C18" s="314"/>
      <c r="D18" s="355" t="s">
        <v>153</v>
      </c>
      <c r="E18" s="250" t="s">
        <v>11</v>
      </c>
      <c r="F18" s="251" t="s">
        <v>12</v>
      </c>
      <c r="G18" s="251" t="s">
        <v>7</v>
      </c>
      <c r="H18" s="252" t="s">
        <v>40</v>
      </c>
      <c r="I18" s="253" t="s">
        <v>11</v>
      </c>
      <c r="J18" s="254" t="s">
        <v>12</v>
      </c>
      <c r="K18" s="254" t="s">
        <v>7</v>
      </c>
      <c r="L18" s="252" t="s">
        <v>41</v>
      </c>
      <c r="M18" s="250" t="s">
        <v>11</v>
      </c>
      <c r="N18" s="251" t="s">
        <v>12</v>
      </c>
      <c r="O18" s="251" t="s">
        <v>7</v>
      </c>
      <c r="P18" s="252" t="s">
        <v>41</v>
      </c>
      <c r="Q18" s="250" t="s">
        <v>11</v>
      </c>
      <c r="R18" s="251" t="s">
        <v>12</v>
      </c>
      <c r="S18" s="251" t="s">
        <v>7</v>
      </c>
      <c r="T18" s="252" t="s">
        <v>40</v>
      </c>
      <c r="U18" s="253" t="s">
        <v>11</v>
      </c>
      <c r="V18" s="254" t="s">
        <v>12</v>
      </c>
      <c r="W18" s="254" t="s">
        <v>7</v>
      </c>
      <c r="X18" s="252" t="s">
        <v>41</v>
      </c>
      <c r="Y18" s="250" t="s">
        <v>11</v>
      </c>
      <c r="Z18" s="251" t="s">
        <v>12</v>
      </c>
      <c r="AA18" s="251" t="s">
        <v>7</v>
      </c>
      <c r="AB18" s="252" t="s">
        <v>41</v>
      </c>
    </row>
    <row r="19" spans="1:28" s="43" customFormat="1" ht="15.75" customHeight="1" thickBot="1" x14ac:dyDescent="0.3">
      <c r="B19" s="353"/>
      <c r="C19" s="354"/>
      <c r="D19" s="356" t="s">
        <v>150</v>
      </c>
      <c r="E19" s="255">
        <v>1</v>
      </c>
      <c r="F19" s="256">
        <v>2</v>
      </c>
      <c r="G19" s="256">
        <v>3</v>
      </c>
      <c r="H19" s="257">
        <v>4</v>
      </c>
      <c r="I19" s="255">
        <v>5</v>
      </c>
      <c r="J19" s="256">
        <v>6</v>
      </c>
      <c r="K19" s="256">
        <v>7</v>
      </c>
      <c r="L19" s="257">
        <v>8</v>
      </c>
      <c r="M19" s="255">
        <v>9</v>
      </c>
      <c r="N19" s="256">
        <v>10</v>
      </c>
      <c r="O19" s="256">
        <v>11</v>
      </c>
      <c r="P19" s="257">
        <v>12</v>
      </c>
      <c r="Q19" s="255">
        <v>13</v>
      </c>
      <c r="R19" s="256">
        <v>14</v>
      </c>
      <c r="S19" s="256">
        <v>15</v>
      </c>
      <c r="T19" s="257">
        <v>16</v>
      </c>
      <c r="U19" s="255">
        <v>17</v>
      </c>
      <c r="V19" s="256">
        <v>18</v>
      </c>
      <c r="W19" s="256">
        <v>19</v>
      </c>
      <c r="X19" s="257">
        <v>20</v>
      </c>
      <c r="Y19" s="255">
        <v>21</v>
      </c>
      <c r="Z19" s="256">
        <v>22</v>
      </c>
      <c r="AA19" s="256">
        <v>23</v>
      </c>
      <c r="AB19" s="257">
        <v>24</v>
      </c>
    </row>
    <row r="20" spans="1:28" s="49" customFormat="1" x14ac:dyDescent="0.25">
      <c r="A20" s="43"/>
      <c r="B20" s="225" t="s">
        <v>0</v>
      </c>
      <c r="C20" s="226" t="s">
        <v>24</v>
      </c>
      <c r="D20" s="227"/>
      <c r="E20" s="258"/>
      <c r="F20" s="259"/>
      <c r="G20" s="259"/>
      <c r="H20" s="260"/>
      <c r="I20" s="258"/>
      <c r="J20" s="259"/>
      <c r="K20" s="259"/>
      <c r="L20" s="260"/>
      <c r="M20" s="258"/>
      <c r="N20" s="259"/>
      <c r="O20" s="259"/>
      <c r="P20" s="260"/>
      <c r="Q20" s="258"/>
      <c r="R20" s="259"/>
      <c r="S20" s="259"/>
      <c r="T20" s="260"/>
      <c r="U20" s="258"/>
      <c r="V20" s="259"/>
      <c r="W20" s="259"/>
      <c r="X20" s="260"/>
      <c r="Y20" s="258"/>
      <c r="Z20" s="259"/>
      <c r="AA20" s="259"/>
      <c r="AB20" s="260"/>
    </row>
    <row r="21" spans="1:28" s="43" customFormat="1" x14ac:dyDescent="0.25">
      <c r="B21" s="228"/>
      <c r="C21" s="80">
        <v>1.1000000000000001</v>
      </c>
      <c r="D21" s="229" t="s">
        <v>45</v>
      </c>
      <c r="E21" s="261"/>
      <c r="F21" s="262"/>
      <c r="G21" s="178"/>
      <c r="H21" s="176"/>
      <c r="I21" s="261"/>
      <c r="J21" s="262"/>
      <c r="K21" s="178"/>
      <c r="L21" s="176"/>
      <c r="M21" s="261"/>
      <c r="N21" s="262"/>
      <c r="O21" s="178"/>
      <c r="P21" s="176"/>
      <c r="Q21" s="261">
        <v>911</v>
      </c>
      <c r="R21" s="262">
        <v>333</v>
      </c>
      <c r="S21" s="178"/>
      <c r="T21" s="176"/>
      <c r="U21" s="261">
        <v>493991</v>
      </c>
      <c r="V21" s="262">
        <v>554027</v>
      </c>
      <c r="W21" s="178"/>
      <c r="X21" s="176"/>
      <c r="Y21" s="261"/>
      <c r="Z21" s="262"/>
      <c r="AA21" s="178"/>
      <c r="AB21" s="176"/>
    </row>
    <row r="22" spans="1:28" s="43" customFormat="1" ht="30" x14ac:dyDescent="0.25">
      <c r="B22" s="228"/>
      <c r="C22" s="80">
        <v>1.2</v>
      </c>
      <c r="D22" s="230" t="s">
        <v>132</v>
      </c>
      <c r="E22" s="263"/>
      <c r="F22" s="264"/>
      <c r="G22" s="265">
        <f>'Pt 1 Summary of Data'!F24</f>
        <v>0</v>
      </c>
      <c r="H22" s="266">
        <f>SUM(E22:G22)</f>
        <v>0</v>
      </c>
      <c r="I22" s="263"/>
      <c r="J22" s="264"/>
      <c r="K22" s="265">
        <f>'Pt 1 Summary of Data'!H24</f>
        <v>0</v>
      </c>
      <c r="L22" s="266">
        <f>SUM(I22:K22)</f>
        <v>0</v>
      </c>
      <c r="M22" s="263"/>
      <c r="N22" s="264"/>
      <c r="O22" s="265">
        <f>'Pt 1 Summary of Data'!J24</f>
        <v>0</v>
      </c>
      <c r="P22" s="266">
        <f>SUM(M22:O22)</f>
        <v>0</v>
      </c>
      <c r="Q22" s="263">
        <v>911</v>
      </c>
      <c r="R22" s="264">
        <v>333</v>
      </c>
      <c r="S22" s="265">
        <f>'Pt 1 Summary of Data'!L24</f>
        <v>0</v>
      </c>
      <c r="T22" s="266">
        <f>SUM(Q22:S22)</f>
        <v>1244</v>
      </c>
      <c r="U22" s="263">
        <v>539659</v>
      </c>
      <c r="V22" s="264">
        <v>554027</v>
      </c>
      <c r="W22" s="265">
        <f>'Pt 1 Summary of Data'!N24</f>
        <v>403538</v>
      </c>
      <c r="X22" s="266">
        <f>SUM(U22:W22)</f>
        <v>1497224</v>
      </c>
      <c r="Y22" s="263"/>
      <c r="Z22" s="264"/>
      <c r="AA22" s="265">
        <f>'Pt 1 Summary of Data'!P24</f>
        <v>0</v>
      </c>
      <c r="AB22" s="266">
        <f>SUM(Y22:AA22)</f>
        <v>0</v>
      </c>
    </row>
    <row r="23" spans="1:28" s="49" customFormat="1" x14ac:dyDescent="0.25">
      <c r="A23" s="43"/>
      <c r="B23" s="231"/>
      <c r="C23" s="80">
        <v>1.3</v>
      </c>
      <c r="D23" s="230" t="s">
        <v>121</v>
      </c>
      <c r="E23" s="267">
        <f>SUM(E$22)</f>
        <v>0</v>
      </c>
      <c r="F23" s="267">
        <f>SUM(F$22)</f>
        <v>0</v>
      </c>
      <c r="G23" s="267">
        <f>SUM(G$22:G$22)</f>
        <v>0</v>
      </c>
      <c r="H23" s="266">
        <f>SUM(E23:G23)</f>
        <v>0</v>
      </c>
      <c r="I23" s="267">
        <f>SUM(I$22:I$22)</f>
        <v>0</v>
      </c>
      <c r="J23" s="267">
        <f>SUM(J$22:J$22)</f>
        <v>0</v>
      </c>
      <c r="K23" s="267">
        <f>SUM(K$22:K$22)</f>
        <v>0</v>
      </c>
      <c r="L23" s="266">
        <f>SUM(I23:K23)</f>
        <v>0</v>
      </c>
      <c r="M23" s="267">
        <f>SUM(M$22:M$22)</f>
        <v>0</v>
      </c>
      <c r="N23" s="267">
        <f>SUM(N$22:N$22)</f>
        <v>0</v>
      </c>
      <c r="O23" s="267">
        <f>SUM(O$22:O$22)</f>
        <v>0</v>
      </c>
      <c r="P23" s="266">
        <f>SUM(M23:O23)</f>
        <v>0</v>
      </c>
      <c r="Q23" s="267">
        <f>SUM(Q$22:Q$22)</f>
        <v>911</v>
      </c>
      <c r="R23" s="267">
        <f>SUM(R$22:R$22)</f>
        <v>333</v>
      </c>
      <c r="S23" s="267">
        <f>SUM(S$22:S$22)</f>
        <v>0</v>
      </c>
      <c r="T23" s="266">
        <f>SUM(Q23:S23)</f>
        <v>1244</v>
      </c>
      <c r="U23" s="267">
        <f>SUM(U$22:U$22)</f>
        <v>539659</v>
      </c>
      <c r="V23" s="267">
        <f>SUM(V$22:V$22)</f>
        <v>554027</v>
      </c>
      <c r="W23" s="267">
        <f>SUM(W$22:W$22)</f>
        <v>403538</v>
      </c>
      <c r="X23" s="266">
        <f>SUM(U23:W23)</f>
        <v>1497224</v>
      </c>
      <c r="Y23" s="267">
        <f>SUM(Y$22:Y$22)</f>
        <v>0</v>
      </c>
      <c r="Z23" s="267">
        <f>SUM(Z$22:Z$22)</f>
        <v>0</v>
      </c>
      <c r="AA23" s="267">
        <f>SUM(AA$22:AA$22)</f>
        <v>0</v>
      </c>
      <c r="AB23" s="266">
        <f>SUM(Y23:AA23)</f>
        <v>0</v>
      </c>
    </row>
    <row r="24" spans="1:28" s="49" customFormat="1" x14ac:dyDescent="0.25">
      <c r="A24" s="43"/>
      <c r="B24" s="232"/>
      <c r="C24" s="120"/>
      <c r="D24" s="233" t="s">
        <v>13</v>
      </c>
      <c r="E24" s="268"/>
      <c r="F24" s="269"/>
      <c r="G24" s="269"/>
      <c r="H24" s="270"/>
      <c r="I24" s="268"/>
      <c r="J24" s="269"/>
      <c r="K24" s="269"/>
      <c r="L24" s="270"/>
      <c r="M24" s="268"/>
      <c r="N24" s="269"/>
      <c r="O24" s="269"/>
      <c r="P24" s="270"/>
      <c r="Q24" s="268"/>
      <c r="R24" s="269"/>
      <c r="S24" s="269"/>
      <c r="T24" s="270"/>
      <c r="U24" s="268"/>
      <c r="V24" s="269"/>
      <c r="W24" s="269"/>
      <c r="X24" s="270"/>
      <c r="Y24" s="268"/>
      <c r="Z24" s="269"/>
      <c r="AA24" s="269"/>
      <c r="AB24" s="270"/>
    </row>
    <row r="25" spans="1:28" s="49" customFormat="1" x14ac:dyDescent="0.25">
      <c r="A25" s="43"/>
      <c r="B25" s="234" t="s">
        <v>1</v>
      </c>
      <c r="C25" s="71" t="s">
        <v>25</v>
      </c>
      <c r="D25" s="229"/>
      <c r="E25" s="271"/>
      <c r="F25" s="259"/>
      <c r="G25" s="259"/>
      <c r="H25" s="272"/>
      <c r="I25" s="271"/>
      <c r="J25" s="259"/>
      <c r="K25" s="259"/>
      <c r="L25" s="272"/>
      <c r="M25" s="271"/>
      <c r="N25" s="259"/>
      <c r="O25" s="259"/>
      <c r="P25" s="272"/>
      <c r="Q25" s="271"/>
      <c r="R25" s="259"/>
      <c r="S25" s="259"/>
      <c r="T25" s="272"/>
      <c r="U25" s="271"/>
      <c r="V25" s="259"/>
      <c r="W25" s="259"/>
      <c r="X25" s="272"/>
      <c r="Y25" s="271"/>
      <c r="Z25" s="259"/>
      <c r="AA25" s="259"/>
      <c r="AB25" s="272"/>
    </row>
    <row r="26" spans="1:28" s="49" customFormat="1" x14ac:dyDescent="0.25">
      <c r="A26" s="43"/>
      <c r="B26" s="231"/>
      <c r="C26" s="80">
        <v>2.1</v>
      </c>
      <c r="D26" s="230" t="s">
        <v>83</v>
      </c>
      <c r="E26" s="273"/>
      <c r="F26" s="264"/>
      <c r="G26" s="274">
        <f>'Pt 1 Summary of Data'!F21</f>
        <v>0</v>
      </c>
      <c r="H26" s="266">
        <f>SUM(E26:G26)</f>
        <v>0</v>
      </c>
      <c r="I26" s="273"/>
      <c r="J26" s="264"/>
      <c r="K26" s="274">
        <f>'Pt 1 Summary of Data'!H21</f>
        <v>0</v>
      </c>
      <c r="L26" s="266">
        <f>SUM(I26:K26)</f>
        <v>0</v>
      </c>
      <c r="M26" s="273"/>
      <c r="N26" s="264"/>
      <c r="O26" s="274">
        <f>'Pt 1 Summary of Data'!J21</f>
        <v>0</v>
      </c>
      <c r="P26" s="266">
        <f>SUM(M26:O26)</f>
        <v>0</v>
      </c>
      <c r="Q26" s="273">
        <v>1337</v>
      </c>
      <c r="R26" s="264">
        <v>617</v>
      </c>
      <c r="S26" s="274">
        <f>'Pt 1 Summary of Data'!L21</f>
        <v>440</v>
      </c>
      <c r="T26" s="266">
        <f>SUM(Q26:S26)</f>
        <v>2394</v>
      </c>
      <c r="U26" s="273">
        <v>640506</v>
      </c>
      <c r="V26" s="264">
        <v>632742</v>
      </c>
      <c r="W26" s="274">
        <f>'Pt 1 Summary of Data'!N21</f>
        <v>637044</v>
      </c>
      <c r="X26" s="266">
        <f>SUM(U26:W26)</f>
        <v>1910292</v>
      </c>
      <c r="Y26" s="273"/>
      <c r="Z26" s="264"/>
      <c r="AA26" s="274">
        <f>'Pt 1 Summary of Data'!P21</f>
        <v>0</v>
      </c>
      <c r="AB26" s="266">
        <f>SUM(Y26:AA26)</f>
        <v>0</v>
      </c>
    </row>
    <row r="27" spans="1:28" s="43" customFormat="1" ht="30" x14ac:dyDescent="0.25">
      <c r="B27" s="228"/>
      <c r="C27" s="80">
        <v>2.2000000000000002</v>
      </c>
      <c r="D27" s="230" t="s">
        <v>84</v>
      </c>
      <c r="E27" s="273"/>
      <c r="F27" s="264"/>
      <c r="G27" s="274">
        <f>'Pt 1 Summary of Data'!F35</f>
        <v>0</v>
      </c>
      <c r="H27" s="266">
        <f>SUM(E27:G27)</f>
        <v>0</v>
      </c>
      <c r="I27" s="273"/>
      <c r="J27" s="264"/>
      <c r="K27" s="274">
        <f>'Pt 1 Summary of Data'!H35</f>
        <v>0</v>
      </c>
      <c r="L27" s="266">
        <f>SUM(I27:K27)</f>
        <v>0</v>
      </c>
      <c r="M27" s="273"/>
      <c r="N27" s="264"/>
      <c r="O27" s="274">
        <f>'Pt 1 Summary of Data'!J35</f>
        <v>0</v>
      </c>
      <c r="P27" s="266">
        <f>SUM(M27:O27)</f>
        <v>0</v>
      </c>
      <c r="Q27" s="273">
        <v>49</v>
      </c>
      <c r="R27" s="264">
        <v>20</v>
      </c>
      <c r="S27" s="274">
        <f>'Pt 1 Summary of Data'!L35</f>
        <v>10</v>
      </c>
      <c r="T27" s="266">
        <f>SUM(Q27:S27)</f>
        <v>79</v>
      </c>
      <c r="U27" s="273">
        <v>23599</v>
      </c>
      <c r="V27" s="264">
        <v>21179</v>
      </c>
      <c r="W27" s="274">
        <f>'Pt 1 Summary of Data'!N35</f>
        <v>21379</v>
      </c>
      <c r="X27" s="266">
        <f>SUM(U27:W27)</f>
        <v>66157</v>
      </c>
      <c r="Y27" s="273"/>
      <c r="Z27" s="264"/>
      <c r="AA27" s="274">
        <f>'Pt 1 Summary of Data'!P35</f>
        <v>0</v>
      </c>
      <c r="AB27" s="266">
        <f>SUM(Y27:AA27)</f>
        <v>0</v>
      </c>
    </row>
    <row r="28" spans="1:28" s="49" customFormat="1" x14ac:dyDescent="0.25">
      <c r="A28" s="43"/>
      <c r="B28" s="231"/>
      <c r="C28" s="80">
        <v>2.2999999999999998</v>
      </c>
      <c r="D28" s="230" t="s">
        <v>50</v>
      </c>
      <c r="E28" s="274">
        <f t="shared" ref="E28:AA28" si="0">E$26-E$27</f>
        <v>0</v>
      </c>
      <c r="F28" s="274">
        <f t="shared" si="0"/>
        <v>0</v>
      </c>
      <c r="G28" s="274">
        <f t="shared" si="0"/>
        <v>0</v>
      </c>
      <c r="H28" s="112">
        <f>H$26-H$27</f>
        <v>0</v>
      </c>
      <c r="I28" s="274">
        <f>I$26-I$27</f>
        <v>0</v>
      </c>
      <c r="J28" s="274">
        <f>J$26-J$27</f>
        <v>0</v>
      </c>
      <c r="K28" s="274">
        <f t="shared" si="0"/>
        <v>0</v>
      </c>
      <c r="L28" s="112">
        <f>L$26-L$27</f>
        <v>0</v>
      </c>
      <c r="M28" s="274">
        <f t="shared" si="0"/>
        <v>0</v>
      </c>
      <c r="N28" s="274">
        <f t="shared" si="0"/>
        <v>0</v>
      </c>
      <c r="O28" s="274">
        <f t="shared" si="0"/>
        <v>0</v>
      </c>
      <c r="P28" s="112">
        <f>P$26-P$27</f>
        <v>0</v>
      </c>
      <c r="Q28" s="274">
        <f t="shared" si="0"/>
        <v>1288</v>
      </c>
      <c r="R28" s="274">
        <f t="shared" si="0"/>
        <v>597</v>
      </c>
      <c r="S28" s="274">
        <f t="shared" si="0"/>
        <v>430</v>
      </c>
      <c r="T28" s="112">
        <f>T$26-T$27</f>
        <v>2315</v>
      </c>
      <c r="U28" s="274">
        <f t="shared" si="0"/>
        <v>616907</v>
      </c>
      <c r="V28" s="274">
        <f t="shared" si="0"/>
        <v>611563</v>
      </c>
      <c r="W28" s="274">
        <f t="shared" si="0"/>
        <v>615665</v>
      </c>
      <c r="X28" s="112">
        <f>X$26-X$27</f>
        <v>1844135</v>
      </c>
      <c r="Y28" s="274">
        <f t="shared" si="0"/>
        <v>0</v>
      </c>
      <c r="Z28" s="274">
        <f t="shared" si="0"/>
        <v>0</v>
      </c>
      <c r="AA28" s="274">
        <f t="shared" si="0"/>
        <v>0</v>
      </c>
      <c r="AB28" s="112">
        <f>AB$26-AB$27</f>
        <v>0</v>
      </c>
    </row>
    <row r="29" spans="1:28" s="49" customFormat="1" x14ac:dyDescent="0.25">
      <c r="A29" s="43"/>
      <c r="B29" s="232"/>
      <c r="C29" s="121"/>
      <c r="D29" s="235"/>
      <c r="E29" s="275"/>
      <c r="F29" s="276"/>
      <c r="G29" s="276"/>
      <c r="H29" s="277"/>
      <c r="I29" s="275"/>
      <c r="J29" s="276"/>
      <c r="K29" s="276"/>
      <c r="L29" s="277"/>
      <c r="M29" s="275"/>
      <c r="N29" s="276"/>
      <c r="O29" s="276"/>
      <c r="P29" s="277"/>
      <c r="Q29" s="275"/>
      <c r="R29" s="276"/>
      <c r="S29" s="276"/>
      <c r="T29" s="277"/>
      <c r="U29" s="275"/>
      <c r="V29" s="276"/>
      <c r="W29" s="276"/>
      <c r="X29" s="277"/>
      <c r="Y29" s="275"/>
      <c r="Z29" s="276"/>
      <c r="AA29" s="276"/>
      <c r="AB29" s="277"/>
    </row>
    <row r="30" spans="1:28" s="43" customFormat="1" x14ac:dyDescent="0.25">
      <c r="B30" s="236" t="s">
        <v>2</v>
      </c>
      <c r="C30" s="237">
        <v>3.1</v>
      </c>
      <c r="D30" s="238" t="s">
        <v>141</v>
      </c>
      <c r="E30" s="278"/>
      <c r="F30" s="279"/>
      <c r="G30" s="280">
        <f>'Pt 1 Summary of Data'!F49</f>
        <v>0</v>
      </c>
      <c r="H30" s="281">
        <f>SUM(E30:G30)</f>
        <v>0</v>
      </c>
      <c r="I30" s="282"/>
      <c r="J30" s="279"/>
      <c r="K30" s="283">
        <f>'Pt 1 Summary of Data'!H49</f>
        <v>0</v>
      </c>
      <c r="L30" s="281">
        <f>SUM(I30:K30)</f>
        <v>0</v>
      </c>
      <c r="M30" s="282"/>
      <c r="N30" s="279"/>
      <c r="O30" s="283">
        <f>'Pt 1 Summary of Data'!J49</f>
        <v>0</v>
      </c>
      <c r="P30" s="281">
        <f>SUM(M30:O30)</f>
        <v>0</v>
      </c>
      <c r="Q30" s="278">
        <v>2</v>
      </c>
      <c r="R30" s="279">
        <v>2</v>
      </c>
      <c r="S30" s="280">
        <f>'Pt 1 Summary of Data'!L49</f>
        <v>0.83333333333333337</v>
      </c>
      <c r="T30" s="281">
        <f>SUM(Q30:S30)</f>
        <v>4.833333333333333</v>
      </c>
      <c r="U30" s="282">
        <v>1124</v>
      </c>
      <c r="V30" s="279">
        <v>1078</v>
      </c>
      <c r="W30" s="283">
        <f>'Pt 1 Summary of Data'!N49</f>
        <v>1016.1666666666666</v>
      </c>
      <c r="X30" s="281">
        <f>SUM(U30:W30)</f>
        <v>3218.1666666666665</v>
      </c>
      <c r="Y30" s="282"/>
      <c r="Z30" s="279"/>
      <c r="AA30" s="283">
        <f>'Pt 1 Summary of Data'!P49</f>
        <v>0</v>
      </c>
      <c r="AB30" s="281">
        <f>SUM(Y30:AA30)</f>
        <v>0</v>
      </c>
    </row>
    <row r="31" spans="1:28" s="49" customFormat="1" x14ac:dyDescent="0.25">
      <c r="A31" s="43"/>
      <c r="B31" s="239"/>
      <c r="C31" s="240"/>
      <c r="D31" s="241"/>
      <c r="E31" s="275"/>
      <c r="F31" s="276"/>
      <c r="G31" s="276"/>
      <c r="H31" s="277"/>
      <c r="I31" s="284"/>
      <c r="J31" s="285"/>
      <c r="K31" s="285"/>
      <c r="L31" s="286"/>
      <c r="M31" s="284"/>
      <c r="N31" s="285"/>
      <c r="O31" s="285"/>
      <c r="P31" s="286"/>
      <c r="Q31" s="275"/>
      <c r="R31" s="276"/>
      <c r="S31" s="276"/>
      <c r="T31" s="277"/>
      <c r="U31" s="284"/>
      <c r="V31" s="285"/>
      <c r="W31" s="285"/>
      <c r="X31" s="286"/>
      <c r="Y31" s="284"/>
      <c r="Z31" s="285"/>
      <c r="AA31" s="285"/>
      <c r="AB31" s="286"/>
    </row>
    <row r="32" spans="1:28" s="49" customFormat="1" ht="30" customHeight="1" x14ac:dyDescent="0.25">
      <c r="A32" s="43"/>
      <c r="B32" s="390" t="s">
        <v>3</v>
      </c>
      <c r="C32" s="309"/>
      <c r="D32" s="310" t="s">
        <v>137</v>
      </c>
      <c r="E32" s="287"/>
      <c r="F32" s="288"/>
      <c r="G32" s="288"/>
      <c r="H32" s="289"/>
      <c r="I32" s="287"/>
      <c r="J32" s="290"/>
      <c r="K32" s="288"/>
      <c r="L32" s="289"/>
      <c r="M32" s="287"/>
      <c r="N32" s="291"/>
      <c r="O32" s="288"/>
      <c r="P32" s="289"/>
      <c r="Q32" s="287"/>
      <c r="R32" s="288"/>
      <c r="S32" s="288"/>
      <c r="T32" s="289"/>
      <c r="U32" s="287"/>
      <c r="V32" s="290"/>
      <c r="W32" s="288"/>
      <c r="X32" s="289"/>
      <c r="Y32" s="287"/>
      <c r="Z32" s="291"/>
      <c r="AA32" s="288"/>
      <c r="AB32" s="289"/>
    </row>
    <row r="33" spans="1:28" s="49" customFormat="1" ht="15.6" x14ac:dyDescent="0.3">
      <c r="A33" s="43"/>
      <c r="B33" s="242"/>
      <c r="C33" s="243">
        <v>4.0999999999999996</v>
      </c>
      <c r="D33" s="244" t="s">
        <v>73</v>
      </c>
      <c r="E33" s="292"/>
      <c r="F33" s="293"/>
      <c r="G33" s="293"/>
      <c r="H33" s="294" t="str">
        <f>IF(H30&lt;1000,"Not Required to Calculate",H23/H28)</f>
        <v>Not Required to Calculate</v>
      </c>
      <c r="I33" s="292"/>
      <c r="J33" s="293"/>
      <c r="K33" s="293"/>
      <c r="L33" s="294" t="str">
        <f>IF(L30&lt;1000,"Not Required to Calculate",L23/L28)</f>
        <v>Not Required to Calculate</v>
      </c>
      <c r="M33" s="292"/>
      <c r="N33" s="293"/>
      <c r="O33" s="293"/>
      <c r="P33" s="294" t="str">
        <f>IF(P30&lt;1000,"Not Required to Calculate",P23/P28)</f>
        <v>Not Required to Calculate</v>
      </c>
      <c r="Q33" s="292"/>
      <c r="R33" s="293"/>
      <c r="S33" s="293"/>
      <c r="T33" s="294" t="str">
        <f>IF(T30&lt;1000,"Not Required to Calculate",T23/T28)</f>
        <v>Not Required to Calculate</v>
      </c>
      <c r="U33" s="292"/>
      <c r="V33" s="293"/>
      <c r="W33" s="293"/>
      <c r="X33" s="294">
        <f>IF(X30&lt;1000,"Not Required to Calculate",X23/X28)</f>
        <v>0.8118841624935268</v>
      </c>
      <c r="Y33" s="292"/>
      <c r="Z33" s="293"/>
      <c r="AA33" s="293"/>
      <c r="AB33" s="294" t="str">
        <f>IF(AB30&lt;1000,"Not Required to Calculate",AB23/AB28)</f>
        <v>Not Required to Calculate</v>
      </c>
    </row>
    <row r="34" spans="1:28" s="49" customFormat="1" ht="15.6" thickBot="1" x14ac:dyDescent="0.3">
      <c r="A34" s="43"/>
      <c r="B34" s="245"/>
      <c r="C34" s="246"/>
      <c r="D34" s="247"/>
      <c r="E34" s="295"/>
      <c r="F34" s="296"/>
      <c r="G34" s="296"/>
      <c r="H34" s="297"/>
      <c r="I34" s="295"/>
      <c r="J34" s="296"/>
      <c r="K34" s="296"/>
      <c r="L34" s="297"/>
      <c r="M34" s="295"/>
      <c r="N34" s="296"/>
      <c r="O34" s="296"/>
      <c r="P34" s="297"/>
      <c r="Q34" s="295"/>
      <c r="R34" s="296"/>
      <c r="S34" s="296"/>
      <c r="T34" s="297"/>
      <c r="U34" s="295"/>
      <c r="V34" s="296"/>
      <c r="W34" s="296"/>
      <c r="X34" s="297"/>
      <c r="Y34" s="295"/>
      <c r="Z34" s="296"/>
      <c r="AA34" s="296"/>
      <c r="AB34" s="297"/>
    </row>
    <row r="35" spans="1:28" s="49" customFormat="1" ht="15.6" x14ac:dyDescent="0.3">
      <c r="A35" s="43"/>
      <c r="B35" s="248"/>
      <c r="N35" s="25"/>
      <c r="Z35" s="25"/>
    </row>
    <row r="36" spans="1:28" s="49" customFormat="1" x14ac:dyDescent="0.25">
      <c r="A36" s="43"/>
      <c r="B36" s="25"/>
      <c r="N36" s="25"/>
      <c r="Z36" s="25"/>
    </row>
    <row r="37" spans="1:28" s="49" customFormat="1" ht="15.6" x14ac:dyDescent="0.3">
      <c r="A37" s="43"/>
      <c r="C37" s="152" t="s">
        <v>61</v>
      </c>
      <c r="D37" s="152"/>
      <c r="E37" s="152"/>
      <c r="N37" s="25"/>
      <c r="Q37" s="248"/>
      <c r="Z37" s="25"/>
    </row>
    <row r="38" spans="1:28" s="49" customFormat="1" ht="15.6" x14ac:dyDescent="0.3">
      <c r="A38" s="43"/>
      <c r="C38" s="152"/>
      <c r="D38" s="312" t="s">
        <v>138</v>
      </c>
      <c r="E38" s="312"/>
      <c r="N38" s="25"/>
      <c r="Z38" s="25"/>
    </row>
    <row r="39" spans="1:28" s="49" customFormat="1" ht="15.6" x14ac:dyDescent="0.3">
      <c r="A39" s="43"/>
      <c r="C39" s="152"/>
      <c r="D39" s="152" t="s">
        <v>70</v>
      </c>
      <c r="E39" s="47"/>
      <c r="N39" s="25"/>
      <c r="Q39" s="52"/>
      <c r="Z39" s="25"/>
    </row>
    <row r="40" spans="1:28" s="49" customFormat="1" ht="15.6" x14ac:dyDescent="0.3">
      <c r="A40" s="43"/>
      <c r="C40" s="152"/>
      <c r="D40" s="152" t="s">
        <v>66</v>
      </c>
      <c r="E40" s="47"/>
      <c r="G40" s="45"/>
      <c r="N40" s="25"/>
      <c r="Q40" s="48"/>
      <c r="Z40" s="25"/>
    </row>
    <row r="41" spans="1:28" s="49" customFormat="1" ht="15.6" x14ac:dyDescent="0.25">
      <c r="A41" s="43"/>
      <c r="C41" s="153"/>
      <c r="D41" s="249" t="s">
        <v>101</v>
      </c>
      <c r="E41" s="249"/>
      <c r="N41" s="25"/>
      <c r="Z41" s="25"/>
    </row>
    <row r="42" spans="1:28" s="49" customFormat="1" ht="15.6" x14ac:dyDescent="0.25">
      <c r="A42" s="43"/>
      <c r="C42" s="249"/>
      <c r="D42" s="249"/>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6"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topLeftCell="A10" zoomScaleNormal="100" workbookViewId="0">
      <selection activeCell="G23" sqref="G23"/>
    </sheetView>
  </sheetViews>
  <sheetFormatPr defaultRowHeight="15" x14ac:dyDescent="0.25"/>
  <cols>
    <col min="1" max="1" width="1.77734375" style="2" customWidth="1"/>
    <col min="2" max="2" width="92.44140625" style="199" bestFit="1" customWidth="1"/>
    <col min="3" max="3" width="33.21875" bestFit="1" customWidth="1"/>
  </cols>
  <sheetData>
    <row r="1" spans="2:3" s="2" customFormat="1" ht="15.6" x14ac:dyDescent="0.3">
      <c r="B1" s="26" t="s">
        <v>139</v>
      </c>
    </row>
    <row r="2" spans="2:3" s="5" customFormat="1" ht="15.6" x14ac:dyDescent="0.3">
      <c r="B2" s="40" t="s">
        <v>143</v>
      </c>
    </row>
    <row r="3" spans="2:3" s="2" customFormat="1" ht="15.6" x14ac:dyDescent="0.3">
      <c r="B3" s="26" t="s">
        <v>131</v>
      </c>
    </row>
    <row r="4" spans="2:3" s="2" customFormat="1" ht="15.6" x14ac:dyDescent="0.3">
      <c r="B4" s="26"/>
    </row>
    <row r="5" spans="2:3" s="2" customFormat="1" ht="15.6" x14ac:dyDescent="0.3">
      <c r="B5" s="44" t="s">
        <v>87</v>
      </c>
    </row>
    <row r="6" spans="2:3" s="2" customFormat="1" x14ac:dyDescent="0.25">
      <c r="B6" s="197">
        <f>'Cover Page'!C7</f>
        <v>0</v>
      </c>
    </row>
    <row r="7" spans="2:3" s="2" customFormat="1" ht="15.75" customHeight="1" x14ac:dyDescent="0.3">
      <c r="B7" s="44" t="s">
        <v>88</v>
      </c>
      <c r="C7" s="403" t="s">
        <v>127</v>
      </c>
    </row>
    <row r="8" spans="2:3" s="2" customFormat="1" ht="15.75" customHeight="1" x14ac:dyDescent="0.3">
      <c r="B8" s="298" t="str">
        <f>'Cover Page'!C8</f>
        <v>TruAssure Insurance Company</v>
      </c>
    </row>
    <row r="9" spans="2:3" s="2" customFormat="1" ht="15.75" customHeight="1" x14ac:dyDescent="0.3">
      <c r="B9" s="54" t="s">
        <v>90</v>
      </c>
    </row>
    <row r="10" spans="2:3" s="2" customFormat="1" ht="15.75" customHeight="1" x14ac:dyDescent="0.3">
      <c r="B10" s="298">
        <f>'Cover Page'!C9</f>
        <v>0</v>
      </c>
    </row>
    <row r="11" spans="2:3" s="2" customFormat="1" ht="15.6" x14ac:dyDescent="0.3">
      <c r="B11" s="54" t="s">
        <v>85</v>
      </c>
    </row>
    <row r="12" spans="2:3" s="2" customFormat="1" x14ac:dyDescent="0.25">
      <c r="B12" s="198" t="str">
        <f>'Cover Page'!C6</f>
        <v>2020</v>
      </c>
    </row>
    <row r="13" spans="2:3" s="2" customFormat="1" ht="15.6" x14ac:dyDescent="0.3">
      <c r="B13" s="54"/>
    </row>
    <row r="14" spans="2:3" s="2" customFormat="1" ht="15.6" x14ac:dyDescent="0.3">
      <c r="B14" s="54"/>
    </row>
    <row r="15" spans="2:3" s="199" customFormat="1" ht="15.6" x14ac:dyDescent="0.3">
      <c r="B15" s="54"/>
    </row>
    <row r="16" spans="2:3" s="199" customFormat="1" ht="16.2" thickBot="1" x14ac:dyDescent="0.35">
      <c r="B16" s="299"/>
      <c r="C16" s="397" t="s">
        <v>130</v>
      </c>
    </row>
    <row r="17" spans="2:3" s="199" customFormat="1" ht="47.4" thickBot="1" x14ac:dyDescent="0.3">
      <c r="B17" s="398" t="s">
        <v>155</v>
      </c>
      <c r="C17" s="377"/>
    </row>
    <row r="18" spans="2:3" s="199" customFormat="1" ht="46.8" x14ac:dyDescent="0.3">
      <c r="B18" s="399" t="s">
        <v>156</v>
      </c>
      <c r="C18" s="404"/>
    </row>
    <row r="19" spans="2:3" s="199" customFormat="1" x14ac:dyDescent="0.25">
      <c r="B19" s="375" t="s">
        <v>96</v>
      </c>
      <c r="C19" s="369"/>
    </row>
    <row r="20" spans="2:3" s="199" customFormat="1" x14ac:dyDescent="0.25">
      <c r="B20" s="373" t="s">
        <v>97</v>
      </c>
      <c r="C20" s="374"/>
    </row>
    <row r="21" spans="2:3" s="199" customFormat="1" x14ac:dyDescent="0.25">
      <c r="B21" s="376"/>
      <c r="C21" s="377"/>
    </row>
    <row r="22" spans="2:3" s="199" customFormat="1" x14ac:dyDescent="0.25">
      <c r="B22" s="376"/>
      <c r="C22" s="377"/>
    </row>
    <row r="23" spans="2:3" s="199" customFormat="1" x14ac:dyDescent="0.25">
      <c r="B23" s="376"/>
      <c r="C23" s="377"/>
    </row>
    <row r="24" spans="2:3" s="199" customFormat="1" x14ac:dyDescent="0.25">
      <c r="B24" s="376"/>
      <c r="C24" s="377"/>
    </row>
    <row r="25" spans="2:3" s="199" customFormat="1" x14ac:dyDescent="0.25">
      <c r="B25" s="376"/>
      <c r="C25" s="377"/>
    </row>
    <row r="26" spans="2:3" s="199" customFormat="1" x14ac:dyDescent="0.25">
      <c r="B26" s="376"/>
      <c r="C26" s="377"/>
    </row>
    <row r="27" spans="2:3" s="199" customFormat="1" x14ac:dyDescent="0.25">
      <c r="B27" s="376"/>
      <c r="C27" s="377"/>
    </row>
    <row r="28" spans="2:3" s="199" customFormat="1" x14ac:dyDescent="0.25">
      <c r="B28" s="376"/>
      <c r="C28" s="377"/>
    </row>
    <row r="29" spans="2:3" s="199" customFormat="1" x14ac:dyDescent="0.25">
      <c r="B29" s="376"/>
      <c r="C29" s="377"/>
    </row>
    <row r="30" spans="2:3" s="199" customFormat="1" x14ac:dyDescent="0.25">
      <c r="B30" s="376"/>
      <c r="C30" s="377"/>
    </row>
    <row r="31" spans="2:3" s="199" customFormat="1" x14ac:dyDescent="0.25">
      <c r="B31" s="378"/>
      <c r="C31" s="379"/>
    </row>
    <row r="32" spans="2:3" s="199" customFormat="1" ht="46.8" x14ac:dyDescent="0.3">
      <c r="B32" s="400" t="s">
        <v>157</v>
      </c>
      <c r="C32" s="380"/>
    </row>
    <row r="33" spans="2:3" s="199" customFormat="1" x14ac:dyDescent="0.25">
      <c r="B33" s="371" t="s">
        <v>95</v>
      </c>
      <c r="C33" s="372" t="s">
        <v>154</v>
      </c>
    </row>
    <row r="34" spans="2:3" s="199" customFormat="1" x14ac:dyDescent="0.25">
      <c r="B34" s="401"/>
      <c r="C34" s="370"/>
    </row>
    <row r="35" spans="2:3" s="199" customFormat="1" x14ac:dyDescent="0.25">
      <c r="B35" s="401"/>
      <c r="C35" s="370"/>
    </row>
    <row r="36" spans="2:3" s="199" customFormat="1" x14ac:dyDescent="0.25">
      <c r="B36" s="401"/>
      <c r="C36" s="370"/>
    </row>
    <row r="37" spans="2:3" s="199" customFormat="1" x14ac:dyDescent="0.25">
      <c r="B37" s="401"/>
      <c r="C37" s="370"/>
    </row>
    <row r="38" spans="2:3" s="199" customFormat="1" x14ac:dyDescent="0.25">
      <c r="B38" s="401"/>
      <c r="C38" s="370"/>
    </row>
    <row r="39" spans="2:3" s="199" customFormat="1" x14ac:dyDescent="0.25">
      <c r="B39" s="401"/>
      <c r="C39" s="370"/>
    </row>
    <row r="40" spans="2:3" s="199" customFormat="1" x14ac:dyDescent="0.25">
      <c r="B40" s="401"/>
      <c r="C40" s="370"/>
    </row>
    <row r="41" spans="2:3" s="199" customFormat="1" x14ac:dyDescent="0.25">
      <c r="B41" s="401"/>
      <c r="C41" s="370"/>
    </row>
    <row r="42" spans="2:3" s="199" customFormat="1" x14ac:dyDescent="0.25">
      <c r="B42" s="401"/>
      <c r="C42" s="370"/>
    </row>
    <row r="43" spans="2:3" s="199" customFormat="1" ht="15.6" thickBot="1" x14ac:dyDescent="0.3">
      <c r="B43" s="367"/>
      <c r="C43" s="368"/>
    </row>
    <row r="44" spans="2:3" s="199" customFormat="1" x14ac:dyDescent="0.25">
      <c r="B44" s="208"/>
    </row>
    <row r="45" spans="2:3" s="199" customFormat="1" ht="15.6" x14ac:dyDescent="0.3">
      <c r="B45" s="152" t="s">
        <v>61</v>
      </c>
      <c r="C45" s="301"/>
    </row>
    <row r="46" spans="2:3" s="199" customFormat="1" ht="15.6" x14ac:dyDescent="0.3">
      <c r="B46" s="152" t="s">
        <v>138</v>
      </c>
      <c r="C46" s="152"/>
    </row>
    <row r="47" spans="2:3" s="199" customFormat="1" ht="15.6" x14ac:dyDescent="0.3">
      <c r="B47" s="152" t="s">
        <v>70</v>
      </c>
      <c r="C47" s="152"/>
    </row>
    <row r="48" spans="2:3" s="199" customFormat="1" ht="15.6" x14ac:dyDescent="0.3">
      <c r="B48" s="152" t="s">
        <v>66</v>
      </c>
      <c r="C48" s="152"/>
    </row>
    <row r="49" spans="2:3" s="199" customFormat="1" ht="15.6" x14ac:dyDescent="0.3">
      <c r="B49" s="300" t="s">
        <v>101</v>
      </c>
      <c r="C49" s="302"/>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8"/>
  <sheetViews>
    <sheetView zoomScaleNormal="100" workbookViewId="0">
      <selection activeCell="B29" sqref="B29"/>
    </sheetView>
  </sheetViews>
  <sheetFormatPr defaultColWidth="9.21875" defaultRowHeight="15" x14ac:dyDescent="0.25"/>
  <cols>
    <col min="1" max="1" width="1.77734375" style="18" customWidth="1"/>
    <col min="2" max="2" width="96.21875" style="25" customWidth="1"/>
    <col min="3" max="16384" width="9.21875" style="18"/>
  </cols>
  <sheetData>
    <row r="1" spans="2:4" ht="15.6" x14ac:dyDescent="0.3">
      <c r="B1" s="26" t="s">
        <v>68</v>
      </c>
    </row>
    <row r="2" spans="2:4" s="21" customFormat="1" ht="15.6" x14ac:dyDescent="0.3">
      <c r="B2" s="40" t="s">
        <v>143</v>
      </c>
    </row>
    <row r="3" spans="2:4" ht="15.6" x14ac:dyDescent="0.3">
      <c r="B3" s="26" t="s">
        <v>91</v>
      </c>
    </row>
    <row r="4" spans="2:4" ht="15.6" x14ac:dyDescent="0.3">
      <c r="B4" s="26"/>
    </row>
    <row r="5" spans="2:4" ht="15.6" x14ac:dyDescent="0.3">
      <c r="B5" s="44" t="s">
        <v>87</v>
      </c>
    </row>
    <row r="6" spans="2:4" ht="16.5" customHeight="1" x14ac:dyDescent="0.25">
      <c r="B6" s="197">
        <f>'Cover Page'!C7</f>
        <v>0</v>
      </c>
    </row>
    <row r="7" spans="2:4" ht="15.75" customHeight="1" x14ac:dyDescent="0.3">
      <c r="B7" s="44" t="s">
        <v>88</v>
      </c>
    </row>
    <row r="8" spans="2:4" ht="15.75" customHeight="1" x14ac:dyDescent="0.3">
      <c r="B8" s="298" t="str">
        <f>'Cover Page'!C8</f>
        <v>TruAssure Insurance Company</v>
      </c>
      <c r="D8" s="347" t="s">
        <v>91</v>
      </c>
    </row>
    <row r="9" spans="2:4" ht="15.75" customHeight="1" x14ac:dyDescent="0.3">
      <c r="B9" s="54" t="s">
        <v>90</v>
      </c>
    </row>
    <row r="10" spans="2:4" ht="15.75" customHeight="1" x14ac:dyDescent="0.3">
      <c r="B10" s="298">
        <f>'Cover Page'!C9</f>
        <v>0</v>
      </c>
    </row>
    <row r="11" spans="2:4" ht="15.6" x14ac:dyDescent="0.3">
      <c r="B11" s="54" t="s">
        <v>85</v>
      </c>
    </row>
    <row r="12" spans="2:4" x14ac:dyDescent="0.25">
      <c r="B12" s="198" t="str">
        <f>'Cover Page'!C6</f>
        <v>2020</v>
      </c>
    </row>
    <row r="13" spans="2:4" ht="15.6" x14ac:dyDescent="0.3">
      <c r="B13" s="303"/>
    </row>
    <row r="17" spans="2:2" s="25" customFormat="1" ht="16.2" thickBot="1" x14ac:dyDescent="0.35">
      <c r="B17" s="304" t="s">
        <v>92</v>
      </c>
    </row>
    <row r="18" spans="2:2" s="25" customFormat="1" ht="150.6" thickBot="1" x14ac:dyDescent="0.3">
      <c r="B18" s="402" t="s">
        <v>158</v>
      </c>
    </row>
    <row r="19" spans="2:2" s="25" customFormat="1" x14ac:dyDescent="0.25"/>
    <row r="20" spans="2:2" s="25" customFormat="1" x14ac:dyDescent="0.25"/>
    <row r="21" spans="2:2" s="25" customFormat="1" x14ac:dyDescent="0.25"/>
    <row r="22" spans="2:2" s="25" customFormat="1" x14ac:dyDescent="0.25"/>
    <row r="23" spans="2:2" s="25" customFormat="1" x14ac:dyDescent="0.25">
      <c r="B23" s="24" t="s">
        <v>93</v>
      </c>
    </row>
    <row r="24" spans="2:2" s="25" customFormat="1" x14ac:dyDescent="0.25">
      <c r="B24" s="25" t="s">
        <v>163</v>
      </c>
    </row>
    <row r="25" spans="2:2" s="25" customFormat="1" x14ac:dyDescent="0.25"/>
    <row r="26" spans="2:2" s="25" customFormat="1" x14ac:dyDescent="0.25"/>
    <row r="27" spans="2:2" s="25" customFormat="1" x14ac:dyDescent="0.25">
      <c r="B27" s="24" t="s">
        <v>94</v>
      </c>
    </row>
    <row r="28" spans="2:2" x14ac:dyDescent="0.25">
      <c r="B28" s="25" t="s">
        <v>164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2021-07-29T15:40:06Z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