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FB35F028-C86E-424A-BEE8-0DDAC5CE9379}" xr6:coauthVersionLast="45" xr6:coauthVersionMax="45"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<sst xmlns="http://schemas.openxmlformats.org/spreadsheetml/2006/main" count="322" uniqueCount="181">
  <si>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</si>
  <si>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</si>
  <si>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</si>
  <si>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</si>
  <si>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</si>
  <si>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</si>
  <si>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</si>
  <si>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</si>
  <si>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</si>
  <si>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</si>
  <si>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</si>
  <si>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</si>
  <si>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</si>
  <si>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</si>
  <si>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</si>
  <si>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</si>
  <si>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</si>
  <si>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</si>
  <si>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</si>
  <si>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</si>
  <si>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</si>
  <si>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</si>
  <si>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</si>
  <si>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</si>
  <si>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</si>
  <si>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</si>
  <si>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</si>
  <si>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</si>
  <si>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</si>
  <si>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</si>
  <si>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</si>
  <si>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</si>
  <si>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</si>
  <si>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</si>
  <si>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</si>
  <si>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</si>
  <si>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</si>
  <si>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</si>
  <si>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</si>
  <si>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</si>
  <si>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</si>
  <si>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</si>
  <si>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</si>
  <si>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</si>
  <si>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</si>
  <si>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</si>
  <si>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</si>
  <si>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</si>
  <si>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</si>
  <si>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</si>
  <si>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</si>
  <si>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</si>
  <si>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</si>
  <si>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</si>
  <si>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</si>
  <si>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</si>
  <si>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</si>
  <si>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</si>
  <si>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</si>
  <si>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</si>
  <si>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</si>
  <si>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</si>
  <si>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</si>
  <si>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</si>
  <si>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</si>
  <si>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</si>
  <si>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</si>
  <si>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</si>
  <si>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</si>
  <si>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</si>
  <si>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</si>
  <si>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</si>
  <si>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</si>
  <si>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</si>
  <si>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</si>
  <si>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</si>
  <si>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</si>
  <si>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</si>
  <si>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</si>
  <si>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</si>
  <si>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</si>
  <si>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</si>
  <si>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</si>
  <si>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</si>
  <si>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</si>
  <si>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</si>
  <si>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</si>
  <si>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</si>
  <si>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</si>
  <si>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</si>
  <si>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</si>
  <si>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</si>
  <si>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</si>
  <si>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</si>
  <si>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</si>
  <si>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</si>
  <si>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</si>
  <si>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</si>
  <si>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</si>
  <si>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</si>
  <si>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</si>
  <si>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</si>
  <si>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</si>
  <si>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</si>
  <si>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</si>
  <si>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</si>
  <si>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</si>
  <si>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</si>
  <si>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</si>
  <si>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</si>
  <si>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</si>
  <si>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</si>
  <si>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</si>
  <si>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</si>
  <si>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</si>
  <si>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</si>
  <si>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</si>
  <si>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</si>
  <si>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</si>
  <si>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</si>
  <si>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</si>
  <si>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</si>
  <si>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</si>
  <si>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</si>
  <si>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</si>
  <si>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</si>
  <si>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</si>
  <si>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</si>
  <si>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</si>
  <si>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</si>
  <si>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</si>
  <si>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</si>
  <si>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</si>
  <si>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</si>
  <si>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</si>
  <si>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</si>
  <si>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</si>
  <si>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</si>
  <si>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</si>
  <si>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</si>
  <si>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</si>
  <si>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</si>
  <si>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</si>
  <si>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</si>
  <si>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</si>
  <si>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</si>
  <si>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</si>
  <si>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</si>
  <si>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</si>
  <si>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</si>
  <si>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</si>
  <si>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</si>
  <si>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</si>
  <si>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</si>
  <si>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</si>
  <si>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</si>
  <si>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</si>
  <si>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</si>
  <si>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</si>
  <si>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</si>
  <si>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N/A</t>
  </si>
  <si>
    <t>Mid-West National Life Insurance Company of Tennessee</t>
  </si>
  <si>
    <t>2020</t>
  </si>
  <si>
    <t>No</t>
  </si>
  <si>
    <t>Claim liability</t>
  </si>
  <si>
    <t>These costs are allocated by state and market based on paid claims data using completion factor where available.</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</si>
  <si>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</si>
  <si>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</si>
  <si>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</si>
  <si>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Other Federal Taxes (other than income tax) and assessments deductible from premium, is allocated across each state and column (line of business) based on the respective portion of pre-tax income or loss to the issuer’s total pre-tax income or loss.</t>
  </si>
  <si>
    <t>State income, excise, business, and other taxes</t>
  </si>
  <si>
    <t xml:space="preserve">State premium taxes </t>
  </si>
  <si>
    <t>Based on actual premium taxes incurred by residence states</t>
  </si>
  <si>
    <t>Community Benefit Expenditures</t>
  </si>
  <si>
    <t>Not applicable.</t>
  </si>
  <si>
    <t>Based on actual fees incurred by state</t>
  </si>
  <si>
    <t>Agents and brokers fees and commissions expenses are booked at the various states and columns based on policy level information and/or membership.</t>
  </si>
  <si>
    <t>Primarily payroll taxes</t>
  </si>
  <si>
    <t>Allocation based on claims count, submitted application and certificates inforce</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</si>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</sst>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30" fillId="0" borderId="78" xfId="324" applyFont="1" applyBorder="1" applyAlignment="1" applyProtection="1">
      <alignment wrapText="1"/>
      <protection locked="0"/>
    </xf>
    <xf numFmtId="0" fontId="30" fillId="0" borderId="75" xfId="324" applyFont="1" applyBorder="1" applyAlignment="1" applyProtection="1">
      <alignment horizontal="left" wrapText="1" indent="3"/>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F24" sqref="F24"/>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162</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160</v>
      </c>
    </row>
    <row r="10" spans="1:3" ht="16.5" thickBot="1" x14ac:dyDescent="0.3">
      <c r="A10" s="36" t="s">
        <v>4</v>
      </c>
      <c r="B10" s="37" t="s">
        <v>86</v>
      </c>
      <c r="C10" s="38"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55" zoomScaleNormal="55" workbookViewId="0">
      <selection activeCell="K48" sqref="K48"/>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Mid-West National Life Insurance Company of Tennessee</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N/A</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216998</v>
      </c>
      <c r="L21" s="83">
        <f>'Pt 2 Premium and Claims'!L22+'Pt 2 Premium and Claims'!L23-'Pt 2 Premium and Claims'!L24-'Pt 2 Premium and Claims'!L25</f>
        <v>216998</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63553</v>
      </c>
      <c r="L24" s="83">
        <f>'Pt 2 Premium and Claims'!L51</f>
        <v>58386</v>
      </c>
      <c r="M24" s="82">
        <f>'Pt 2 Premium and Claims'!M51</f>
        <v>0</v>
      </c>
      <c r="N24" s="83">
        <f>'Pt 2 Premium and Claims'!N51</f>
        <v>0</v>
      </c>
      <c r="O24" s="82">
        <f>'Pt 2 Premium and Claims'!O51</f>
        <v>0</v>
      </c>
      <c r="P24" s="83">
        <f>'Pt 2 Premium and Claims'!P51</f>
        <v>0</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7793</v>
      </c>
      <c r="L28" s="108">
        <v>7793</v>
      </c>
      <c r="M28" s="106"/>
      <c r="N28" s="105"/>
      <c r="O28" s="106"/>
      <c r="P28" s="108"/>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1932</v>
      </c>
      <c r="L31" s="108">
        <v>1932</v>
      </c>
      <c r="M31" s="106"/>
      <c r="N31" s="105"/>
      <c r="O31" s="106"/>
      <c r="P31" s="108"/>
    </row>
    <row r="32" spans="2:16" x14ac:dyDescent="0.2">
      <c r="B32" s="79"/>
      <c r="C32" s="101"/>
      <c r="D32" s="109" t="s">
        <v>104</v>
      </c>
      <c r="E32" s="106"/>
      <c r="F32" s="108"/>
      <c r="G32" s="104"/>
      <c r="H32" s="105"/>
      <c r="I32" s="106"/>
      <c r="J32" s="107"/>
      <c r="K32" s="106">
        <v>5811</v>
      </c>
      <c r="L32" s="108">
        <v>5811</v>
      </c>
      <c r="M32" s="106"/>
      <c r="N32" s="105"/>
      <c r="O32" s="106"/>
      <c r="P32" s="108"/>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15536</v>
      </c>
      <c r="L35" s="112">
        <f t="shared" si="0"/>
        <v>15536</v>
      </c>
      <c r="M35" s="111">
        <f t="shared" si="0"/>
        <v>0</v>
      </c>
      <c r="N35" s="112">
        <f t="shared" si="0"/>
        <v>0</v>
      </c>
      <c r="O35" s="111">
        <f t="shared" si="0"/>
        <v>0</v>
      </c>
      <c r="P35" s="112">
        <f t="shared" si="0"/>
        <v>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22910</v>
      </c>
      <c r="L39" s="108">
        <v>22910</v>
      </c>
      <c r="M39" s="106"/>
      <c r="N39" s="108"/>
      <c r="O39" s="106"/>
      <c r="P39" s="108"/>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26836</v>
      </c>
      <c r="L43" s="104">
        <v>26836</v>
      </c>
      <c r="M43" s="110"/>
      <c r="N43" s="104"/>
      <c r="O43" s="110"/>
      <c r="P43" s="108"/>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49746</v>
      </c>
      <c r="L44" s="83">
        <f t="shared" si="1"/>
        <v>49746</v>
      </c>
      <c r="M44" s="82">
        <f t="shared" si="1"/>
        <v>0</v>
      </c>
      <c r="N44" s="118">
        <f t="shared" si="1"/>
        <v>0</v>
      </c>
      <c r="O44" s="82">
        <f t="shared" si="1"/>
        <v>0</v>
      </c>
      <c r="P44" s="83">
        <f t="shared" si="1"/>
        <v>0</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1006</v>
      </c>
      <c r="L47" s="126">
        <v>1006</v>
      </c>
      <c r="M47" s="125"/>
      <c r="N47" s="126"/>
      <c r="O47" s="125"/>
      <c r="P47" s="103"/>
    </row>
    <row r="48" spans="2:16" s="39" customFormat="1" x14ac:dyDescent="0.2">
      <c r="B48" s="97"/>
      <c r="C48" s="101">
        <v>5.2</v>
      </c>
      <c r="D48" s="109" t="s">
        <v>27</v>
      </c>
      <c r="E48" s="125"/>
      <c r="F48" s="126"/>
      <c r="G48" s="125"/>
      <c r="H48" s="126"/>
      <c r="I48" s="125"/>
      <c r="J48" s="126"/>
      <c r="K48" s="125">
        <v>12666</v>
      </c>
      <c r="L48" s="126">
        <v>12666</v>
      </c>
      <c r="M48" s="125"/>
      <c r="N48" s="126"/>
      <c r="O48" s="125"/>
      <c r="P48" s="127"/>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1055.5</v>
      </c>
      <c r="L49" s="129">
        <f t="shared" si="2"/>
        <v>1055.5</v>
      </c>
      <c r="M49" s="128">
        <f>M48/12</f>
        <v>0</v>
      </c>
      <c r="N49" s="129">
        <f>N48/12</f>
        <v>0</v>
      </c>
      <c r="O49" s="128">
        <f t="shared" si="2"/>
        <v>0</v>
      </c>
      <c r="P49" s="129">
        <f t="shared" si="2"/>
        <v>0</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-46189.198637516114</v>
      </c>
      <c r="F51" s="142"/>
      <c r="G51" s="142"/>
      <c r="H51" s="142"/>
      <c r="I51" s="142"/>
      <c r="J51" s="142"/>
      <c r="K51" s="138"/>
      <c r="L51" s="142"/>
      <c r="M51" s="142"/>
      <c r="N51" s="142"/>
      <c r="O51" s="142"/>
      <c r="P51" s="143"/>
    </row>
    <row r="52" spans="2:16" ht="15.75" thickBot="1" x14ac:dyDescent="0.25">
      <c r="B52" s="144" t="s">
        <v>57</v>
      </c>
      <c r="C52" s="145" t="s">
        <v>129</v>
      </c>
      <c r="D52" s="146"/>
      <c r="E52" s="147">
        <v>21830.121970992634</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55" zoomScaleNormal="55" workbookViewId="0">
      <selection activeCell="K35" sqref="K3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Mid-West National Life Insurance Company of Tennessee</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N/A</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210204</v>
      </c>
      <c r="L22" s="166">
        <v>210204</v>
      </c>
      <c r="M22" s="165"/>
      <c r="N22" s="166"/>
      <c r="O22" s="165"/>
      <c r="P22" s="166"/>
    </row>
    <row r="23" spans="1:16" s="25" customFormat="1" x14ac:dyDescent="0.2">
      <c r="A23" s="39"/>
      <c r="B23" s="79"/>
      <c r="C23" s="80">
        <v>1.2</v>
      </c>
      <c r="D23" s="109" t="s">
        <v>16</v>
      </c>
      <c r="E23" s="165"/>
      <c r="F23" s="166"/>
      <c r="G23" s="165"/>
      <c r="H23" s="166"/>
      <c r="I23" s="165"/>
      <c r="J23" s="166"/>
      <c r="K23" s="165">
        <v>8444</v>
      </c>
      <c r="L23" s="166">
        <v>8444</v>
      </c>
      <c r="M23" s="165"/>
      <c r="N23" s="166"/>
      <c r="O23" s="165"/>
      <c r="P23" s="166"/>
    </row>
    <row r="24" spans="1:16" s="25" customFormat="1" x14ac:dyDescent="0.2">
      <c r="A24" s="39"/>
      <c r="B24" s="79"/>
      <c r="C24" s="80">
        <v>1.3</v>
      </c>
      <c r="D24" s="109" t="s">
        <v>34</v>
      </c>
      <c r="E24" s="165"/>
      <c r="F24" s="166"/>
      <c r="G24" s="165"/>
      <c r="H24" s="166"/>
      <c r="I24" s="165"/>
      <c r="J24" s="166"/>
      <c r="K24" s="165">
        <v>1650</v>
      </c>
      <c r="L24" s="166">
        <v>1650</v>
      </c>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61962</v>
      </c>
      <c r="L29" s="176"/>
      <c r="M29" s="165"/>
      <c r="N29" s="176"/>
      <c r="O29" s="165"/>
      <c r="P29" s="176"/>
    </row>
    <row r="30" spans="1:16" s="25" customFormat="1" ht="28.5" customHeight="1" x14ac:dyDescent="0.2">
      <c r="A30" s="39"/>
      <c r="B30" s="79"/>
      <c r="C30" s="80"/>
      <c r="D30" s="81" t="s">
        <v>54</v>
      </c>
      <c r="E30" s="177"/>
      <c r="F30" s="166"/>
      <c r="G30" s="177"/>
      <c r="H30" s="166"/>
      <c r="I30" s="177"/>
      <c r="J30" s="166"/>
      <c r="K30" s="177"/>
      <c r="L30" s="166">
        <v>57837</v>
      </c>
      <c r="M30" s="177"/>
      <c r="N30" s="166"/>
      <c r="O30" s="177"/>
      <c r="P30" s="166"/>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15597</v>
      </c>
      <c r="L32" s="176"/>
      <c r="M32" s="165"/>
      <c r="N32" s="178"/>
      <c r="O32" s="165"/>
      <c r="P32" s="176"/>
    </row>
    <row r="33" spans="1:16" s="39" customFormat="1" ht="30" x14ac:dyDescent="0.2">
      <c r="B33" s="97"/>
      <c r="C33" s="80"/>
      <c r="D33" s="81" t="s">
        <v>44</v>
      </c>
      <c r="E33" s="177"/>
      <c r="F33" s="166"/>
      <c r="G33" s="177"/>
      <c r="H33" s="179"/>
      <c r="I33" s="177"/>
      <c r="J33" s="166"/>
      <c r="K33" s="177"/>
      <c r="L33" s="166">
        <v>549</v>
      </c>
      <c r="M33" s="177"/>
      <c r="N33" s="179"/>
      <c r="O33" s="177"/>
      <c r="P33" s="166"/>
    </row>
    <row r="34" spans="1:16" s="25" customFormat="1" x14ac:dyDescent="0.2">
      <c r="A34" s="39"/>
      <c r="B34" s="79"/>
      <c r="C34" s="80">
        <v>2.2999999999999998</v>
      </c>
      <c r="D34" s="109" t="s">
        <v>28</v>
      </c>
      <c r="E34" s="165"/>
      <c r="F34" s="176"/>
      <c r="G34" s="165"/>
      <c r="H34" s="178"/>
      <c r="I34" s="165"/>
      <c r="J34" s="176"/>
      <c r="K34" s="165">
        <v>14006</v>
      </c>
      <c r="L34" s="176"/>
      <c r="M34" s="165"/>
      <c r="N34" s="178"/>
      <c r="O34" s="165"/>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63553</v>
      </c>
      <c r="L51" s="190">
        <f>L30+L33+L37+L41+L44+L47+L48+L50</f>
        <v>58386</v>
      </c>
      <c r="M51" s="189">
        <f>M29+M32-M34+M36-M38+M40+M43-M45+M47+M48-M49+M50</f>
        <v>0</v>
      </c>
      <c r="N51" s="190">
        <f>N30+N33+N37+N41+N44+N47+N48+N50</f>
        <v>0</v>
      </c>
      <c r="O51" s="189">
        <f>O29+O32-O34+O36-O38+O40+O43-O45+O47+O48-O49+O50</f>
        <v>0</v>
      </c>
      <c r="P51" s="190">
        <f>P30+P33+P37+P41+P44+P47+P48+P50</f>
        <v>0</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85" zoomScaleNormal="85" workbookViewId="0">
      <selection activeCell="M22" sqref="M22"/>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Mid-West National Life Insurance Company of Tennessee</v>
      </c>
    </row>
    <row r="9" spans="2:5" s="2" customFormat="1" ht="15.75" customHeight="1" x14ac:dyDescent="0.25">
      <c r="B9" s="54" t="s">
        <v>90</v>
      </c>
    </row>
    <row r="10" spans="2:5" s="2" customFormat="1" ht="15" customHeight="1" x14ac:dyDescent="0.2">
      <c r="B10" s="198" t="str">
        <f>'Cover Page'!C9</f>
        <v>N/A</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t="s">
        <v>164</v>
      </c>
      <c r="C18" s="212"/>
      <c r="D18" s="350" t="s">
        <v>165</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60" x14ac:dyDescent="0.2">
      <c r="B26" s="203" t="s">
        <v>166</v>
      </c>
      <c r="C26" s="212"/>
      <c r="D26" s="350" t="s">
        <v>168</v>
      </c>
      <c r="E26" s="208"/>
    </row>
    <row r="27" spans="2:5" s="199" customFormat="1" ht="60" x14ac:dyDescent="0.2">
      <c r="B27" s="203" t="s">
        <v>167</v>
      </c>
      <c r="C27" s="212"/>
      <c r="D27" s="350" t="s">
        <v>169</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t="s">
        <v>170</v>
      </c>
      <c r="C33" s="212"/>
      <c r="D33" s="350" t="s">
        <v>172</v>
      </c>
      <c r="E33" s="208"/>
    </row>
    <row r="34" spans="2:5" s="199" customFormat="1" ht="35.25" customHeight="1" x14ac:dyDescent="0.2">
      <c r="B34" s="203" t="s">
        <v>171</v>
      </c>
      <c r="C34" s="212"/>
      <c r="D34" s="350" t="s">
        <v>172</v>
      </c>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173</v>
      </c>
      <c r="C40" s="212"/>
      <c r="D40" s="350" t="s">
        <v>174</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t="s">
        <v>21</v>
      </c>
      <c r="C47" s="212"/>
      <c r="D47" s="405" t="s">
        <v>175</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75" x14ac:dyDescent="0.2">
      <c r="B55" s="203" t="s">
        <v>18</v>
      </c>
      <c r="C55" s="217"/>
      <c r="D55" s="350" t="s">
        <v>180</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45" x14ac:dyDescent="0.2">
      <c r="B62" s="203" t="s">
        <v>19</v>
      </c>
      <c r="C62" s="217"/>
      <c r="D62" s="350" t="s">
        <v>176</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406" t="s">
        <v>177</v>
      </c>
      <c r="C69" s="217"/>
      <c r="D69" s="405" t="s">
        <v>178</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80" x14ac:dyDescent="0.2">
      <c r="B76" s="203" t="s">
        <v>20</v>
      </c>
      <c r="C76" s="217"/>
      <c r="D76" s="350" t="s">
        <v>179</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D1" zoomScale="70" zoomScaleNormal="70" workbookViewId="0">
      <selection activeCell="H45" sqref="H45"/>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Mid-West National Life Insurance Company of Tennessee</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N/A</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154383</v>
      </c>
      <c r="R21" s="262">
        <v>84682</v>
      </c>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118313</v>
      </c>
      <c r="R22" s="264">
        <v>84682</v>
      </c>
      <c r="S22" s="265">
        <f>'Pt 1 Summary of Data'!L24</f>
        <v>58386</v>
      </c>
      <c r="T22" s="266">
        <f>SUM(Q22:S22)</f>
        <v>261381</v>
      </c>
      <c r="U22" s="263"/>
      <c r="V22" s="264"/>
      <c r="W22" s="265">
        <f>'Pt 1 Summary of Data'!N24</f>
        <v>0</v>
      </c>
      <c r="X22" s="266">
        <f>SUM(U22:W22)</f>
        <v>0</v>
      </c>
      <c r="Y22" s="263"/>
      <c r="Z22" s="264"/>
      <c r="AA22" s="265">
        <f>'Pt 1 Summary of Data'!P24</f>
        <v>0</v>
      </c>
      <c r="AB22" s="266">
        <f>SUM(Y22:AA22)</f>
        <v>0</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118313</v>
      </c>
      <c r="R23" s="267">
        <f>SUM(R$22:R$22)</f>
        <v>84682</v>
      </c>
      <c r="S23" s="267">
        <f>SUM(S$22:S$22)</f>
        <v>58386</v>
      </c>
      <c r="T23" s="266">
        <f>SUM(Q23:S23)</f>
        <v>261381</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300368</v>
      </c>
      <c r="R26" s="264">
        <v>247113</v>
      </c>
      <c r="S26" s="274">
        <f>'Pt 1 Summary of Data'!L21</f>
        <v>216998</v>
      </c>
      <c r="T26" s="266">
        <f>SUM(Q26:S26)</f>
        <v>764479</v>
      </c>
      <c r="U26" s="273"/>
      <c r="V26" s="264"/>
      <c r="W26" s="274">
        <f>'Pt 1 Summary of Data'!N21</f>
        <v>0</v>
      </c>
      <c r="X26" s="266">
        <f>SUM(U26:W26)</f>
        <v>0</v>
      </c>
      <c r="Y26" s="273"/>
      <c r="Z26" s="264"/>
      <c r="AA26" s="274">
        <f>'Pt 1 Summary of Data'!P21</f>
        <v>0</v>
      </c>
      <c r="AB26" s="266">
        <f>SUM(Y26:AA26)</f>
        <v>0</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-2281</v>
      </c>
      <c r="R27" s="264">
        <v>11625</v>
      </c>
      <c r="S27" s="274">
        <f>'Pt 1 Summary of Data'!L35</f>
        <v>15536</v>
      </c>
      <c r="T27" s="266">
        <f>SUM(Q27:S27)</f>
        <v>24880</v>
      </c>
      <c r="U27" s="273"/>
      <c r="V27" s="264"/>
      <c r="W27" s="274">
        <f>'Pt 1 Summary of Data'!N35</f>
        <v>0</v>
      </c>
      <c r="X27" s="266">
        <f>SUM(U27:W27)</f>
        <v>0</v>
      </c>
      <c r="Y27" s="273"/>
      <c r="Z27" s="264"/>
      <c r="AA27" s="274">
        <f>'Pt 1 Summary of Data'!P35</f>
        <v>0</v>
      </c>
      <c r="AB27" s="266">
        <f>SUM(Y27:AA27)</f>
        <v>0</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302649</v>
      </c>
      <c r="R28" s="274">
        <f t="shared" si="0"/>
        <v>235488</v>
      </c>
      <c r="S28" s="274">
        <f t="shared" si="0"/>
        <v>201462</v>
      </c>
      <c r="T28" s="112">
        <f>T$26-T$27</f>
        <v>739599</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1464</v>
      </c>
      <c r="R30" s="279">
        <v>1221</v>
      </c>
      <c r="S30" s="280">
        <f>'Pt 1 Summary of Data'!L49</f>
        <v>1055.5</v>
      </c>
      <c r="T30" s="281">
        <f>SUM(Q30:S30)</f>
        <v>3740.5</v>
      </c>
      <c r="U30" s="282"/>
      <c r="V30" s="279"/>
      <c r="W30" s="283">
        <f>'Pt 1 Summary of Data'!N49</f>
        <v>0</v>
      </c>
      <c r="X30" s="281">
        <f>SUM(U30:W30)</f>
        <v>0</v>
      </c>
      <c r="Y30" s="282"/>
      <c r="Z30" s="279"/>
      <c r="AA30" s="283">
        <f>'Pt 1 Summary of Data'!P49</f>
        <v>0</v>
      </c>
      <c r="AB30" s="281">
        <f>SUM(Y30:AA30)</f>
        <v>0</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0.35340907708095876</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85" zoomScaleNormal="85" workbookViewId="0">
      <selection activeCell="F26" sqref="F26"/>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Mid-West National Life Insurance Company of Tennessee</v>
      </c>
    </row>
    <row r="9" spans="2:3" s="2" customFormat="1" ht="15.75" customHeight="1" x14ac:dyDescent="0.25">
      <c r="B9" s="54" t="s">
        <v>90</v>
      </c>
    </row>
    <row r="10" spans="2:3" s="2" customFormat="1" ht="15.75" customHeight="1" x14ac:dyDescent="0.25">
      <c r="B10" s="298" t="str">
        <f>'Cover Page'!C9</f>
        <v>N/A</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H27" sqref="H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Mid-West National Life Insurance Company of Tennessee</v>
      </c>
      <c r="D8" s="347" t="s">
        <v>91</v>
      </c>
    </row>
    <row r="9" spans="2:4" ht="15.75" customHeight="1" x14ac:dyDescent="0.25">
      <c r="B9" s="54" t="s">
        <v>90</v>
      </c>
    </row>
    <row r="10" spans="2:4" ht="15.75" customHeight="1" x14ac:dyDescent="0.25">
      <c r="B10" s="298" t="str">
        <f>'Cover Page'!C9</f>
        <v>N/A</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2021-07-29T20:24:03Z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