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30" tabRatio="646" activeTab="1"/>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'[1]Cash-Detail'!#REF!</definedName>
    <definedName name="\D">#REF!</definedName>
    <definedName name="\F">'[2]Schedule 1'!#REF!</definedName>
    <definedName name="\J">#REF!</definedName>
    <definedName name="\M">#REF!</definedName>
    <definedName name="\P">#REF!</definedName>
    <definedName name="\Q">'[2]Cash Flow - Summary'!#REF!</definedName>
    <definedName name="\R">'[3]June 30, 2003'!#REF!</definedName>
    <definedName name="\S">#REF!</definedName>
    <definedName name="\T">#REF!</definedName>
    <definedName name="__123Graph_A" hidden="1">'[3]December 31, 2002'!#REF!</definedName>
    <definedName name="__123Graph_B" hidden="1">'[3]December 31, 2002'!#REF!</definedName>
    <definedName name="__123Graph_C" hidden="1">'[4]Exhibit 1A.1'!#REF!</definedName>
    <definedName name="__123Graph_D" hidden="1">'[4]Exhibit 1A.1'!#REF!</definedName>
    <definedName name="__123Graph_E" hidden="1">'[4]Exhibit 1A.1'!#REF!</definedName>
    <definedName name="__123Graph_F" hidden="1">'[4]Exhibit 1A.1'!#REF!</definedName>
    <definedName name="__123Graph_X" hidden="1">'[2]Schedule 1'!#REF!</definedName>
    <definedName name="__TY1996">#REF!</definedName>
    <definedName name="__TY1997">#REF!</definedName>
    <definedName name="__TY97">#REF!</definedName>
    <definedName name="_15">#REF!</definedName>
    <definedName name="_15A">#REF!</definedName>
    <definedName name="_15B">#REF!</definedName>
    <definedName name="_Key1" hidden="1">#REF!</definedName>
    <definedName name="_Order1" hidden="1">255</definedName>
    <definedName name="_Order2" hidden="1">0</definedName>
    <definedName name="_Parse_In" hidden="1">'[5]Cash-Detail'!#REF!</definedName>
    <definedName name="_SCH3">#REF!</definedName>
    <definedName name="_ty">#REF!</definedName>
    <definedName name="_TY1996">#REF!</definedName>
    <definedName name="_TY1997">#REF!</definedName>
    <definedName name="_TY97">#REF!</definedName>
    <definedName name="A">#REF!</definedName>
    <definedName name="AA">#REF!</definedName>
    <definedName name="all">#REF!</definedName>
    <definedName name="alll">#REF!</definedName>
    <definedName name="AMICCons">#REF!</definedName>
    <definedName name="ASSETS">#REF!</definedName>
    <definedName name="august">#REF!</definedName>
    <definedName name="B">#REF!</definedName>
    <definedName name="BORD">'[5]Cash-Detail'!#REF!</definedName>
    <definedName name="BUSINESS_STATE_LIST">#REF!</definedName>
    <definedName name="C_">#REF!</definedName>
    <definedName name="claim">#REF!</definedName>
    <definedName name="col">#REF!</definedName>
    <definedName name="CONSOLD">#REF!</definedName>
    <definedName name="Contract_Year">[6]Plans!$B$2</definedName>
    <definedName name="CORP">#REF!</definedName>
    <definedName name="count_layers">OFFSET(#REF!,0,0,1,COUNTA([6]!LAYERS[Coverage Layer]))</definedName>
    <definedName name="D">#REF!</definedName>
    <definedName name="DA">'[3]March 31, 2003'!#REF!</definedName>
    <definedName name="DATA1">#REF!</definedName>
    <definedName name="DATA1A">#REF!</definedName>
    <definedName name="DATA1B">#REF!</definedName>
    <definedName name="DATA1C">'[2]Exh 2A.2'!#REF!</definedName>
    <definedName name="DATA2">#REF!</definedName>
    <definedName name="DATA4">#REF!</definedName>
    <definedName name="DATA5">#REF!</definedName>
    <definedName name="DB">#REF!</definedName>
    <definedName name="Dbl">'[1]Cash-Detail'!#REF!</definedName>
    <definedName name="ddd">'[2]Schedule 1'!#REF!</definedName>
    <definedName name="DE">'[3]March 31, 2003'!#REF!</definedName>
    <definedName name="DETAIL_INCURRED">#REF!</definedName>
    <definedName name="DrmgroupAH">'[1]Cash-Detail'!#REF!</definedName>
    <definedName name="E">#REF!</definedName>
    <definedName name="F">'[3]December 31, 2002'!#REF!</definedName>
    <definedName name="FSS">#REF!</definedName>
    <definedName name="FY_lookup">[7]FY_lookup!$A$1:$C$96</definedName>
    <definedName name="G">'[3]December 31, 2002'!#REF!</definedName>
    <definedName name="Generql">#REF!</definedName>
    <definedName name="GPASSET">#REF!</definedName>
    <definedName name="GPIS">#REF!</definedName>
    <definedName name="GPLIAB">#REF!</definedName>
    <definedName name="IAHC">#REF!</definedName>
    <definedName name="INSURANCE">#REF!</definedName>
    <definedName name="INV694B">'[2]Schedule 1A'!#REF!</definedName>
    <definedName name="INVESTING">#REF!</definedName>
    <definedName name="Investment">'[1]Cash-Detail'!#REF!</definedName>
    <definedName name="journalentry">#REF!</definedName>
    <definedName name="July">#REF!</definedName>
    <definedName name="K">'[3]June 30, 2003'!#REF!</definedName>
    <definedName name="list_data_sources">[6]!data_sources[Source]</definedName>
    <definedName name="list_fka">[6]!plans[[Plan]:[Formerly Known As]]</definedName>
    <definedName name="list_plans">[6]!plans[Plan]</definedName>
    <definedName name="Lottoannuity">'[5]Cash-Detail'!#REF!</definedName>
    <definedName name="MhngroupAH">'[1]Cash-Detail'!#REF!</definedName>
    <definedName name="N">#REF!</definedName>
    <definedName name="netcoll">#REF!</definedName>
    <definedName name="netsec">#REF!</definedName>
    <definedName name="O">'[3]June 30, 2003'!#REF!</definedName>
    <definedName name="OLB">#REF!</definedName>
    <definedName name="Ordinaryannuity">'[8]Cash-Detail'!#REF!</definedName>
    <definedName name="Ordinarylife">'[1]Cash-Detail'!#REF!</definedName>
    <definedName name="OTHER_FEES">#REF!</definedName>
    <definedName name="Owner">#REF!</definedName>
    <definedName name="P">'[3]June 30, 2003'!#REF!</definedName>
    <definedName name="PosgroupAH">'[5]Cash-Detail'!#REF!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Area">#N/A</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Program_Task_Titles">[9]data!$Y$3:$AS$3</definedName>
    <definedName name="ProvXSgroupAH">'[1]Cash-Detail'!#REF!</definedName>
    <definedName name="Rahmo">'[8]Cash-Detail'!#REF!</definedName>
    <definedName name="Raira">'[5]Cash-Detail'!#REF!</definedName>
    <definedName name="Rastoploss">'[1]Cash-Detail'!#REF!</definedName>
    <definedName name="REAL694B">'[2]Schedule 1B.1'!#REF!</definedName>
    <definedName name="REALIZED">#REF!</definedName>
    <definedName name="SCH3_A">#REF!</definedName>
    <definedName name="SCH3A">#REF!</definedName>
    <definedName name="SCH3B">#REF!</definedName>
    <definedName name="SCH3C">#REF!</definedName>
    <definedName name="SCH3D">#REF!</definedName>
    <definedName name="Sec">#REF!</definedName>
    <definedName name="SecN">#REF!</definedName>
    <definedName name="SLAM">#REF!</definedName>
    <definedName name="Sports">'[1]Cash-Detail'!#REF!</definedName>
    <definedName name="SSH">#REF!</definedName>
    <definedName name="SSIC">#REF!</definedName>
    <definedName name="SSLIC">#REF!</definedName>
    <definedName name="STATES_ONLY_LIST">#REF!</definedName>
    <definedName name="StoplossgroupAH">'[1]Cash-Detail'!#REF!</definedName>
    <definedName name="Stoplossgrouplife">'[1]Cash-Detail'!#REF!</definedName>
    <definedName name="SUMMARY">#REF!</definedName>
    <definedName name="SummaryPrintArea">'[10]JE-All Combined'!$R$2:$Y$47,'[10]JE-All Combined'!$R$49:$Y$90</definedName>
    <definedName name="SupportPrintArea">'[11]JE-Combined'!#REF!,'[11]JE-Combined'!#REF!,'[11]JE-Combined'!$R$62:$Z$91,'[11]JE-Combined'!$R$33:$Z$60,'[11]JE-Combined'!$R$3:$Z$30</definedName>
    <definedName name="TOT">#REF!</definedName>
    <definedName name="TOTAL">#REF!</definedName>
    <definedName name="TOTALSTATE">#REF!</definedName>
    <definedName name="TOTALSTATE1">#REF!</definedName>
    <definedName name="TRADING">#REF!</definedName>
    <definedName name="TY96STATE">#REF!</definedName>
    <definedName name="TY97STATE">#REF!</definedName>
    <definedName name="UNREAL">#REF!</definedName>
    <definedName name="wrn.December." hidden="1">{"aa",#N/A,FALSE,"A";"ab",#N/A,FALSE,"A";"ac",#N/A,FALSE,"A";"ad",#N/A,FALSE,"A";"ae",#N/A,FALSE,"A";"af",#N/A,FALSE,"A";"ag",#N/A,FALSE,"A";"ah",#N/A,FALSE,"A"}</definedName>
    <definedName name="wrn.iccworkpapers." hidden="1">{"iccwp1",#N/A,FALSE,"F";"iccwp2",#N/A,FALSE,"F";"iccwp3",#N/A,FALSE,"F";"iccwp4",#N/A,FALSE,"F";"iccwp5",#N/A,FALSE,"F";"iccsocf",#N/A,FALSE,"ICC"}</definedName>
    <definedName name="wrn.IHCall." hidden="1">{"IHCsocf",#N/A,FALSE,"IHC";"IHCother",#N/A,FALSE,"IHC";"IHCpg1",#N/A,FALSE,"B";"IHCpg2",#N/A,FALSE,"B";"IHCpg3",#N/A,FALSE,"B";"IHCpg4",#N/A,FALSE,"B";"IHCpg5",#N/A,FALSE,"B";"IHCsecurities",#N/A,FALSE,"C";"IHCreal",#N/A,FALSE,"D";"IHCunreal",#N/A,FALSE,"D"}</definedName>
    <definedName name="wrn.september." hidden="1">{"f",#N/A,FALSE,"B";"e",#N/A,FALSE,"B";"d",#N/A,FALSE,"B";"c",#N/A,FALSE,"B";"b",#N/A,FALSE,"B";"a",#N/A,FALSE,"B"}</definedName>
    <definedName name="wrn.statements." hidden="1">{"icgcons",#N/A,FALSE,"CONSOL";"iccconsq",#N/A,FALSE,"CONSOL";"iccconsocf",#N/A,FALSE,"CONSOL";"iccconsocfq",#N/A,FALSE,"CONSOL";"mnlconsocf",#N/A,FALSE,"CONSOL";"mnlconsocfq",#N/A,FALSE,"CONSOL";"sslconsocf",#N/A,FALSE,"CONSOL";"sslconsocfq",#N/A,FALSE,"CONSOL"}</definedName>
    <definedName name="X">#REF!</definedName>
    <definedName name="YEARS_LIST">#REF!</definedName>
    <definedName name="YES_NO_LIST">#REF!</definedName>
    <definedName name="Z">#REF!</definedName>
  </definedNames>
  <calcPr calcId="162913"/>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F35" i="4"/>
  <c r="G27" i="10" s="1"/>
  <c r="H27" i="10" s="1"/>
  <c r="H28" i="10" s="1"/>
  <c r="E35" i="4"/>
  <c r="AA23" i="10"/>
  <c r="AB23" i="10" s="1"/>
  <c r="W23" i="10"/>
  <c r="X23" i="10" s="1"/>
  <c r="S23" i="10"/>
  <c r="T23" i="10" s="1"/>
  <c r="O23" i="10"/>
  <c r="P23" i="10" s="1"/>
  <c r="K23" i="10"/>
  <c r="L23" i="10" s="1"/>
  <c r="W28" i="10"/>
  <c r="I35" i="4"/>
  <c r="J35" i="4"/>
  <c r="O27" i="10" s="1"/>
  <c r="P27" i="10" s="1"/>
  <c r="P28" i="10" s="1"/>
  <c r="T33" i="10" l="1"/>
  <c r="X33" i="10"/>
  <c r="AA28" i="10"/>
  <c r="K28" i="10"/>
  <c r="G28" i="10"/>
  <c r="L33" i="10"/>
  <c r="P33" i="10"/>
  <c r="H33" i="10"/>
  <c r="O28" i="10"/>
  <c r="K44" i="4" l="1"/>
  <c r="L44" i="4"/>
  <c r="L35" i="4"/>
  <c r="S27" i="10" s="1"/>
  <c r="T27" i="10" s="1"/>
  <c r="T28" i="10" s="1"/>
  <c r="K35" i="4"/>
  <c r="S28" i="10" l="1"/>
</calcChain>
</file>

<file path=xl/sharedStrings.xml><?xml version="1.0" encoding="utf-8"?>
<sst xmlns="http://schemas.openxmlformats.org/spreadsheetml/2006/main" count="313" uniqueCount="177">
  <si>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</si>
  <si>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</si>
  <si>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</si>
  <si>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</si>
  <si>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</si>
  <si>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</si>
  <si>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</si>
  <si>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</si>
  <si>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</si>
  <si>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</si>
  <si>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</si>
  <si>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</si>
  <si>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</si>
  <si>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</si>
  <si>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</si>
  <si>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</si>
  <si>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</si>
  <si>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</si>
  <si>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</si>
  <si>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</si>
  <si>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</si>
  <si>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</si>
  <si>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</si>
  <si>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</si>
  <si>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</si>
  <si>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</si>
  <si>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</si>
  <si>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</si>
  <si>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</si>
  <si>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</si>
  <si>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</si>
  <si>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</si>
  <si>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</si>
  <si>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</si>
  <si>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</si>
  <si>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</si>
  <si>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</si>
  <si>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</si>
  <si>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</si>
  <si>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</si>
  <si>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</si>
  <si>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</si>
  <si>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</si>
  <si>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</si>
  <si>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</si>
  <si>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</si>
  <si>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</si>
  <si>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</si>
  <si>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</si>
  <si>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</si>
  <si>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</si>
  <si>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</si>
  <si>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</si>
  <si>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</si>
  <si>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</si>
  <si>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</si>
  <si>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</si>
  <si>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</si>
  <si>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</si>
  <si>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</si>
  <si>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</si>
  <si>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</si>
  <si>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</si>
  <si>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</si>
  <si>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</si>
  <si>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</si>
  <si>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</si>
  <si>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</si>
  <si>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</si>
  <si>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</si>
  <si>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</si>
  <si>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</si>
  <si>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</si>
  <si>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</si>
  <si>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</si>
  <si>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</si>
  <si>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</si>
  <si>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</si>
  <si>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</si>
  <si>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</si>
  <si>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</si>
  <si>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</si>
  <si>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</si>
  <si>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</si>
  <si>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</si>
  <si>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</si>
  <si>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</si>
  <si>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</si>
  <si>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</si>
  <si>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</si>
  <si>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</si>
  <si>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</si>
  <si>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</si>
  <si>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</si>
  <si>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</si>
  <si>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</si>
  <si>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</si>
  <si>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</si>
  <si>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</si>
  <si>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</si>
  <si>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</si>
  <si>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</si>
  <si>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</si>
  <si>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</si>
  <si>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</si>
  <si>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</si>
  <si>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</si>
  <si>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</si>
  <si>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</si>
  <si>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</si>
  <si>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</si>
  <si>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</si>
  <si>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</si>
  <si>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</si>
  <si>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</si>
  <si>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</si>
  <si>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</si>
  <si>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</si>
  <si>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</si>
  <si>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</si>
  <si>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</si>
  <si>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</si>
  <si>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</si>
  <si>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</si>
  <si>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</si>
  <si>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</si>
  <si>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</si>
  <si>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</si>
  <si>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</si>
  <si>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</si>
  <si>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</si>
  <si>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</si>
  <si>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</si>
  <si>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</si>
  <si>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</si>
  <si>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</si>
  <si>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</si>
  <si>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</si>
  <si>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</si>
  <si>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</si>
  <si>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</si>
  <si>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</si>
  <si>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</si>
  <si>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</si>
  <si>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</si>
  <si>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</si>
  <si>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</si>
  <si>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</si>
  <si>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</si>
  <si>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</si>
  <si>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</si>
  <si>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</si>
  <si>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</si>
  <si>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</si>
  <si>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</si>
  <si>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</si>
  <si>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</si>
  <si>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</si>
  <si>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</si>
  <si>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</si>
  <si>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INDEPENDENCE AMERICAN INSURANCE COMPANY</t>
  </si>
  <si>
    <t>As report on the state page of the financial statement</t>
  </si>
  <si>
    <t>Use Profit from Dental LOB to calculate Federal tax, and then allocated to CA</t>
  </si>
  <si>
    <t>Federal Income Taxes</t>
  </si>
  <si>
    <t>Premmium Tax</t>
  </si>
  <si>
    <t>Guaranty Assessment</t>
  </si>
  <si>
    <t>Use CA individual dental premium earned over total CA premium earned to allocate the premium tax for CA portion</t>
  </si>
  <si>
    <t>Use CA individual dental premium earned over total CA premium earned to allocate the guaranty assessment for CA portion</t>
  </si>
  <si>
    <t>Agent Filing Fees</t>
  </si>
  <si>
    <t>Filing Fees</t>
  </si>
  <si>
    <t>Use CA individual dental premium earned over total CA premium earned to allocate the agent filing fees for CA portion</t>
  </si>
  <si>
    <t>Use CA individual dental premium earned over total CA premium earned to allocate the filing fees for CA portion</t>
  </si>
  <si>
    <t>Commission</t>
  </si>
  <si>
    <t>Use CA individual dental premium earned over total CA premium earned to allocaton the commission for CA portion</t>
  </si>
  <si>
    <t>LAE</t>
  </si>
  <si>
    <t>Use CA individual dental premium earned over total CA premium earned to allocate LAE for CA portion</t>
  </si>
  <si>
    <t>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</si>
</sst>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style="medium">
        <color indexed="64"/>
      </right>
      <top/>
      <bottom style="hair">
        <color indexed="64"/>
      </bottom>
      <diagonal/>
    </border>
  </borders>
  <cellStyleXfs count="470">
    <xf numFmtId="0" fontId="0" fillId="0" borderId="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1" fillId="21" borderId="2" applyNumberFormat="0" applyAlignment="0" applyProtection="0"/>
    <xf numFmtId="0" fontId="11" fillId="21" borderId="2"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0" borderId="3"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9" fillId="0" borderId="6" applyNumberFormat="0" applyFill="0" applyAlignment="0" applyProtection="0"/>
    <xf numFmtId="0" fontId="19" fillId="0" borderId="6" applyNumberFormat="0" applyFill="0" applyAlignment="0" applyProtection="0"/>
    <xf numFmtId="0" fontId="20" fillId="22" borderId="0" applyNumberFormat="0" applyBorder="0" applyAlignment="0" applyProtection="0"/>
    <xf numFmtId="0" fontId="20" fillId="22" borderId="0" applyNumberFormat="0" applyBorder="0" applyAlignment="0" applyProtection="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 fillId="0" borderId="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6"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08">
    <xf numFmtId="0" fontId="0" fillId="0" borderId="0" xfId="0"/>
    <xf numFmtId="0" fontId="6" fillId="0" borderId="0" xfId="0" applyFont="1" applyProtection="1"/>
    <xf numFmtId="0" fontId="0" fillId="0" borderId="0" xfId="0"/>
    <xf numFmtId="0" fontId="6" fillId="0" borderId="0" xfId="0" applyFont="1" applyFill="1" applyProtection="1"/>
    <xf numFmtId="0" fontId="26" fillId="0" borderId="0" xfId="126" applyFont="1" applyFill="1" applyAlignment="1" applyProtection="1"/>
    <xf numFmtId="0" fontId="0" fillId="0" borderId="0" xfId="0" applyFill="1"/>
    <xf numFmtId="0" fontId="26" fillId="0" borderId="0" xfId="0" applyFont="1" applyProtection="1">
      <protection locked="0"/>
    </xf>
    <xf numFmtId="0" fontId="6" fillId="0" borderId="0" xfId="126" applyFont="1" applyAlignment="1" applyProtection="1">
      <protection locked="0"/>
    </xf>
    <xf numFmtId="0" fontId="6" fillId="0" borderId="0" xfId="126" applyFont="1" applyFill="1" applyAlignment="1" applyProtection="1">
      <protection locked="0"/>
    </xf>
    <xf numFmtId="0" fontId="6" fillId="0" borderId="0" xfId="125" applyFont="1" applyAlignment="1" applyProtection="1">
      <protection locked="0"/>
    </xf>
    <xf numFmtId="0" fontId="6" fillId="0" borderId="0" xfId="0" applyFont="1" applyFill="1" applyProtection="1">
      <protection locked="0"/>
    </xf>
    <xf numFmtId="0" fontId="6" fillId="0" borderId="0" xfId="0" applyFont="1" applyProtection="1">
      <protection locked="0"/>
    </xf>
    <xf numFmtId="0" fontId="6" fillId="0" borderId="0" xfId="125" applyFont="1" applyFill="1" applyAlignment="1" applyProtection="1">
      <protection locked="0"/>
    </xf>
    <xf numFmtId="0" fontId="6" fillId="0" borderId="0" xfId="0" applyNumberFormat="1" applyFont="1" applyFill="1" applyAlignment="1" applyProtection="1">
      <alignment horizontal="left"/>
      <protection locked="0"/>
    </xf>
    <xf numFmtId="0" fontId="6" fillId="0" borderId="0" xfId="125" applyFont="1" applyFill="1" applyBorder="1" applyAlignment="1" applyProtection="1">
      <protection locked="0"/>
    </xf>
    <xf numFmtId="0" fontId="6" fillId="0" borderId="0" xfId="0" applyFont="1" applyFill="1" applyAlignment="1" applyProtection="1">
      <protection locked="0"/>
    </xf>
    <xf numFmtId="0" fontId="6" fillId="0" borderId="0" xfId="0" applyFont="1" applyAlignment="1" applyProtection="1">
      <alignment horizontal="right"/>
      <protection locked="0"/>
    </xf>
    <xf numFmtId="0" fontId="26" fillId="0" borderId="0" xfId="126" applyFont="1" applyFill="1" applyAlignment="1" applyProtection="1">
      <protection locked="0"/>
    </xf>
    <xf numFmtId="0" fontId="0" fillId="0" borderId="0" xfId="0" applyProtection="1">
      <protection locked="0"/>
    </xf>
    <xf numFmtId="0" fontId="26" fillId="0" borderId="0" xfId="126" applyFont="1" applyAlignment="1" applyProtection="1">
      <protection locked="0"/>
    </xf>
    <xf numFmtId="0" fontId="6" fillId="0" borderId="0" xfId="126" applyFont="1" applyBorder="1" applyAlignment="1" applyProtection="1">
      <protection locked="0"/>
    </xf>
    <xf numFmtId="0" fontId="0" fillId="0" borderId="0" xfId="0" applyFill="1" applyProtection="1">
      <protection locked="0"/>
    </xf>
    <xf numFmtId="0" fontId="26" fillId="0" borderId="0" xfId="126" applyFont="1" applyAlignment="1" applyProtection="1"/>
    <xf numFmtId="0" fontId="6" fillId="0" borderId="0" xfId="0" applyNumberFormat="1" applyFont="1" applyFill="1" applyAlignment="1" applyProtection="1">
      <alignment horizontal="left"/>
      <protection locked="0"/>
    </xf>
    <xf numFmtId="0" fontId="32" fillId="0" borderId="0" xfId="0" applyFont="1" applyProtection="1"/>
    <xf numFmtId="0" fontId="32" fillId="0" borderId="0" xfId="0" applyFont="1" applyProtection="1">
      <protection locked="0"/>
    </xf>
    <xf numFmtId="0" fontId="33" fillId="0" borderId="0" xfId="0" applyFont="1" applyProtection="1"/>
    <xf numFmtId="0" fontId="32" fillId="0" borderId="0" xfId="0" applyFont="1" applyAlignment="1" applyProtection="1">
      <alignment wrapText="1"/>
    </xf>
    <xf numFmtId="0" fontId="32" fillId="0" borderId="0" xfId="0" applyFont="1" applyFill="1" applyAlignment="1" applyProtection="1">
      <alignment wrapText="1"/>
    </xf>
    <xf numFmtId="0" fontId="32" fillId="24" borderId="36" xfId="325" applyFont="1" applyFill="1" applyBorder="1" applyProtection="1"/>
    <xf numFmtId="0" fontId="32" fillId="24" borderId="35" xfId="325" applyFont="1" applyFill="1" applyBorder="1" applyProtection="1"/>
    <xf numFmtId="0" fontId="32" fillId="24" borderId="85" xfId="325" applyFont="1" applyFill="1" applyBorder="1" applyAlignment="1" applyProtection="1">
      <alignment horizontal="center"/>
      <protection locked="0"/>
    </xf>
    <xf numFmtId="0" fontId="33" fillId="0" borderId="23" xfId="325" quotePrefix="1" applyFont="1" applyBorder="1" applyAlignment="1" applyProtection="1">
      <alignment horizontal="right" vertical="center"/>
    </xf>
    <xf numFmtId="0" fontId="33" fillId="0" borderId="15" xfId="325" applyFont="1" applyBorder="1" applyAlignment="1" applyProtection="1">
      <alignment vertical="center"/>
    </xf>
    <xf numFmtId="49" fontId="33" fillId="0" borderId="63" xfId="325" applyNumberFormat="1" applyFont="1" applyBorder="1" applyAlignment="1" applyProtection="1">
      <alignment horizontal="left" vertical="center"/>
      <protection locked="0"/>
    </xf>
    <xf numFmtId="0" fontId="33" fillId="0" borderId="63" xfId="325" applyFont="1" applyBorder="1" applyAlignment="1" applyProtection="1">
      <alignment horizontal="left" vertical="center"/>
      <protection locked="0"/>
    </xf>
    <xf numFmtId="0" fontId="34" fillId="0" borderId="42" xfId="0" quotePrefix="1" applyFont="1" applyBorder="1" applyAlignment="1" applyProtection="1">
      <alignment horizontal="right"/>
    </xf>
    <xf numFmtId="0" fontId="33" fillId="0" borderId="64" xfId="325" applyFont="1" applyBorder="1" applyAlignment="1" applyProtection="1">
      <alignment wrapText="1"/>
    </xf>
    <xf numFmtId="0" fontId="33" fillId="0" borderId="65" xfId="325" applyFont="1" applyFill="1" applyBorder="1" applyProtection="1">
      <protection locked="0"/>
    </xf>
    <xf numFmtId="0" fontId="32" fillId="0" borderId="0" xfId="0" applyFont="1" applyFill="1" applyProtection="1">
      <protection locked="0"/>
    </xf>
    <xf numFmtId="0" fontId="33" fillId="0" borderId="0" xfId="0" applyFont="1" applyFill="1" applyProtection="1"/>
    <xf numFmtId="0" fontId="32" fillId="0" borderId="0" xfId="0" applyFont="1" applyFill="1" applyProtection="1"/>
    <xf numFmtId="0" fontId="35" fillId="0" borderId="0" xfId="0" applyFont="1" applyFill="1" applyProtection="1">
      <protection locked="0"/>
    </xf>
    <xf numFmtId="0" fontId="32" fillId="0" borderId="0" xfId="125" applyFont="1" applyFill="1" applyAlignment="1" applyProtection="1">
      <protection locked="0"/>
    </xf>
    <xf numFmtId="0" fontId="33" fillId="0" borderId="0" xfId="125" applyFont="1" applyAlignment="1" applyProtection="1"/>
    <xf numFmtId="0" fontId="32" fillId="0" borderId="0" xfId="125" applyFont="1" applyAlignment="1" applyProtection="1"/>
    <xf numFmtId="0" fontId="32" fillId="0" borderId="0" xfId="0" applyFont="1" applyAlignment="1" applyProtection="1">
      <alignment wrapText="1"/>
      <protection locked="0"/>
    </xf>
    <xf numFmtId="0" fontId="32" fillId="0" borderId="0" xfId="126" applyFont="1" applyAlignment="1" applyProtection="1"/>
    <xf numFmtId="0" fontId="32" fillId="0" borderId="0" xfId="126" applyFont="1" applyAlignment="1" applyProtection="1">
      <protection locked="0"/>
    </xf>
    <xf numFmtId="0" fontId="32" fillId="0" borderId="0" xfId="125" applyFont="1" applyAlignment="1" applyProtection="1">
      <protection locked="0"/>
    </xf>
    <xf numFmtId="0" fontId="32" fillId="26" borderId="0" xfId="126" applyFont="1" applyFill="1" applyAlignment="1" applyProtection="1"/>
    <xf numFmtId="0" fontId="32" fillId="0" borderId="0" xfId="0" applyFont="1" applyFill="1" applyAlignment="1" applyProtection="1">
      <alignment wrapText="1"/>
      <protection locked="0"/>
    </xf>
    <xf numFmtId="0" fontId="32" fillId="0" borderId="0" xfId="126" applyFont="1" applyFill="1" applyAlignment="1" applyProtection="1">
      <protection locked="0"/>
    </xf>
    <xf numFmtId="49" fontId="32" fillId="0" borderId="0" xfId="0" applyNumberFormat="1" applyFont="1" applyFill="1" applyAlignment="1" applyProtection="1">
      <alignment horizontal="left"/>
      <protection locked="0"/>
    </xf>
    <xf numFmtId="0" fontId="33" fillId="0" borderId="0" xfId="125" applyFont="1" applyAlignment="1" applyProtection="1">
      <alignment horizontal="left"/>
    </xf>
    <xf numFmtId="0" fontId="32" fillId="0" borderId="0" xfId="125" applyFont="1" applyFill="1" applyBorder="1" applyAlignment="1" applyProtection="1">
      <alignment wrapText="1"/>
      <protection locked="0"/>
    </xf>
    <xf numFmtId="0" fontId="32" fillId="0" borderId="0" xfId="0" applyFont="1" applyAlignment="1" applyProtection="1">
      <protection locked="0"/>
    </xf>
    <xf numFmtId="0" fontId="32" fillId="0" borderId="0" xfId="125" applyFont="1" applyAlignment="1" applyProtection="1">
      <alignment wrapText="1"/>
      <protection locked="0"/>
    </xf>
    <xf numFmtId="0" fontId="32" fillId="0" borderId="0" xfId="0" applyFont="1" applyAlignment="1" applyProtection="1">
      <alignment horizontal="right"/>
      <protection locked="0"/>
    </xf>
    <xf numFmtId="49" fontId="32" fillId="0" borderId="36" xfId="0" applyNumberFormat="1" applyFont="1" applyBorder="1" applyAlignment="1" applyProtection="1">
      <alignment horizontal="center" vertical="top" wrapText="1"/>
    </xf>
    <xf numFmtId="49" fontId="32" fillId="0" borderId="35" xfId="0" applyNumberFormat="1" applyFont="1" applyBorder="1" applyAlignment="1" applyProtection="1">
      <alignment horizontal="center" vertical="top" wrapText="1"/>
    </xf>
    <xf numFmtId="49" fontId="32" fillId="0" borderId="27" xfId="0" applyNumberFormat="1" applyFont="1" applyBorder="1" applyAlignment="1" applyProtection="1">
      <alignment horizontal="center" vertical="top" wrapText="1"/>
    </xf>
    <xf numFmtId="14" fontId="32" fillId="0" borderId="41" xfId="0" applyNumberFormat="1" applyFont="1" applyBorder="1" applyAlignment="1" applyProtection="1">
      <alignment horizontal="center" vertical="top" wrapText="1"/>
    </xf>
    <xf numFmtId="14" fontId="32" fillId="0" borderId="33" xfId="0" applyNumberFormat="1" applyFont="1" applyBorder="1" applyAlignment="1" applyProtection="1">
      <alignment horizontal="center" vertical="top" wrapText="1"/>
    </xf>
    <xf numFmtId="14" fontId="32" fillId="0" borderId="46" xfId="0" applyNumberFormat="1" applyFont="1" applyBorder="1" applyAlignment="1" applyProtection="1">
      <alignment horizontal="center" vertical="top" wrapText="1"/>
    </xf>
    <xf numFmtId="0" fontId="32" fillId="0" borderId="53" xfId="0" applyFont="1" applyFill="1" applyBorder="1" applyAlignment="1" applyProtection="1">
      <alignment horizontal="center" vertical="top" wrapText="1"/>
    </xf>
    <xf numFmtId="0" fontId="32" fillId="0" borderId="51" xfId="0" applyFont="1" applyFill="1" applyBorder="1" applyAlignment="1" applyProtection="1">
      <alignment horizontal="center" vertical="top" wrapText="1"/>
    </xf>
    <xf numFmtId="0" fontId="32" fillId="0" borderId="25" xfId="0" applyFont="1" applyFill="1" applyBorder="1" applyAlignment="1" applyProtection="1">
      <alignment horizontal="center" vertical="top" wrapText="1"/>
    </xf>
    <xf numFmtId="0" fontId="32" fillId="0" borderId="87" xfId="0" applyFont="1" applyFill="1" applyBorder="1" applyAlignment="1" applyProtection="1">
      <alignment horizontal="center" vertical="top" wrapText="1"/>
    </xf>
    <xf numFmtId="0" fontId="32" fillId="0" borderId="46" xfId="0" applyFont="1" applyFill="1" applyBorder="1" applyAlignment="1" applyProtection="1">
      <alignment horizontal="center" vertical="top" wrapText="1"/>
    </xf>
    <xf numFmtId="49" fontId="32" fillId="0" borderId="12" xfId="0" applyNumberFormat="1" applyFont="1" applyBorder="1" applyAlignment="1" applyProtection="1">
      <alignment horizontal="right" vertical="top"/>
    </xf>
    <xf numFmtId="0" fontId="32" fillId="0" borderId="16" xfId="0" applyFont="1" applyFill="1" applyBorder="1" applyAlignment="1" applyProtection="1">
      <alignment horizontal="left" vertical="top" indent="1"/>
    </xf>
    <xf numFmtId="0" fontId="32" fillId="0" borderId="17" xfId="0" applyFont="1" applyFill="1" applyBorder="1" applyAlignment="1" applyProtection="1">
      <alignment vertical="top"/>
    </xf>
    <xf numFmtId="164" fontId="32" fillId="26" borderId="57" xfId="81" applyNumberFormat="1" applyFont="1" applyFill="1" applyBorder="1" applyAlignment="1" applyProtection="1">
      <alignment vertical="top"/>
    </xf>
    <xf numFmtId="164" fontId="32" fillId="26" borderId="27" xfId="81" applyNumberFormat="1" applyFont="1" applyFill="1" applyBorder="1" applyAlignment="1" applyProtection="1">
      <alignment vertical="top"/>
    </xf>
    <xf numFmtId="164" fontId="32" fillId="26" borderId="28" xfId="81" applyNumberFormat="1" applyFont="1" applyFill="1" applyBorder="1" applyAlignment="1" applyProtection="1">
      <alignment vertical="top"/>
    </xf>
    <xf numFmtId="164" fontId="32" fillId="26" borderId="0" xfId="81" applyNumberFormat="1" applyFont="1" applyFill="1" applyBorder="1" applyAlignment="1" applyProtection="1">
      <alignment vertical="top"/>
    </xf>
    <xf numFmtId="164" fontId="32" fillId="26" borderId="24" xfId="81" applyNumberFormat="1" applyFont="1" applyFill="1" applyBorder="1" applyAlignment="1" applyProtection="1">
      <alignment vertical="top"/>
    </xf>
    <xf numFmtId="164" fontId="32" fillId="26" borderId="44" xfId="81" applyNumberFormat="1" applyFont="1" applyFill="1" applyBorder="1" applyAlignment="1" applyProtection="1">
      <alignment vertical="top"/>
    </xf>
    <xf numFmtId="49" fontId="32" fillId="0" borderId="13" xfId="0" applyNumberFormat="1" applyFont="1" applyBorder="1" applyAlignment="1" applyProtection="1">
      <alignment horizontal="right" vertical="top"/>
    </xf>
    <xf numFmtId="0" fontId="32" fillId="0" borderId="11" xfId="0" applyFont="1" applyFill="1" applyBorder="1" applyAlignment="1" applyProtection="1">
      <alignment vertical="top"/>
    </xf>
    <xf numFmtId="0" fontId="32" fillId="0" borderId="14" xfId="0" applyFont="1" applyFill="1" applyBorder="1" applyAlignment="1" applyProtection="1">
      <alignment horizontal="left" vertical="top" wrapText="1" indent="1"/>
    </xf>
    <xf numFmtId="164" fontId="32" fillId="27" borderId="24" xfId="81" applyNumberFormat="1" applyFont="1" applyFill="1" applyBorder="1" applyAlignment="1" applyProtection="1">
      <alignment vertical="top"/>
    </xf>
    <xf numFmtId="164" fontId="32" fillId="27" borderId="47" xfId="81" applyNumberFormat="1" applyFont="1" applyFill="1" applyBorder="1" applyAlignment="1" applyProtection="1">
      <alignment vertical="top"/>
    </xf>
    <xf numFmtId="164" fontId="32" fillId="27" borderId="28" xfId="81" applyNumberFormat="1" applyFont="1" applyFill="1" applyBorder="1" applyAlignment="1" applyProtection="1">
      <alignment vertical="top"/>
    </xf>
    <xf numFmtId="49" fontId="32" fillId="26" borderId="13" xfId="0" applyNumberFormat="1" applyFont="1" applyFill="1" applyBorder="1" applyAlignment="1" applyProtection="1">
      <alignment horizontal="right" vertical="top"/>
    </xf>
    <xf numFmtId="0" fontId="32" fillId="26" borderId="22" xfId="0" applyFont="1" applyFill="1" applyBorder="1" applyAlignment="1" applyProtection="1">
      <alignment horizontal="left" vertical="top"/>
    </xf>
    <xf numFmtId="0" fontId="32" fillId="26" borderId="18" xfId="0" applyFont="1" applyFill="1" applyBorder="1" applyAlignment="1" applyProtection="1">
      <alignment vertical="top"/>
    </xf>
    <xf numFmtId="164" fontId="32" fillId="26" borderId="38" xfId="81" applyNumberFormat="1" applyFont="1" applyFill="1" applyBorder="1" applyAlignment="1" applyProtection="1">
      <alignment vertical="top"/>
    </xf>
    <xf numFmtId="164" fontId="32" fillId="26" borderId="48" xfId="81" applyNumberFormat="1" applyFont="1" applyFill="1" applyBorder="1" applyAlignment="1" applyProtection="1">
      <alignment vertical="top"/>
    </xf>
    <xf numFmtId="164" fontId="32" fillId="26" borderId="86" xfId="81" applyNumberFormat="1" applyFont="1" applyFill="1" applyBorder="1" applyAlignment="1" applyProtection="1">
      <alignment vertical="top"/>
    </xf>
    <xf numFmtId="164" fontId="32" fillId="26" borderId="59" xfId="81" applyNumberFormat="1" applyFont="1" applyFill="1" applyBorder="1" applyAlignment="1" applyProtection="1">
      <alignment vertical="top"/>
    </xf>
    <xf numFmtId="164" fontId="32" fillId="26" borderId="37" xfId="81" applyNumberFormat="1" applyFont="1" applyFill="1" applyBorder="1" applyAlignment="1" applyProtection="1">
      <alignment vertical="top"/>
    </xf>
    <xf numFmtId="0" fontId="32" fillId="0" borderId="14" xfId="0" applyFont="1" applyFill="1" applyBorder="1" applyAlignment="1" applyProtection="1">
      <alignment vertical="top"/>
    </xf>
    <xf numFmtId="164" fontId="32" fillId="26" borderId="47" xfId="81" applyNumberFormat="1" applyFont="1" applyFill="1" applyBorder="1" applyAlignment="1" applyProtection="1">
      <alignment vertical="top"/>
    </xf>
    <xf numFmtId="164" fontId="32" fillId="26" borderId="58" xfId="81" applyNumberFormat="1" applyFont="1" applyFill="1" applyBorder="1" applyAlignment="1" applyProtection="1">
      <alignment vertical="top"/>
    </xf>
    <xf numFmtId="164" fontId="32" fillId="26" borderId="21" xfId="81" applyNumberFormat="1" applyFont="1" applyFill="1" applyBorder="1" applyAlignment="1" applyProtection="1">
      <alignment vertical="top"/>
    </xf>
    <xf numFmtId="49" fontId="32" fillId="0" borderId="13" xfId="0" applyNumberFormat="1" applyFont="1" applyFill="1" applyBorder="1" applyAlignment="1" applyProtection="1">
      <alignment horizontal="right" vertical="top"/>
    </xf>
    <xf numFmtId="49" fontId="32" fillId="0" borderId="11" xfId="0" applyNumberFormat="1" applyFont="1" applyFill="1" applyBorder="1" applyAlignment="1" applyProtection="1">
      <alignment horizontal="right" vertical="top"/>
    </xf>
    <xf numFmtId="0" fontId="36" fillId="26" borderId="20" xfId="0" applyFont="1" applyFill="1" applyBorder="1" applyAlignment="1" applyProtection="1">
      <alignment vertical="top"/>
    </xf>
    <xf numFmtId="0" fontId="32" fillId="26" borderId="22" xfId="0" applyNumberFormat="1" applyFont="1" applyFill="1" applyBorder="1" applyAlignment="1" applyProtection="1">
      <alignment horizontal="left" vertical="top"/>
    </xf>
    <xf numFmtId="0" fontId="32" fillId="0" borderId="11" xfId="0" applyNumberFormat="1" applyFont="1" applyFill="1" applyBorder="1" applyAlignment="1" applyProtection="1">
      <alignment vertical="top"/>
    </xf>
    <xf numFmtId="164" fontId="32" fillId="0" borderId="24" xfId="81" applyNumberFormat="1" applyFont="1" applyFill="1" applyBorder="1" applyAlignment="1" applyProtection="1">
      <alignment vertical="top"/>
      <protection locked="0"/>
    </xf>
    <xf numFmtId="164" fontId="32" fillId="0" borderId="47" xfId="81" applyNumberFormat="1" applyFont="1" applyFill="1" applyBorder="1" applyAlignment="1" applyProtection="1">
      <alignment vertical="top"/>
      <protection locked="0"/>
    </xf>
    <xf numFmtId="166" fontId="32" fillId="0" borderId="28" xfId="81" applyNumberFormat="1" applyFont="1" applyFill="1" applyBorder="1" applyAlignment="1" applyProtection="1">
      <alignment vertical="top"/>
      <protection locked="0"/>
    </xf>
    <xf numFmtId="166" fontId="32" fillId="0" borderId="58" xfId="81" applyNumberFormat="1" applyFont="1" applyFill="1" applyBorder="1" applyAlignment="1" applyProtection="1">
      <alignment vertical="top"/>
      <protection locked="0"/>
    </xf>
    <xf numFmtId="166" fontId="32" fillId="0" borderId="24" xfId="81" applyNumberFormat="1" applyFont="1" applyFill="1" applyBorder="1" applyAlignment="1" applyProtection="1">
      <alignment vertical="top"/>
      <protection locked="0"/>
    </xf>
    <xf numFmtId="166" fontId="32" fillId="0" borderId="21" xfId="81" applyNumberFormat="1" applyFont="1" applyFill="1" applyBorder="1" applyAlignment="1" applyProtection="1">
      <alignment vertical="top"/>
      <protection locked="0"/>
    </xf>
    <xf numFmtId="166" fontId="32" fillId="0" borderId="47" xfId="81" applyNumberFormat="1" applyFont="1" applyFill="1" applyBorder="1" applyAlignment="1" applyProtection="1">
      <alignment vertical="top"/>
      <protection locked="0"/>
    </xf>
    <xf numFmtId="0" fontId="32" fillId="0" borderId="14" xfId="0" applyFont="1" applyFill="1" applyBorder="1" applyAlignment="1" applyProtection="1">
      <alignment horizontal="left" vertical="top" indent="1"/>
    </xf>
    <xf numFmtId="166" fontId="32" fillId="0" borderId="24" xfId="81" applyNumberFormat="1" applyFont="1" applyBorder="1" applyAlignment="1" applyProtection="1">
      <alignment vertical="top"/>
      <protection locked="0"/>
    </xf>
    <xf numFmtId="164" fontId="32" fillId="27" borderId="30" xfId="81" applyNumberFormat="1" applyFont="1" applyFill="1" applyBorder="1" applyAlignment="1" applyProtection="1">
      <alignment vertical="top"/>
    </xf>
    <xf numFmtId="164" fontId="32" fillId="27" borderId="44" xfId="81" applyNumberFormat="1" applyFont="1" applyFill="1" applyBorder="1" applyAlignment="1" applyProtection="1">
      <alignment vertical="top"/>
    </xf>
    <xf numFmtId="49" fontId="32" fillId="0" borderId="11" xfId="0" applyNumberFormat="1" applyFont="1" applyBorder="1" applyAlignment="1" applyProtection="1">
      <alignment horizontal="right" vertical="top"/>
    </xf>
    <xf numFmtId="0" fontId="32" fillId="0" borderId="16" xfId="0" applyFont="1" applyBorder="1" applyAlignment="1" applyProtection="1">
      <alignment horizontal="left" vertical="top" indent="1"/>
    </xf>
    <xf numFmtId="0" fontId="32" fillId="0" borderId="17" xfId="0" applyFont="1" applyBorder="1" applyAlignment="1" applyProtection="1">
      <alignment vertical="top"/>
    </xf>
    <xf numFmtId="0" fontId="32" fillId="0" borderId="11" xfId="0" applyFont="1" applyBorder="1" applyAlignment="1" applyProtection="1">
      <alignment vertical="top"/>
    </xf>
    <xf numFmtId="0" fontId="32" fillId="0" borderId="11" xfId="0" applyFont="1" applyBorder="1" applyProtection="1"/>
    <xf numFmtId="164" fontId="32" fillId="27" borderId="58" xfId="81" applyNumberFormat="1" applyFont="1" applyFill="1" applyBorder="1" applyAlignment="1" applyProtection="1">
      <alignment vertical="top"/>
    </xf>
    <xf numFmtId="164" fontId="32" fillId="27" borderId="21" xfId="81" applyNumberFormat="1" applyFont="1" applyFill="1" applyBorder="1" applyAlignment="1" applyProtection="1">
      <alignment vertical="top"/>
    </xf>
    <xf numFmtId="0" fontId="32" fillId="26" borderId="11" xfId="0" applyFont="1" applyFill="1" applyBorder="1" applyAlignment="1" applyProtection="1">
      <alignment vertical="top"/>
    </xf>
    <xf numFmtId="0" fontId="32" fillId="26" borderId="11" xfId="0" applyNumberFormat="1" applyFont="1" applyFill="1" applyBorder="1" applyAlignment="1" applyProtection="1">
      <alignment vertical="top"/>
    </xf>
    <xf numFmtId="0" fontId="32" fillId="26" borderId="14" xfId="0" applyFont="1" applyFill="1" applyBorder="1" applyAlignment="1" applyProtection="1">
      <alignment horizontal="left" vertical="top" indent="1"/>
    </xf>
    <xf numFmtId="0" fontId="32" fillId="0" borderId="11" xfId="0" applyFont="1" applyBorder="1" applyAlignment="1" applyProtection="1">
      <alignment horizontal="left" vertical="top" indent="1"/>
    </xf>
    <xf numFmtId="0" fontId="32" fillId="0" borderId="14" xfId="0" applyFont="1" applyBorder="1" applyAlignment="1" applyProtection="1">
      <alignment vertical="top"/>
    </xf>
    <xf numFmtId="165" fontId="32" fillId="0" borderId="24" xfId="62" applyNumberFormat="1" applyFont="1" applyFill="1" applyBorder="1" applyAlignment="1" applyProtection="1">
      <alignment vertical="top"/>
      <protection locked="0"/>
    </xf>
    <xf numFmtId="165" fontId="32" fillId="0" borderId="28" xfId="62" applyNumberFormat="1" applyFont="1" applyFill="1" applyBorder="1" applyAlignment="1" applyProtection="1">
      <alignment vertical="top"/>
      <protection locked="0"/>
    </xf>
    <xf numFmtId="38" fontId="32" fillId="0" borderId="47" xfId="81" applyNumberFormat="1" applyFont="1" applyFill="1" applyBorder="1" applyAlignment="1" applyProtection="1">
      <alignment vertical="top"/>
      <protection locked="0"/>
    </xf>
    <xf numFmtId="165" fontId="32" fillId="27" borderId="25" xfId="62" applyNumberFormat="1" applyFont="1" applyFill="1" applyBorder="1" applyAlignment="1" applyProtection="1">
      <alignment vertical="top"/>
    </xf>
    <xf numFmtId="165" fontId="32" fillId="27" borderId="49" xfId="62" applyNumberFormat="1" applyFont="1" applyFill="1" applyBorder="1" applyAlignment="1" applyProtection="1">
      <alignment vertical="top"/>
    </xf>
    <xf numFmtId="0" fontId="32" fillId="26" borderId="12" xfId="0" applyFont="1" applyFill="1" applyBorder="1" applyAlignment="1" applyProtection="1">
      <alignment vertical="top"/>
    </xf>
    <xf numFmtId="0" fontId="32" fillId="26" borderId="16" xfId="0" applyNumberFormat="1" applyFont="1" applyFill="1" applyBorder="1" applyAlignment="1" applyProtection="1">
      <alignment vertical="top"/>
    </xf>
    <xf numFmtId="0" fontId="32" fillId="26" borderId="17" xfId="0" applyFont="1" applyFill="1" applyBorder="1" applyAlignment="1" applyProtection="1">
      <alignment horizontal="left" vertical="top" indent="1"/>
    </xf>
    <xf numFmtId="165" fontId="32" fillId="25" borderId="35" xfId="62" applyNumberFormat="1" applyFont="1" applyFill="1" applyBorder="1" applyAlignment="1" applyProtection="1">
      <alignment vertical="top"/>
    </xf>
    <xf numFmtId="0" fontId="32" fillId="25" borderId="36" xfId="0" applyFont="1" applyFill="1" applyBorder="1" applyProtection="1"/>
    <xf numFmtId="165" fontId="32" fillId="25" borderId="27" xfId="62" applyNumberFormat="1" applyFont="1" applyFill="1" applyBorder="1" applyAlignment="1" applyProtection="1">
      <alignment vertical="top"/>
    </xf>
    <xf numFmtId="0" fontId="32" fillId="26" borderId="22" xfId="0" applyNumberFormat="1" applyFont="1" applyFill="1" applyBorder="1" applyAlignment="1" applyProtection="1">
      <alignment vertical="top"/>
    </xf>
    <xf numFmtId="0" fontId="32" fillId="26" borderId="18" xfId="0" applyFont="1" applyFill="1" applyBorder="1" applyAlignment="1" applyProtection="1">
      <alignment horizontal="left" vertical="top" indent="1"/>
    </xf>
    <xf numFmtId="0" fontId="32" fillId="25" borderId="30" xfId="0" applyFont="1" applyFill="1" applyBorder="1" applyProtection="1"/>
    <xf numFmtId="49" fontId="32" fillId="0" borderId="23" xfId="0" applyNumberFormat="1" applyFont="1" applyBorder="1" applyAlignment="1" applyProtection="1">
      <alignment horizontal="right" vertical="top"/>
    </xf>
    <xf numFmtId="0" fontId="32" fillId="0" borderId="19" xfId="0" applyFont="1" applyBorder="1" applyAlignment="1" applyProtection="1">
      <alignment horizontal="left" vertical="top" indent="1"/>
    </xf>
    <xf numFmtId="0" fontId="32" fillId="0" borderId="19" xfId="0" applyFont="1" applyBorder="1" applyAlignment="1" applyProtection="1">
      <alignment vertical="top"/>
    </xf>
    <xf numFmtId="164" fontId="32" fillId="25" borderId="0" xfId="81" applyNumberFormat="1" applyFont="1" applyFill="1" applyBorder="1" applyProtection="1"/>
    <xf numFmtId="164" fontId="32" fillId="25" borderId="44" xfId="81" applyNumberFormat="1" applyFont="1" applyFill="1" applyBorder="1" applyProtection="1"/>
    <xf numFmtId="49" fontId="32" fillId="0" borderId="42" xfId="0" applyNumberFormat="1" applyFont="1" applyBorder="1" applyAlignment="1" applyProtection="1">
      <alignment horizontal="right" vertical="top"/>
    </xf>
    <xf numFmtId="0" fontId="32" fillId="0" borderId="43" xfId="0" applyFont="1" applyBorder="1" applyAlignment="1" applyProtection="1">
      <alignment horizontal="left" vertical="top" indent="1"/>
    </xf>
    <xf numFmtId="0" fontId="32" fillId="0" borderId="43" xfId="0" applyFont="1" applyBorder="1" applyAlignment="1" applyProtection="1">
      <alignment vertical="top"/>
    </xf>
    <xf numFmtId="166" fontId="32" fillId="0" borderId="54" xfId="0" applyNumberFormat="1" applyFont="1" applyFill="1" applyBorder="1" applyAlignment="1" applyProtection="1">
      <alignment vertical="top"/>
      <protection locked="0"/>
    </xf>
    <xf numFmtId="164" fontId="32" fillId="25" borderId="33" xfId="81" applyNumberFormat="1" applyFont="1" applyFill="1" applyBorder="1" applyProtection="1"/>
    <xf numFmtId="0" fontId="32" fillId="25" borderId="41" xfId="0" applyFont="1" applyFill="1" applyBorder="1" applyProtection="1"/>
    <xf numFmtId="164" fontId="32" fillId="25" borderId="46" xfId="81" applyNumberFormat="1" applyFont="1" applyFill="1" applyBorder="1" applyProtection="1"/>
    <xf numFmtId="164" fontId="32" fillId="0" borderId="0" xfId="81" applyNumberFormat="1" applyFont="1" applyBorder="1" applyProtection="1">
      <protection locked="0"/>
    </xf>
    <xf numFmtId="0" fontId="33" fillId="0" borderId="0" xfId="126" applyFont="1" applyFill="1" applyAlignment="1" applyProtection="1"/>
    <xf numFmtId="0" fontId="32" fillId="0" borderId="0" xfId="126" applyFont="1" applyProtection="1"/>
    <xf numFmtId="14" fontId="32" fillId="0" borderId="0" xfId="0" applyNumberFormat="1" applyFont="1" applyAlignment="1" applyProtection="1">
      <alignment wrapText="1"/>
      <protection locked="0"/>
    </xf>
    <xf numFmtId="0" fontId="33" fillId="0" borderId="0" xfId="126" applyFont="1" applyFill="1" applyBorder="1" applyAlignment="1" applyProtection="1">
      <alignment vertical="top"/>
      <protection locked="0"/>
    </xf>
    <xf numFmtId="0" fontId="37" fillId="0" borderId="0" xfId="199" applyFont="1" applyProtection="1"/>
    <xf numFmtId="0" fontId="32" fillId="0" borderId="0" xfId="125" applyFont="1" applyFill="1" applyBorder="1" applyAlignment="1" applyProtection="1">
      <protection locked="0"/>
    </xf>
    <xf numFmtId="49" fontId="32" fillId="0" borderId="0" xfId="0" applyNumberFormat="1" applyFont="1" applyProtection="1">
      <protection locked="0"/>
    </xf>
    <xf numFmtId="0" fontId="32" fillId="0" borderId="38" xfId="0" applyFont="1" applyFill="1" applyBorder="1" applyAlignment="1" applyProtection="1">
      <alignment horizontal="center" vertical="top" wrapText="1"/>
    </xf>
    <xf numFmtId="0" fontId="32" fillId="0" borderId="45" xfId="0" applyFont="1" applyFill="1" applyBorder="1" applyAlignment="1" applyProtection="1">
      <alignment horizontal="center" vertical="top" wrapText="1"/>
    </xf>
    <xf numFmtId="0" fontId="32" fillId="0" borderId="17" xfId="0" applyFont="1" applyBorder="1" applyAlignment="1" applyProtection="1">
      <alignment horizontal="left" vertical="top" indent="1"/>
    </xf>
    <xf numFmtId="0" fontId="32" fillId="26" borderId="31" xfId="0" applyFont="1" applyFill="1" applyBorder="1" applyAlignment="1" applyProtection="1">
      <alignment horizontal="center" vertical="top"/>
    </xf>
    <xf numFmtId="0" fontId="32" fillId="26" borderId="32" xfId="0" applyFont="1" applyFill="1" applyBorder="1" applyAlignment="1" applyProtection="1">
      <alignment horizontal="center" vertical="top"/>
    </xf>
    <xf numFmtId="0" fontId="32" fillId="26" borderId="26" xfId="0" applyFont="1" applyFill="1" applyBorder="1" applyAlignment="1" applyProtection="1">
      <alignment horizontal="center" vertical="top"/>
    </xf>
    <xf numFmtId="166" fontId="32" fillId="0" borderId="24" xfId="81" applyNumberFormat="1" applyFont="1" applyFill="1" applyBorder="1" applyAlignment="1" applyProtection="1">
      <alignment horizontal="center" vertical="top"/>
      <protection locked="0"/>
    </xf>
    <xf numFmtId="166" fontId="32" fillId="0" borderId="44" xfId="81" applyNumberFormat="1" applyFont="1" applyFill="1" applyBorder="1" applyAlignment="1" applyProtection="1">
      <alignment horizontal="center" vertical="top"/>
      <protection locked="0"/>
    </xf>
    <xf numFmtId="49" fontId="32" fillId="26" borderId="20" xfId="0" applyNumberFormat="1" applyFont="1" applyFill="1" applyBorder="1" applyAlignment="1" applyProtection="1">
      <alignment horizontal="right" vertical="top"/>
    </xf>
    <xf numFmtId="2" fontId="32" fillId="26" borderId="22" xfId="0" applyNumberFormat="1" applyFont="1" applyFill="1" applyBorder="1" applyAlignment="1" applyProtection="1">
      <alignment horizontal="right" vertical="top"/>
    </xf>
    <xf numFmtId="164" fontId="32" fillId="26" borderId="38" xfId="81" applyNumberFormat="1" applyFont="1" applyFill="1" applyBorder="1" applyAlignment="1" applyProtection="1">
      <alignment horizontal="center" vertical="top"/>
    </xf>
    <xf numFmtId="164" fontId="32" fillId="26" borderId="45" xfId="81" applyNumberFormat="1" applyFont="1" applyFill="1" applyBorder="1" applyAlignment="1" applyProtection="1">
      <alignment horizontal="center" vertical="top"/>
    </xf>
    <xf numFmtId="164" fontId="32" fillId="26" borderId="34" xfId="81" applyNumberFormat="1" applyFont="1" applyFill="1" applyBorder="1" applyAlignment="1" applyProtection="1">
      <alignment horizontal="center" vertical="top"/>
    </xf>
    <xf numFmtId="0" fontId="32" fillId="0" borderId="14" xfId="0" applyFont="1" applyBorder="1" applyAlignment="1" applyProtection="1">
      <alignment horizontal="left" vertical="top" indent="1"/>
    </xf>
    <xf numFmtId="164" fontId="32" fillId="26" borderId="24" xfId="81" applyNumberFormat="1" applyFont="1" applyFill="1" applyBorder="1" applyAlignment="1" applyProtection="1">
      <alignment horizontal="center" vertical="top"/>
    </xf>
    <xf numFmtId="164" fontId="32" fillId="26" borderId="44" xfId="81" applyNumberFormat="1" applyFont="1" applyFill="1" applyBorder="1" applyAlignment="1" applyProtection="1">
      <alignment horizontal="center" vertical="top"/>
    </xf>
    <xf numFmtId="164" fontId="32" fillId="26" borderId="0" xfId="81" applyNumberFormat="1" applyFont="1" applyFill="1" applyBorder="1" applyAlignment="1" applyProtection="1">
      <alignment horizontal="center" vertical="top"/>
    </xf>
    <xf numFmtId="164" fontId="32" fillId="25" borderId="44" xfId="81" applyNumberFormat="1" applyFont="1" applyFill="1" applyBorder="1" applyAlignment="1" applyProtection="1">
      <alignment horizontal="center" vertical="top"/>
    </xf>
    <xf numFmtId="164" fontId="32" fillId="25" borderId="24" xfId="81" applyNumberFormat="1" applyFont="1" applyFill="1" applyBorder="1" applyAlignment="1" applyProtection="1">
      <alignment horizontal="center" vertical="top"/>
    </xf>
    <xf numFmtId="164" fontId="32" fillId="25" borderId="0" xfId="81" applyNumberFormat="1" applyFont="1" applyFill="1" applyBorder="1" applyAlignment="1" applyProtection="1">
      <alignment horizontal="center" vertical="top"/>
    </xf>
    <xf numFmtId="166" fontId="32" fillId="0" borderId="0" xfId="81" applyNumberFormat="1" applyFont="1" applyFill="1" applyBorder="1" applyAlignment="1" applyProtection="1">
      <alignment horizontal="center" vertical="top"/>
      <protection locked="0"/>
    </xf>
    <xf numFmtId="0" fontId="32" fillId="0" borderId="11" xfId="0" quotePrefix="1" applyFont="1" applyFill="1" applyBorder="1" applyAlignment="1" applyProtection="1">
      <alignment horizontal="right" vertical="top"/>
    </xf>
    <xf numFmtId="164" fontId="32" fillId="25" borderId="47" xfId="81" applyNumberFormat="1" applyFont="1" applyFill="1" applyBorder="1" applyAlignment="1" applyProtection="1">
      <alignment horizontal="center" vertical="top"/>
    </xf>
    <xf numFmtId="164" fontId="32" fillId="25" borderId="58" xfId="81" applyNumberFormat="1" applyFont="1" applyFill="1" applyBorder="1" applyAlignment="1" applyProtection="1">
      <alignment horizontal="center" vertical="top"/>
    </xf>
    <xf numFmtId="164" fontId="32" fillId="26" borderId="47" xfId="81" applyNumberFormat="1" applyFont="1" applyFill="1" applyBorder="1" applyAlignment="1" applyProtection="1">
      <alignment horizontal="center" vertical="top"/>
    </xf>
    <xf numFmtId="164" fontId="32" fillId="26" borderId="58" xfId="81" applyNumberFormat="1" applyFont="1" applyFill="1" applyBorder="1" applyAlignment="1" applyProtection="1">
      <alignment horizontal="center" vertical="top"/>
    </xf>
    <xf numFmtId="166" fontId="32" fillId="0" borderId="47" xfId="81" applyNumberFormat="1" applyFont="1" applyFill="1" applyBorder="1" applyAlignment="1" applyProtection="1">
      <alignment horizontal="center" vertical="top"/>
      <protection locked="0"/>
    </xf>
    <xf numFmtId="166" fontId="32" fillId="0" borderId="58" xfId="81" applyNumberFormat="1" applyFont="1" applyFill="1" applyBorder="1" applyAlignment="1" applyProtection="1">
      <alignment horizontal="center" vertical="top"/>
      <protection locked="0"/>
    </xf>
    <xf numFmtId="0" fontId="32" fillId="0" borderId="11" xfId="0" quotePrefix="1" applyNumberFormat="1" applyFont="1" applyFill="1" applyBorder="1" applyAlignment="1" applyProtection="1">
      <alignment vertical="top"/>
    </xf>
    <xf numFmtId="0" fontId="38" fillId="0" borderId="0" xfId="0" applyFont="1" applyFill="1" applyProtection="1">
      <protection locked="0"/>
    </xf>
    <xf numFmtId="164" fontId="32" fillId="27" borderId="24" xfId="81" applyNumberFormat="1" applyFont="1" applyFill="1" applyBorder="1" applyAlignment="1" applyProtection="1">
      <alignment horizontal="center" vertical="top"/>
    </xf>
    <xf numFmtId="164" fontId="32" fillId="27" borderId="44" xfId="81" applyNumberFormat="1" applyFont="1" applyFill="1" applyBorder="1" applyAlignment="1" applyProtection="1">
      <alignment horizontal="center" vertical="top"/>
    </xf>
    <xf numFmtId="0" fontId="32" fillId="26" borderId="18" xfId="0" applyFont="1" applyFill="1" applyBorder="1" applyAlignment="1" applyProtection="1">
      <alignment horizontal="left" vertical="top" wrapText="1" indent="1"/>
    </xf>
    <xf numFmtId="164" fontId="32" fillId="26" borderId="25" xfId="81" applyNumberFormat="1" applyFont="1" applyFill="1" applyBorder="1" applyAlignment="1" applyProtection="1">
      <alignment horizontal="center" vertical="top"/>
    </xf>
    <xf numFmtId="164" fontId="32" fillId="26" borderId="46" xfId="81" applyNumberFormat="1" applyFont="1" applyFill="1" applyBorder="1" applyAlignment="1" applyProtection="1">
      <alignment horizontal="center" vertical="top"/>
    </xf>
    <xf numFmtId="164" fontId="32" fillId="26" borderId="33" xfId="81" applyNumberFormat="1" applyFont="1" applyFill="1" applyBorder="1" applyAlignment="1" applyProtection="1">
      <alignment horizontal="center" vertical="top"/>
    </xf>
    <xf numFmtId="0" fontId="33" fillId="0" borderId="0" xfId="126" applyFont="1" applyFill="1" applyBorder="1" applyAlignment="1" applyProtection="1">
      <alignment horizontal="left" vertical="top" wrapText="1"/>
    </xf>
    <xf numFmtId="164" fontId="32" fillId="0" borderId="0" xfId="0" applyNumberFormat="1" applyFont="1" applyProtection="1">
      <protection locked="0"/>
    </xf>
    <xf numFmtId="0" fontId="32" fillId="26" borderId="0" xfId="0" applyFont="1" applyFill="1" applyAlignment="1" applyProtection="1">
      <alignment horizontal="left"/>
    </xf>
    <xf numFmtId="49" fontId="32" fillId="26" borderId="0" xfId="0" applyNumberFormat="1" applyFont="1" applyFill="1" applyAlignment="1" applyProtection="1">
      <alignment horizontal="left"/>
    </xf>
    <xf numFmtId="0" fontId="32" fillId="0" borderId="0" xfId="0" applyFont="1"/>
    <xf numFmtId="0" fontId="33" fillId="28" borderId="10" xfId="0" applyFont="1" applyFill="1" applyBorder="1" applyAlignment="1" applyProtection="1">
      <alignment horizontal="center"/>
    </xf>
    <xf numFmtId="0" fontId="32" fillId="0" borderId="10" xfId="0" applyFont="1" applyBorder="1" applyAlignment="1" applyProtection="1">
      <alignment horizontal="center"/>
    </xf>
    <xf numFmtId="0" fontId="33" fillId="28" borderId="74" xfId="0" applyFont="1" applyFill="1" applyBorder="1" applyAlignment="1" applyProtection="1">
      <alignment horizontal="left" indent="1"/>
    </xf>
    <xf numFmtId="0" fontId="32" fillId="0" borderId="75" xfId="0" applyFont="1" applyBorder="1" applyAlignment="1" applyProtection="1">
      <alignment horizontal="left" wrapText="1" indent="3"/>
      <protection locked="0"/>
    </xf>
    <xf numFmtId="0" fontId="32" fillId="0" borderId="75" xfId="0" applyFont="1" applyBorder="1" applyAlignment="1" applyProtection="1">
      <alignment horizontal="left" indent="2"/>
    </xf>
    <xf numFmtId="0" fontId="32" fillId="0" borderId="82" xfId="0" applyFont="1" applyBorder="1" applyAlignment="1" applyProtection="1">
      <alignment horizontal="left" indent="2"/>
    </xf>
    <xf numFmtId="0" fontId="32" fillId="0" borderId="80" xfId="0" applyFont="1" applyBorder="1" applyAlignment="1" applyProtection="1">
      <alignment horizontal="left" indent="2"/>
    </xf>
    <xf numFmtId="0" fontId="33" fillId="28" borderId="29" xfId="0" applyFont="1" applyFill="1" applyBorder="1" applyAlignment="1" applyProtection="1">
      <alignment horizontal="center"/>
    </xf>
    <xf numFmtId="0" fontId="32" fillId="0" borderId="0" xfId="0" applyFont="1" applyBorder="1" applyAlignment="1"/>
    <xf numFmtId="0" fontId="32" fillId="0" borderId="29" xfId="0" applyFont="1" applyBorder="1" applyAlignment="1" applyProtection="1">
      <alignment horizontal="center"/>
    </xf>
    <xf numFmtId="0" fontId="32" fillId="0" borderId="0" xfId="0" applyFont="1" applyAlignment="1">
      <alignment horizontal="center"/>
    </xf>
    <xf numFmtId="0" fontId="33" fillId="29" borderId="56" xfId="0" applyFont="1" applyFill="1" applyBorder="1" applyAlignment="1" applyProtection="1">
      <alignment horizontal="left" indent="1"/>
    </xf>
    <xf numFmtId="0" fontId="32" fillId="28" borderId="76" xfId="0" applyFont="1" applyFill="1" applyBorder="1" applyAlignment="1" applyProtection="1">
      <alignment horizontal="left"/>
    </xf>
    <xf numFmtId="0" fontId="32" fillId="29" borderId="76" xfId="0" applyFont="1" applyFill="1" applyBorder="1" applyAlignment="1" applyProtection="1">
      <alignment horizontal="left" indent="2"/>
    </xf>
    <xf numFmtId="0" fontId="32" fillId="28" borderId="79" xfId="0" applyFont="1" applyFill="1" applyBorder="1" applyAlignment="1" applyProtection="1">
      <alignment horizontal="left"/>
    </xf>
    <xf numFmtId="0" fontId="32" fillId="28" borderId="81" xfId="0" applyFont="1" applyFill="1" applyBorder="1" applyAlignment="1" applyProtection="1">
      <alignment horizontal="left"/>
    </xf>
    <xf numFmtId="0" fontId="32" fillId="29" borderId="77" xfId="0" applyFont="1" applyFill="1" applyBorder="1" applyAlignment="1" applyProtection="1">
      <alignment horizontal="left" indent="2"/>
    </xf>
    <xf numFmtId="0" fontId="32" fillId="24" borderId="76" xfId="324" applyFont="1" applyFill="1" applyBorder="1" applyAlignment="1" applyProtection="1">
      <alignment horizontal="left"/>
    </xf>
    <xf numFmtId="0" fontId="32" fillId="0" borderId="0" xfId="0" applyFont="1" applyFill="1" applyBorder="1" applyAlignment="1"/>
    <xf numFmtId="0" fontId="32" fillId="0" borderId="0" xfId="0" applyFont="1" applyFill="1"/>
    <xf numFmtId="0" fontId="32" fillId="28" borderId="34" xfId="0" applyFont="1" applyFill="1" applyBorder="1" applyAlignment="1" applyProtection="1">
      <alignment horizontal="left"/>
    </xf>
    <xf numFmtId="0" fontId="32" fillId="28" borderId="33" xfId="0" applyFont="1" applyFill="1" applyBorder="1" applyAlignment="1" applyProtection="1">
      <alignment horizontal="left"/>
    </xf>
    <xf numFmtId="0" fontId="32" fillId="0" borderId="0" xfId="126" applyFont="1" applyFill="1" applyAlignment="1" applyProtection="1"/>
    <xf numFmtId="0" fontId="32" fillId="0" borderId="0" xfId="126" applyFont="1" applyBorder="1" applyAlignment="1" applyProtection="1">
      <alignment horizontal="left"/>
    </xf>
    <xf numFmtId="0" fontId="32" fillId="0" borderId="0" xfId="125" applyFont="1" applyFill="1" applyAlignment="1" applyProtection="1"/>
    <xf numFmtId="49" fontId="32" fillId="0" borderId="66" xfId="125" applyNumberFormat="1" applyFont="1" applyBorder="1" applyAlignment="1" applyProtection="1">
      <alignment horizontal="right"/>
    </xf>
    <xf numFmtId="49" fontId="32" fillId="0" borderId="67" xfId="126" applyNumberFormat="1" applyFont="1" applyBorder="1" applyAlignment="1" applyProtection="1">
      <alignment horizontal="left" vertical="top" indent="1"/>
    </xf>
    <xf numFmtId="0" fontId="32" fillId="0" borderId="27" xfId="126" applyFont="1" applyBorder="1" applyAlignment="1" applyProtection="1"/>
    <xf numFmtId="49" fontId="32" fillId="0" borderId="68" xfId="125" applyNumberFormat="1" applyFont="1" applyFill="1" applyBorder="1" applyAlignment="1" applyProtection="1">
      <alignment horizontal="right"/>
    </xf>
    <xf numFmtId="0" fontId="32" fillId="0" borderId="44" xfId="126" applyFont="1" applyFill="1" applyBorder="1" applyAlignment="1" applyProtection="1">
      <alignment horizontal="left" vertical="top" indent="1"/>
    </xf>
    <xf numFmtId="0" fontId="32" fillId="0" borderId="44" xfId="126" applyFont="1" applyFill="1" applyBorder="1" applyAlignment="1" applyProtection="1">
      <alignment horizontal="left" vertical="top" wrapText="1" indent="1"/>
    </xf>
    <xf numFmtId="49" fontId="32" fillId="0" borderId="68" xfId="125" applyNumberFormat="1" applyFont="1" applyBorder="1" applyAlignment="1" applyProtection="1">
      <alignment horizontal="right"/>
    </xf>
    <xf numFmtId="49" fontId="32" fillId="26" borderId="68" xfId="125" applyNumberFormat="1" applyFont="1" applyFill="1" applyBorder="1" applyAlignment="1" applyProtection="1">
      <alignment horizontal="right"/>
    </xf>
    <xf numFmtId="0" fontId="32" fillId="26" borderId="45" xfId="126" applyFont="1" applyFill="1" applyBorder="1" applyAlignment="1" applyProtection="1">
      <alignment horizontal="left" vertical="top" indent="1"/>
    </xf>
    <xf numFmtId="49" fontId="32" fillId="0" borderId="69" xfId="125" applyNumberFormat="1" applyFont="1" applyBorder="1" applyAlignment="1" applyProtection="1">
      <alignment horizontal="right"/>
    </xf>
    <xf numFmtId="0" fontId="32" fillId="26" borderId="44" xfId="125" applyFont="1" applyFill="1" applyBorder="1" applyAlignment="1" applyProtection="1">
      <alignment horizontal="left" vertical="top" indent="1"/>
    </xf>
    <xf numFmtId="49" fontId="32" fillId="0" borderId="69" xfId="125" applyNumberFormat="1" applyFont="1" applyFill="1" applyBorder="1" applyAlignment="1" applyProtection="1">
      <alignment horizontal="right"/>
    </xf>
    <xf numFmtId="0" fontId="32" fillId="0" borderId="26" xfId="0" applyNumberFormat="1" applyFont="1" applyFill="1" applyBorder="1" applyAlignment="1" applyProtection="1">
      <alignment vertical="top"/>
    </xf>
    <xf numFmtId="0" fontId="32" fillId="0" borderId="32" xfId="125" applyFont="1" applyFill="1" applyBorder="1" applyAlignment="1" applyProtection="1">
      <alignment horizontal="left" vertical="top" indent="1"/>
    </xf>
    <xf numFmtId="49" fontId="32" fillId="26" borderId="72" xfId="125" applyNumberFormat="1" applyFont="1" applyFill="1" applyBorder="1" applyAlignment="1" applyProtection="1">
      <alignment horizontal="right"/>
    </xf>
    <xf numFmtId="0" fontId="32" fillId="26" borderId="34" xfId="0" applyNumberFormat="1" applyFont="1" applyFill="1" applyBorder="1" applyAlignment="1" applyProtection="1">
      <alignment vertical="top"/>
    </xf>
    <xf numFmtId="0" fontId="32" fillId="26" borderId="45" xfId="125" applyFont="1" applyFill="1" applyBorder="1" applyAlignment="1" applyProtection="1">
      <alignment horizontal="left" vertical="top" indent="1"/>
    </xf>
    <xf numFmtId="0" fontId="33" fillId="0" borderId="68" xfId="126" applyFont="1" applyFill="1" applyBorder="1" applyAlignment="1" applyProtection="1"/>
    <xf numFmtId="0" fontId="32" fillId="0" borderId="0" xfId="125" applyFont="1" applyBorder="1" applyAlignment="1" applyProtection="1"/>
    <xf numFmtId="0" fontId="32" fillId="0" borderId="44" xfId="125" applyFont="1" applyBorder="1" applyAlignment="1" applyProtection="1"/>
    <xf numFmtId="49" fontId="32" fillId="26" borderId="70" xfId="125" applyNumberFormat="1" applyFont="1" applyFill="1" applyBorder="1" applyAlignment="1" applyProtection="1">
      <alignment horizontal="right"/>
    </xf>
    <xf numFmtId="0" fontId="32" fillId="26" borderId="33" xfId="0" applyNumberFormat="1" applyFont="1" applyFill="1" applyBorder="1" applyAlignment="1" applyProtection="1">
      <alignment vertical="top"/>
    </xf>
    <xf numFmtId="0" fontId="32" fillId="26" borderId="46" xfId="125" applyFont="1" applyFill="1" applyBorder="1" applyAlignment="1" applyProtection="1">
      <alignment horizontal="left" vertical="top" indent="1"/>
    </xf>
    <xf numFmtId="0" fontId="33" fillId="0" borderId="0" xfId="126" applyFont="1" applyFill="1" applyAlignment="1" applyProtection="1">
      <protection locked="0"/>
    </xf>
    <xf numFmtId="0" fontId="33" fillId="0" borderId="0" xfId="126" applyFont="1" applyFill="1" applyBorder="1" applyAlignment="1" applyProtection="1">
      <alignment vertical="top"/>
    </xf>
    <xf numFmtId="0" fontId="32" fillId="0" borderId="29" xfId="125" applyFont="1" applyBorder="1" applyAlignment="1" applyProtection="1">
      <alignment horizontal="center"/>
    </xf>
    <xf numFmtId="0" fontId="32" fillId="0" borderId="39" xfId="125" applyFont="1" applyBorder="1" applyAlignment="1" applyProtection="1">
      <alignment horizontal="center"/>
    </xf>
    <xf numFmtId="0" fontId="32" fillId="0" borderId="40" xfId="125" applyFont="1" applyBorder="1" applyAlignment="1" applyProtection="1">
      <alignment horizontal="center"/>
    </xf>
    <xf numFmtId="0" fontId="32" fillId="0" borderId="53" xfId="125" applyFont="1" applyBorder="1" applyAlignment="1" applyProtection="1">
      <alignment horizontal="center"/>
    </xf>
    <xf numFmtId="0" fontId="32" fillId="0" borderId="52" xfId="125" applyFont="1" applyBorder="1" applyAlignment="1" applyProtection="1">
      <alignment horizontal="center"/>
    </xf>
    <xf numFmtId="0" fontId="39" fillId="0" borderId="60" xfId="125" applyFont="1" applyFill="1" applyBorder="1" applyAlignment="1" applyProtection="1">
      <alignment horizontal="center"/>
    </xf>
    <xf numFmtId="0" fontId="39" fillId="0" borderId="56" xfId="125" applyFont="1" applyFill="1" applyBorder="1" applyAlignment="1" applyProtection="1">
      <alignment horizontal="center"/>
    </xf>
    <xf numFmtId="0" fontId="39" fillId="0" borderId="61" xfId="125" applyFont="1" applyFill="1" applyBorder="1" applyAlignment="1" applyProtection="1">
      <alignment horizontal="center"/>
    </xf>
    <xf numFmtId="0" fontId="32" fillId="26" borderId="62" xfId="91" applyNumberFormat="1" applyFont="1" applyFill="1" applyBorder="1" applyAlignment="1" applyProtection="1">
      <alignment vertical="top"/>
    </xf>
    <xf numFmtId="0" fontId="32" fillId="26" borderId="26" xfId="91" applyNumberFormat="1" applyFont="1" applyFill="1" applyBorder="1" applyAlignment="1" applyProtection="1">
      <alignment vertical="top"/>
    </xf>
    <xf numFmtId="0" fontId="32" fillId="26" borderId="32" xfId="91" applyNumberFormat="1" applyFont="1" applyFill="1" applyBorder="1" applyAlignment="1" applyProtection="1">
      <alignment vertical="top"/>
    </xf>
    <xf numFmtId="164" fontId="32" fillId="0" borderId="30" xfId="81" applyNumberFormat="1" applyFont="1" applyFill="1" applyBorder="1" applyAlignment="1" applyProtection="1">
      <alignment horizontal="center" vertical="top"/>
      <protection locked="0"/>
    </xf>
    <xf numFmtId="164" fontId="32" fillId="0" borderId="0" xfId="81" applyNumberFormat="1" applyFont="1" applyFill="1" applyBorder="1" applyAlignment="1" applyProtection="1">
      <alignment horizontal="center" vertical="top"/>
      <protection locked="0"/>
    </xf>
    <xf numFmtId="164" fontId="32" fillId="0" borderId="30" xfId="92" applyNumberFormat="1" applyFont="1" applyFill="1" applyBorder="1" applyAlignment="1" applyProtection="1">
      <alignment vertical="top"/>
      <protection locked="0"/>
    </xf>
    <xf numFmtId="164" fontId="32" fillId="0" borderId="0" xfId="81" applyNumberFormat="1" applyFont="1" applyFill="1" applyBorder="1" applyAlignment="1" applyProtection="1">
      <alignment vertical="top"/>
      <protection locked="0"/>
    </xf>
    <xf numFmtId="164" fontId="32" fillId="27" borderId="0" xfId="91" applyNumberFormat="1" applyFont="1" applyFill="1" applyBorder="1" applyAlignment="1" applyProtection="1">
      <alignment vertical="top"/>
    </xf>
    <xf numFmtId="164" fontId="32" fillId="27" borderId="44" xfId="91" applyNumberFormat="1" applyFont="1" applyFill="1" applyBorder="1" applyAlignment="1" applyProtection="1">
      <alignment vertical="top"/>
    </xf>
    <xf numFmtId="164" fontId="32" fillId="27" borderId="0" xfId="81" applyNumberFormat="1" applyFont="1" applyFill="1" applyBorder="1" applyAlignment="1" applyProtection="1">
      <alignment horizontal="center" vertical="top"/>
    </xf>
    <xf numFmtId="0" fontId="32" fillId="26" borderId="50" xfId="91" applyNumberFormat="1" applyFont="1" applyFill="1" applyBorder="1" applyAlignment="1" applyProtection="1">
      <alignment vertical="top"/>
    </xf>
    <xf numFmtId="0" fontId="32" fillId="26" borderId="34" xfId="81" applyNumberFormat="1" applyFont="1" applyFill="1" applyBorder="1" applyAlignment="1" applyProtection="1">
      <alignment vertical="top"/>
    </xf>
    <xf numFmtId="0" fontId="32" fillId="26" borderId="45" xfId="81" applyNumberFormat="1" applyFont="1" applyFill="1" applyBorder="1" applyAlignment="1" applyProtection="1">
      <alignment vertical="top"/>
    </xf>
    <xf numFmtId="0" fontId="32" fillId="26" borderId="30" xfId="91" applyNumberFormat="1" applyFont="1" applyFill="1" applyBorder="1" applyAlignment="1" applyProtection="1">
      <alignment vertical="top"/>
    </xf>
    <xf numFmtId="0" fontId="32" fillId="26" borderId="44" xfId="91" applyNumberFormat="1" applyFont="1" applyFill="1" applyBorder="1" applyAlignment="1" applyProtection="1">
      <alignment vertical="top"/>
    </xf>
    <xf numFmtId="164" fontId="32" fillId="0" borderId="30" xfId="81" applyNumberFormat="1" applyFont="1" applyFill="1" applyBorder="1" applyAlignment="1" applyProtection="1">
      <alignment vertical="top"/>
      <protection locked="0"/>
    </xf>
    <xf numFmtId="164" fontId="32" fillId="27" borderId="0" xfId="81" applyNumberFormat="1" applyFont="1" applyFill="1" applyBorder="1" applyAlignment="1" applyProtection="1">
      <alignment vertical="top"/>
    </xf>
    <xf numFmtId="0" fontId="32" fillId="26" borderId="30" xfId="126" applyNumberFormat="1" applyFont="1" applyFill="1" applyBorder="1" applyAlignment="1" applyProtection="1">
      <alignment horizontal="center" vertical="top"/>
    </xf>
    <xf numFmtId="0" fontId="32" fillId="26" borderId="0" xfId="126" applyNumberFormat="1" applyFont="1" applyFill="1" applyBorder="1" applyAlignment="1" applyProtection="1">
      <alignment horizontal="center" vertical="top"/>
    </xf>
    <xf numFmtId="0" fontId="32" fillId="26" borderId="44" xfId="126" applyNumberFormat="1" applyFont="1" applyFill="1" applyBorder="1" applyAlignment="1" applyProtection="1">
      <alignment horizontal="center" vertical="top"/>
    </xf>
    <xf numFmtId="3" fontId="32" fillId="0" borderId="55" xfId="126" applyNumberFormat="1" applyFont="1" applyFill="1" applyBorder="1" applyAlignment="1" applyProtection="1">
      <alignment horizontal="center" vertical="top"/>
      <protection locked="0"/>
    </xf>
    <xf numFmtId="3" fontId="32" fillId="0" borderId="19" xfId="126" applyNumberFormat="1" applyFont="1" applyFill="1" applyBorder="1" applyAlignment="1" applyProtection="1">
      <alignment horizontal="center" vertical="top"/>
      <protection locked="0"/>
    </xf>
    <xf numFmtId="37" fontId="32" fillId="27" borderId="19" xfId="126" applyNumberFormat="1" applyFont="1" applyFill="1" applyBorder="1" applyAlignment="1" applyProtection="1">
      <alignment horizontal="center" vertical="top"/>
    </xf>
    <xf numFmtId="37" fontId="32" fillId="27" borderId="71" xfId="126" applyNumberFormat="1" applyFont="1" applyFill="1" applyBorder="1" applyAlignment="1" applyProtection="1">
      <alignment horizontal="center" vertical="top"/>
    </xf>
    <xf numFmtId="3" fontId="32" fillId="0" borderId="62" xfId="126" applyNumberFormat="1" applyFont="1" applyFill="1" applyBorder="1" applyAlignment="1" applyProtection="1">
      <alignment horizontal="center" vertical="top"/>
      <protection locked="0"/>
    </xf>
    <xf numFmtId="37" fontId="32" fillId="27" borderId="26" xfId="126" applyNumberFormat="1" applyFont="1" applyFill="1" applyBorder="1" applyAlignment="1" applyProtection="1">
      <alignment horizontal="center" vertical="top"/>
    </xf>
    <xf numFmtId="0" fontId="32" fillId="26" borderId="55" xfId="126" applyNumberFormat="1" applyFont="1" applyFill="1" applyBorder="1" applyAlignment="1" applyProtection="1">
      <alignment horizontal="center" vertical="top"/>
    </xf>
    <xf numFmtId="0" fontId="32" fillId="26" borderId="19" xfId="126" applyNumberFormat="1" applyFont="1" applyFill="1" applyBorder="1" applyAlignment="1" applyProtection="1">
      <alignment horizontal="center" vertical="top"/>
    </xf>
    <xf numFmtId="0" fontId="32" fillId="26" borderId="71" xfId="126" applyNumberFormat="1" applyFont="1" applyFill="1" applyBorder="1" applyAlignment="1" applyProtection="1">
      <alignment horizontal="center" vertical="top"/>
    </xf>
    <xf numFmtId="0" fontId="32" fillId="26" borderId="62" xfId="125" applyFont="1" applyFill="1" applyBorder="1" applyAlignment="1" applyProtection="1"/>
    <xf numFmtId="0" fontId="32" fillId="26" borderId="26" xfId="125" applyFont="1" applyFill="1" applyBorder="1" applyAlignment="1" applyProtection="1"/>
    <xf numFmtId="0" fontId="32" fillId="26" borderId="32" xfId="125" applyFont="1" applyFill="1" applyBorder="1" applyAlignment="1" applyProtection="1"/>
    <xf numFmtId="164" fontId="32" fillId="26" borderId="26" xfId="91" applyNumberFormat="1" applyFont="1" applyFill="1" applyBorder="1" applyAlignment="1" applyProtection="1"/>
    <xf numFmtId="0" fontId="32" fillId="26" borderId="26" xfId="0" applyFont="1" applyFill="1" applyBorder="1" applyProtection="1"/>
    <xf numFmtId="0" fontId="32" fillId="25" borderId="30" xfId="125" applyFont="1" applyFill="1" applyBorder="1" applyAlignment="1" applyProtection="1"/>
    <xf numFmtId="0" fontId="32" fillId="25" borderId="0" xfId="125" applyFont="1" applyFill="1" applyBorder="1" applyAlignment="1" applyProtection="1"/>
    <xf numFmtId="167" fontId="32" fillId="27" borderId="0" xfId="125" applyNumberFormat="1" applyFont="1" applyFill="1" applyAlignment="1" applyProtection="1"/>
    <xf numFmtId="0" fontId="32" fillId="26" borderId="41" xfId="126" applyNumberFormat="1" applyFont="1" applyFill="1" applyBorder="1" applyAlignment="1" applyProtection="1">
      <alignment horizontal="center" vertical="top"/>
    </xf>
    <xf numFmtId="0" fontId="32" fillId="26" borderId="33" xfId="126" applyNumberFormat="1" applyFont="1" applyFill="1" applyBorder="1" applyAlignment="1" applyProtection="1">
      <alignment horizontal="center" vertical="top"/>
    </xf>
    <xf numFmtId="0" fontId="32" fillId="26" borderId="46" xfId="126" applyNumberFormat="1" applyFont="1" applyFill="1" applyBorder="1" applyAlignment="1" applyProtection="1">
      <alignment horizontal="center" vertical="top"/>
    </xf>
    <xf numFmtId="49" fontId="33" fillId="26" borderId="0" xfId="125" applyNumberFormat="1" applyFont="1" applyFill="1" applyAlignment="1" applyProtection="1">
      <alignment horizontal="left"/>
    </xf>
    <xf numFmtId="0" fontId="33" fillId="0" borderId="0" xfId="126" applyFont="1" applyAlignment="1" applyProtection="1">
      <alignment horizontal="left"/>
    </xf>
    <xf numFmtId="0" fontId="33" fillId="0" borderId="0" xfId="126" applyFont="1" applyProtection="1"/>
    <xf numFmtId="0" fontId="33" fillId="0" borderId="0" xfId="126" applyFont="1" applyFill="1" applyAlignment="1"/>
    <xf numFmtId="0" fontId="33" fillId="0" borderId="0" xfId="126" applyFont="1"/>
    <xf numFmtId="0" fontId="33" fillId="0" borderId="0" xfId="0" applyFont="1" applyProtection="1">
      <protection locked="0"/>
    </xf>
    <xf numFmtId="0" fontId="36" fillId="0" borderId="0" xfId="0" applyFont="1" applyProtection="1"/>
    <xf numFmtId="0" fontId="33" fillId="0" borderId="0" xfId="0" applyFont="1" applyAlignment="1" applyProtection="1">
      <alignment horizontal="center"/>
    </xf>
    <xf numFmtId="0" fontId="32" fillId="0" borderId="0" xfId="0" applyFont="1" applyAlignment="1" applyProtection="1"/>
    <xf numFmtId="0" fontId="33" fillId="0" borderId="0" xfId="0" applyFont="1" applyFill="1" applyAlignment="1" applyProtection="1">
      <alignment horizontal="center"/>
    </xf>
    <xf numFmtId="0" fontId="33" fillId="24" borderId="39" xfId="0" applyFont="1" applyFill="1" applyBorder="1" applyAlignment="1" applyProtection="1">
      <alignment horizontal="center"/>
    </xf>
    <xf numFmtId="0" fontId="32" fillId="0" borderId="16" xfId="125" applyFont="1" applyBorder="1" applyAlignment="1" applyProtection="1">
      <alignment wrapText="1"/>
    </xf>
    <xf numFmtId="0" fontId="32" fillId="0" borderId="32" xfId="0" applyFont="1" applyBorder="1" applyAlignment="1" applyProtection="1">
      <alignment wrapText="1"/>
    </xf>
    <xf numFmtId="0" fontId="32" fillId="0" borderId="0" xfId="0" applyFont="1" applyFill="1" applyAlignment="1" applyProtection="1"/>
    <xf numFmtId="0" fontId="33" fillId="0" borderId="0" xfId="126" applyFont="1" applyFill="1" applyBorder="1" applyAlignment="1" applyProtection="1">
      <alignment vertical="top" wrapText="1"/>
    </xf>
    <xf numFmtId="0" fontId="33" fillId="0" borderId="16" xfId="0" applyFont="1" applyBorder="1" applyAlignment="1" applyProtection="1">
      <alignment vertical="top"/>
    </xf>
    <xf numFmtId="0" fontId="33" fillId="0" borderId="26" xfId="0" applyFont="1" applyBorder="1" applyAlignment="1" applyProtection="1">
      <alignment vertical="top"/>
    </xf>
    <xf numFmtId="0" fontId="33" fillId="0" borderId="22" xfId="0" applyFont="1" applyBorder="1" applyAlignment="1" applyProtection="1">
      <alignment vertical="top"/>
    </xf>
    <xf numFmtId="0" fontId="33" fillId="0" borderId="34" xfId="0" applyFont="1" applyBorder="1" applyAlignment="1" applyProtection="1">
      <alignment vertical="top"/>
    </xf>
    <xf numFmtId="0" fontId="33" fillId="0" borderId="16" xfId="0" applyFont="1" applyBorder="1" applyAlignment="1" applyProtection="1">
      <alignment vertical="top" wrapText="1"/>
    </xf>
    <xf numFmtId="0" fontId="41" fillId="0" borderId="18" xfId="0" applyFont="1" applyBorder="1" applyAlignment="1" applyProtection="1">
      <alignment vertical="top"/>
    </xf>
    <xf numFmtId="0" fontId="33" fillId="0" borderId="17" xfId="0" applyFont="1" applyBorder="1" applyAlignment="1" applyProtection="1">
      <alignment vertical="top" wrapText="1"/>
    </xf>
    <xf numFmtId="0" fontId="33" fillId="24" borderId="29" xfId="0" applyFont="1" applyFill="1" applyBorder="1" applyAlignment="1" applyProtection="1"/>
    <xf numFmtId="0" fontId="33" fillId="24" borderId="39" xfId="0" applyFont="1" applyFill="1" applyBorder="1" applyAlignment="1" applyProtection="1"/>
    <xf numFmtId="0" fontId="33" fillId="30" borderId="29" xfId="0" applyFont="1" applyFill="1" applyBorder="1" applyAlignment="1" applyProtection="1">
      <alignment vertical="center" wrapText="1"/>
    </xf>
    <xf numFmtId="0" fontId="33" fillId="30" borderId="29" xfId="0" applyFont="1" applyFill="1" applyBorder="1" applyAlignment="1" applyProtection="1">
      <alignment vertical="center"/>
    </xf>
    <xf numFmtId="0" fontId="32" fillId="30" borderId="39" xfId="0" applyFont="1" applyFill="1" applyBorder="1" applyAlignment="1" applyProtection="1">
      <alignment vertical="center"/>
    </xf>
    <xf numFmtId="0" fontId="33" fillId="30" borderId="39" xfId="0" applyFont="1" applyFill="1" applyBorder="1" applyAlignment="1" applyProtection="1">
      <alignment vertical="center"/>
    </xf>
    <xf numFmtId="0" fontId="32" fillId="30" borderId="40" xfId="0" applyFont="1" applyFill="1" applyBorder="1" applyAlignment="1" applyProtection="1">
      <alignment vertical="center"/>
    </xf>
    <xf numFmtId="0" fontId="33" fillId="31" borderId="35" xfId="0" applyFont="1" applyFill="1" applyBorder="1" applyAlignment="1" applyProtection="1"/>
    <xf numFmtId="0" fontId="33" fillId="31" borderId="36" xfId="0" applyFont="1" applyFill="1" applyBorder="1" applyAlignment="1" applyProtection="1">
      <alignment horizontal="right"/>
    </xf>
    <xf numFmtId="0" fontId="33" fillId="31" borderId="35" xfId="0" applyFont="1" applyFill="1" applyBorder="1" applyAlignment="1" applyProtection="1">
      <alignment horizontal="right"/>
    </xf>
    <xf numFmtId="0" fontId="33" fillId="31" borderId="27" xfId="0" applyFont="1" applyFill="1" applyBorder="1" applyAlignment="1" applyProtection="1">
      <alignment vertical="center"/>
    </xf>
    <xf numFmtId="0" fontId="33" fillId="31" borderId="36" xfId="0" applyFont="1" applyFill="1" applyBorder="1" applyAlignment="1" applyProtection="1">
      <alignment horizontal="right" vertical="center"/>
    </xf>
    <xf numFmtId="0" fontId="33" fillId="31" borderId="27" xfId="0" applyFont="1" applyFill="1" applyBorder="1" applyAlignment="1" applyProtection="1">
      <alignment horizontal="right" vertical="center"/>
    </xf>
    <xf numFmtId="0" fontId="33" fillId="24" borderId="40" xfId="0" applyFont="1" applyFill="1" applyBorder="1" applyAlignment="1" applyProtection="1"/>
    <xf numFmtId="0" fontId="32" fillId="26" borderId="67" xfId="0" applyFont="1" applyFill="1" applyBorder="1" applyAlignment="1" applyProtection="1">
      <alignment vertical="center" wrapText="1"/>
    </xf>
    <xf numFmtId="0" fontId="33" fillId="0" borderId="0" xfId="0" applyFont="1" applyFill="1" applyAlignment="1" applyProtection="1">
      <alignment vertical="center"/>
    </xf>
    <xf numFmtId="0" fontId="33" fillId="0" borderId="0" xfId="0" applyFont="1" applyAlignment="1" applyProtection="1">
      <alignment vertical="center"/>
    </xf>
    <xf numFmtId="0" fontId="32" fillId="30" borderId="39" xfId="0" applyFont="1" applyFill="1" applyBorder="1" applyAlignment="1" applyProtection="1">
      <alignment vertical="center" wrapText="1"/>
    </xf>
    <xf numFmtId="0" fontId="32" fillId="30" borderId="40" xfId="0" applyFont="1" applyFill="1" applyBorder="1" applyAlignment="1" applyProtection="1">
      <alignment vertical="center" wrapText="1"/>
    </xf>
    <xf numFmtId="0" fontId="33" fillId="30" borderId="39" xfId="0" applyFont="1" applyFill="1" applyBorder="1" applyAlignment="1" applyProtection="1">
      <alignment horizontal="left" vertical="center"/>
    </xf>
    <xf numFmtId="0" fontId="33" fillId="31" borderId="39" xfId="0" applyFont="1" applyFill="1" applyBorder="1" applyAlignment="1" applyProtection="1"/>
    <xf numFmtId="0" fontId="33" fillId="31" borderId="29" xfId="0" applyFont="1" applyFill="1" applyBorder="1" applyAlignment="1" applyProtection="1">
      <alignment horizontal="right"/>
    </xf>
    <xf numFmtId="0" fontId="33" fillId="31" borderId="39" xfId="0" applyFont="1" applyFill="1" applyBorder="1" applyAlignment="1" applyProtection="1">
      <alignment horizontal="right"/>
    </xf>
    <xf numFmtId="0" fontId="33" fillId="31" borderId="39" xfId="0" applyFont="1" applyFill="1" applyBorder="1" applyAlignment="1" applyProtection="1">
      <alignment horizontal="left"/>
    </xf>
    <xf numFmtId="0" fontId="30" fillId="0" borderId="0" xfId="0" applyNumberFormat="1" applyFont="1" applyFill="1" applyAlignment="1" applyProtection="1">
      <alignment vertical="center"/>
    </xf>
    <xf numFmtId="0" fontId="30" fillId="0" borderId="0" xfId="0" applyFont="1" applyAlignment="1" applyProtection="1">
      <alignment vertical="center"/>
    </xf>
    <xf numFmtId="0" fontId="31" fillId="0" borderId="0" xfId="0" applyFont="1" applyAlignment="1" applyProtection="1">
      <alignment horizontal="right" vertical="center"/>
    </xf>
    <xf numFmtId="0" fontId="31" fillId="0" borderId="0" xfId="0" applyFont="1" applyAlignment="1" applyProtection="1">
      <alignment vertical="center"/>
    </xf>
    <xf numFmtId="0" fontId="32" fillId="29" borderId="78" xfId="0" applyFont="1" applyFill="1" applyBorder="1" applyAlignment="1" applyProtection="1"/>
    <xf numFmtId="0" fontId="32" fillId="29" borderId="61" xfId="0" applyFont="1" applyFill="1" applyBorder="1" applyAlignment="1" applyProtection="1"/>
    <xf numFmtId="0" fontId="32" fillId="0" borderId="78" xfId="0" applyFont="1" applyBorder="1" applyAlignment="1" applyProtection="1">
      <alignment wrapText="1"/>
      <protection locked="0"/>
    </xf>
    <xf numFmtId="0" fontId="40" fillId="0" borderId="0" xfId="0" applyFont="1" applyFill="1" applyAlignment="1" applyProtection="1">
      <alignment vertical="center"/>
    </xf>
    <xf numFmtId="0" fontId="40" fillId="0" borderId="0" xfId="0" applyFont="1" applyAlignment="1" applyProtection="1">
      <alignment vertical="center"/>
    </xf>
    <xf numFmtId="0" fontId="33" fillId="0" borderId="11" xfId="0" applyFont="1" applyBorder="1" applyAlignment="1" applyProtection="1">
      <alignment vertical="top"/>
    </xf>
    <xf numFmtId="0" fontId="33" fillId="0" borderId="0" xfId="0" applyFont="1" applyBorder="1" applyAlignment="1" applyProtection="1">
      <alignment vertical="top"/>
    </xf>
    <xf numFmtId="0" fontId="33" fillId="0" borderId="26" xfId="0" applyFont="1" applyBorder="1" applyAlignment="1" applyProtection="1">
      <alignment vertical="top" wrapText="1"/>
    </xf>
    <xf numFmtId="0" fontId="41" fillId="0" borderId="0" xfId="0" applyFont="1" applyBorder="1" applyAlignment="1" applyProtection="1">
      <alignment vertical="top"/>
    </xf>
    <xf numFmtId="0" fontId="33" fillId="31" borderId="29" xfId="125" applyFont="1" applyFill="1" applyBorder="1" applyAlignment="1" applyProtection="1"/>
    <xf numFmtId="0" fontId="33" fillId="30" borderId="29" xfId="125" applyFont="1" applyFill="1" applyBorder="1" applyAlignment="1" applyProtection="1">
      <alignment vertical="center"/>
    </xf>
    <xf numFmtId="0" fontId="33" fillId="24" borderId="29" xfId="125" applyFont="1" applyFill="1" applyBorder="1" applyAlignment="1" applyProtection="1"/>
    <xf numFmtId="0" fontId="32" fillId="24" borderId="39" xfId="0" applyFont="1" applyFill="1" applyBorder="1" applyAlignment="1" applyProtection="1"/>
    <xf numFmtId="0" fontId="32" fillId="24" borderId="40" xfId="0" applyFont="1" applyFill="1" applyBorder="1" applyAlignment="1" applyProtection="1"/>
    <xf numFmtId="0" fontId="33" fillId="31" borderId="36" xfId="125" applyFont="1" applyFill="1" applyBorder="1" applyAlignment="1" applyProtection="1">
      <alignment vertical="center"/>
    </xf>
    <xf numFmtId="0" fontId="33" fillId="31" borderId="29" xfId="125" applyFont="1" applyFill="1" applyBorder="1" applyAlignment="1" applyProtection="1">
      <alignment vertical="center"/>
    </xf>
    <xf numFmtId="0" fontId="33" fillId="31" borderId="39" xfId="125" applyFont="1" applyFill="1" applyBorder="1" applyAlignment="1" applyProtection="1">
      <alignment vertical="center"/>
    </xf>
    <xf numFmtId="0" fontId="33" fillId="31" borderId="40" xfId="125" applyFont="1" applyFill="1" applyBorder="1" applyAlignment="1" applyProtection="1">
      <alignment vertical="center"/>
    </xf>
    <xf numFmtId="0" fontId="33" fillId="31" borderId="39" xfId="125" applyFont="1" applyFill="1" applyBorder="1" applyAlignment="1" applyProtection="1">
      <alignment horizontal="right" vertical="center"/>
    </xf>
    <xf numFmtId="0" fontId="32" fillId="29" borderId="83" xfId="0" applyFont="1" applyFill="1" applyBorder="1" applyAlignment="1">
      <alignment vertical="top"/>
    </xf>
    <xf numFmtId="0" fontId="32" fillId="29" borderId="84" xfId="0" applyFont="1" applyFill="1" applyBorder="1" applyAlignment="1">
      <alignment vertical="top"/>
    </xf>
    <xf numFmtId="0" fontId="32" fillId="0" borderId="71" xfId="0" applyFont="1" applyFill="1" applyBorder="1" applyAlignment="1" applyProtection="1"/>
    <xf numFmtId="0" fontId="32" fillId="0" borderId="71" xfId="0" applyFont="1" applyFill="1" applyBorder="1" applyAlignment="1" applyProtection="1">
      <protection locked="0"/>
    </xf>
    <xf numFmtId="0" fontId="32" fillId="0" borderId="69" xfId="0" applyFont="1" applyFill="1" applyBorder="1" applyAlignment="1" applyProtection="1"/>
    <xf numFmtId="0" fontId="32" fillId="0" borderId="32" xfId="0" applyFont="1" applyFill="1" applyBorder="1" applyAlignment="1" applyProtection="1"/>
    <xf numFmtId="0" fontId="32" fillId="0" borderId="55" xfId="0" applyFont="1" applyFill="1" applyBorder="1" applyAlignment="1" applyProtection="1">
      <alignment vertical="top"/>
    </xf>
    <xf numFmtId="0" fontId="32" fillId="0" borderId="71" xfId="0" applyFont="1" applyFill="1" applyBorder="1" applyAlignment="1" applyProtection="1">
      <alignment vertical="top"/>
    </xf>
    <xf numFmtId="0" fontId="32" fillId="0" borderId="55" xfId="0" applyFont="1" applyFill="1" applyBorder="1" applyAlignment="1" applyProtection="1"/>
    <xf numFmtId="0" fontId="32" fillId="0" borderId="55" xfId="0" applyFont="1" applyFill="1" applyBorder="1" applyAlignment="1" applyProtection="1">
      <alignment vertical="top" wrapText="1"/>
      <protection locked="0"/>
    </xf>
    <xf numFmtId="0" fontId="32" fillId="0" borderId="71" xfId="0" applyFont="1" applyFill="1" applyBorder="1" applyAlignment="1" applyProtection="1">
      <alignment vertical="top" wrapText="1"/>
      <protection locked="0"/>
    </xf>
    <xf numFmtId="0" fontId="32" fillId="29" borderId="55" xfId="0" applyFont="1" applyFill="1" applyBorder="1" applyAlignment="1">
      <alignment wrapText="1"/>
    </xf>
    <xf numFmtId="0" fontId="32" fillId="29" borderId="71" xfId="0" applyFont="1" applyFill="1" applyBorder="1" applyAlignment="1">
      <alignment wrapText="1"/>
    </xf>
    <xf numFmtId="0" fontId="33" fillId="24" borderId="32" xfId="0" applyFont="1" applyFill="1" applyBorder="1" applyAlignment="1" applyProtection="1"/>
    <xf numFmtId="49" fontId="32" fillId="0" borderId="0" xfId="0" applyNumberFormat="1" applyFont="1" applyFill="1" applyAlignment="1" applyProtection="1">
      <alignment wrapText="1"/>
      <protection locked="0"/>
    </xf>
    <xf numFmtId="0" fontId="32" fillId="26" borderId="0" xfId="125" applyFont="1" applyFill="1" applyAlignment="1" applyProtection="1"/>
    <xf numFmtId="0" fontId="32" fillId="26" borderId="0" xfId="0" applyFont="1" applyFill="1" applyAlignment="1" applyProtection="1"/>
    <xf numFmtId="49" fontId="32" fillId="26" borderId="0" xfId="125" applyNumberFormat="1" applyFont="1" applyFill="1" applyAlignment="1" applyProtection="1"/>
    <xf numFmtId="49" fontId="32" fillId="26" borderId="0" xfId="0" applyNumberFormat="1" applyFont="1" applyFill="1" applyAlignment="1" applyProtection="1"/>
    <xf numFmtId="0" fontId="6" fillId="0" borderId="0" xfId="0" applyNumberFormat="1" applyFont="1" applyFill="1" applyAlignment="1" applyProtection="1">
      <protection locked="0"/>
    </xf>
    <xf numFmtId="0" fontId="6" fillId="0" borderId="0" xfId="0" applyNumberFormat="1" applyFont="1" applyFill="1" applyAlignment="1" applyProtection="1"/>
    <xf numFmtId="0" fontId="33" fillId="31" borderId="35" xfId="0" applyFont="1" applyFill="1" applyBorder="1" applyAlignment="1" applyProtection="1">
      <alignment horizontal="center" vertical="center"/>
    </xf>
    <xf numFmtId="0" fontId="33" fillId="31" borderId="35" xfId="0" applyFont="1" applyFill="1" applyBorder="1" applyAlignment="1" applyProtection="1">
      <alignment vertical="center"/>
    </xf>
    <xf numFmtId="0" fontId="32" fillId="0" borderId="68" xfId="125" applyFont="1" applyBorder="1" applyAlignment="1" applyProtection="1">
      <alignment horizontal="right" vertical="center"/>
    </xf>
    <xf numFmtId="0" fontId="32" fillId="26" borderId="0" xfId="125" applyFont="1" applyFill="1" applyAlignment="1" applyProtection="1">
      <alignment horizontal="left"/>
    </xf>
    <xf numFmtId="166" fontId="32" fillId="0" borderId="15" xfId="0" applyNumberFormat="1" applyFont="1" applyFill="1" applyBorder="1" applyAlignment="1" applyProtection="1">
      <alignment vertical="top"/>
      <protection locked="0"/>
    </xf>
    <xf numFmtId="0" fontId="32" fillId="0" borderId="73" xfId="0" applyFont="1" applyBorder="1" applyAlignment="1" applyProtection="1">
      <alignment horizontal="center"/>
    </xf>
    <xf numFmtId="0" fontId="32" fillId="0" borderId="70" xfId="0" applyFont="1" applyBorder="1" applyAlignment="1" applyProtection="1">
      <alignment horizontal="left" wrapText="1" indent="3"/>
      <protection locked="0"/>
    </xf>
    <xf numFmtId="0" fontId="32" fillId="0" borderId="84" xfId="0" applyFont="1" applyBorder="1" applyAlignment="1" applyProtection="1">
      <alignment wrapText="1"/>
      <protection locked="0"/>
    </xf>
    <xf numFmtId="0" fontId="33" fillId="28" borderId="73" xfId="0" applyFont="1" applyFill="1" applyBorder="1" applyAlignment="1" applyProtection="1">
      <alignment horizontal="center"/>
    </xf>
    <xf numFmtId="0" fontId="33" fillId="0" borderId="12" xfId="0" applyFont="1" applyBorder="1" applyAlignment="1" applyProtection="1">
      <alignment horizontal="center"/>
    </xf>
    <xf numFmtId="0" fontId="33" fillId="24" borderId="36" xfId="0" applyFont="1" applyFill="1" applyBorder="1" applyAlignment="1" applyProtection="1">
      <alignment vertical="top" wrapText="1"/>
    </xf>
    <xf numFmtId="0" fontId="33" fillId="24" borderId="66" xfId="0" applyFont="1" applyFill="1" applyBorder="1" applyAlignment="1" applyProtection="1">
      <alignment wrapText="1"/>
    </xf>
    <xf numFmtId="0" fontId="33" fillId="24" borderId="62" xfId="0" applyFont="1" applyFill="1" applyBorder="1" applyAlignment="1" applyProtection="1">
      <alignment wrapText="1"/>
    </xf>
    <xf numFmtId="0" fontId="32" fillId="0" borderId="23" xfId="0" applyFont="1" applyFill="1" applyBorder="1" applyAlignment="1" applyProtection="1">
      <protection locked="0"/>
    </xf>
    <xf numFmtId="0" fontId="32" fillId="0" borderId="10" xfId="0" applyFont="1" applyBorder="1" applyAlignment="1" applyProtection="1">
      <alignment wrapText="1"/>
    </xf>
    <xf numFmtId="0" fontId="40" fillId="0" borderId="0" xfId="0" applyFont="1" applyAlignment="1" applyProtection="1">
      <alignment horizontal="center" vertical="center"/>
    </xf>
    <xf numFmtId="0" fontId="32" fillId="24" borderId="71" xfId="0" applyFont="1" applyFill="1" applyBorder="1" applyAlignment="1" applyProtection="1">
      <alignment vertical="top" wrapText="1"/>
      <protection locked="0"/>
    </xf>
    <xf numFmtId="166" fontId="32" fillId="0" borderId="28" xfId="81" applyNumberFormat="1" applyFont="1" applyBorder="1" applyAlignment="1" applyProtection="1">
      <alignment vertical="top"/>
      <protection locked="0"/>
    </xf>
    <xf numFmtId="164" fontId="32" fillId="27" borderId="68" xfId="81" applyNumberFormat="1" applyFont="1" applyFill="1" applyBorder="1" applyAlignment="1" applyProtection="1">
      <alignment vertical="top"/>
    </xf>
    <xf numFmtId="166" fontId="32" fillId="0" borderId="88" xfId="81" applyNumberFormat="1" applyFont="1" applyBorder="1" applyAlignment="1" applyProtection="1">
      <alignment vertical="top"/>
      <protection locked="0"/>
    </xf>
  </cellXfs>
  <cellStyles count="470">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omma 5" xfId="329"/>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Currency 5" xfId="328"/>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2 2 2" xfId="451"/>
    <cellStyle name="Normal 3 10 2 3" xfId="381"/>
    <cellStyle name="Normal 3 10 3" xfId="271"/>
    <cellStyle name="Normal 3 10 3 2" xfId="417"/>
    <cellStyle name="Normal 3 10 4" xfId="347"/>
    <cellStyle name="Normal 3 11" xfId="251"/>
    <cellStyle name="Normal 3 11 2" xfId="322"/>
    <cellStyle name="Normal 3 11 2 2" xfId="468"/>
    <cellStyle name="Normal 3 11 3" xfId="398"/>
    <cellStyle name="Normal 3 12" xfId="217"/>
    <cellStyle name="Normal 3 12 2" xfId="288"/>
    <cellStyle name="Normal 3 12 2 2" xfId="434"/>
    <cellStyle name="Normal 3 12 3" xfId="364"/>
    <cellStyle name="Normal 3 13" xfId="254"/>
    <cellStyle name="Normal 3 13 2" xfId="400"/>
    <cellStyle name="Normal 3 14" xfId="330"/>
    <cellStyle name="Normal 3 2" xfId="134"/>
    <cellStyle name="Normal 3 2 10" xfId="252"/>
    <cellStyle name="Normal 3 2 10 2" xfId="323"/>
    <cellStyle name="Normal 3 2 10 2 2" xfId="469"/>
    <cellStyle name="Normal 3 2 10 3" xfId="399"/>
    <cellStyle name="Normal 3 2 11" xfId="218"/>
    <cellStyle name="Normal 3 2 11 2" xfId="289"/>
    <cellStyle name="Normal 3 2 11 2 2" xfId="435"/>
    <cellStyle name="Normal 3 2 11 3" xfId="365"/>
    <cellStyle name="Normal 3 2 12" xfId="255"/>
    <cellStyle name="Normal 3 2 12 2" xfId="401"/>
    <cellStyle name="Normal 3 2 13" xfId="331"/>
    <cellStyle name="Normal 3 2 2" xfId="135"/>
    <cellStyle name="Normal 3 2 2 2" xfId="202"/>
    <cellStyle name="Normal 3 2 2 2 2" xfId="236"/>
    <cellStyle name="Normal 3 2 2 2 2 2" xfId="307"/>
    <cellStyle name="Normal 3 2 2 2 2 2 2" xfId="453"/>
    <cellStyle name="Normal 3 2 2 2 2 3" xfId="383"/>
    <cellStyle name="Normal 3 2 2 2 3" xfId="273"/>
    <cellStyle name="Normal 3 2 2 2 3 2" xfId="419"/>
    <cellStyle name="Normal 3 2 2 2 4" xfId="349"/>
    <cellStyle name="Normal 3 2 2 3" xfId="219"/>
    <cellStyle name="Normal 3 2 2 3 2" xfId="290"/>
    <cellStyle name="Normal 3 2 2 3 2 2" xfId="436"/>
    <cellStyle name="Normal 3 2 2 3 3" xfId="366"/>
    <cellStyle name="Normal 3 2 2 4" xfId="256"/>
    <cellStyle name="Normal 3 2 2 4 2" xfId="402"/>
    <cellStyle name="Normal 3 2 2 5" xfId="332"/>
    <cellStyle name="Normal 3 2 3" xfId="136"/>
    <cellStyle name="Normal 3 2 3 2" xfId="203"/>
    <cellStyle name="Normal 3 2 3 2 2" xfId="237"/>
    <cellStyle name="Normal 3 2 3 2 2 2" xfId="308"/>
    <cellStyle name="Normal 3 2 3 2 2 2 2" xfId="454"/>
    <cellStyle name="Normal 3 2 3 2 2 3" xfId="384"/>
    <cellStyle name="Normal 3 2 3 2 3" xfId="274"/>
    <cellStyle name="Normal 3 2 3 2 3 2" xfId="420"/>
    <cellStyle name="Normal 3 2 3 2 4" xfId="350"/>
    <cellStyle name="Normal 3 2 3 3" xfId="220"/>
    <cellStyle name="Normal 3 2 3 3 2" xfId="291"/>
    <cellStyle name="Normal 3 2 3 3 2 2" xfId="437"/>
    <cellStyle name="Normal 3 2 3 3 3" xfId="367"/>
    <cellStyle name="Normal 3 2 3 4" xfId="257"/>
    <cellStyle name="Normal 3 2 3 4 2" xfId="403"/>
    <cellStyle name="Normal 3 2 3 5" xfId="333"/>
    <cellStyle name="Normal 3 2 4" xfId="137"/>
    <cellStyle name="Normal 3 2 4 2" xfId="204"/>
    <cellStyle name="Normal 3 2 4 2 2" xfId="238"/>
    <cellStyle name="Normal 3 2 4 2 2 2" xfId="309"/>
    <cellStyle name="Normal 3 2 4 2 2 2 2" xfId="455"/>
    <cellStyle name="Normal 3 2 4 2 2 3" xfId="385"/>
    <cellStyle name="Normal 3 2 4 2 3" xfId="275"/>
    <cellStyle name="Normal 3 2 4 2 3 2" xfId="421"/>
    <cellStyle name="Normal 3 2 4 2 4" xfId="351"/>
    <cellStyle name="Normal 3 2 4 3" xfId="221"/>
    <cellStyle name="Normal 3 2 4 3 2" xfId="292"/>
    <cellStyle name="Normal 3 2 4 3 2 2" xfId="438"/>
    <cellStyle name="Normal 3 2 4 3 3" xfId="368"/>
    <cellStyle name="Normal 3 2 4 4" xfId="258"/>
    <cellStyle name="Normal 3 2 4 4 2" xfId="404"/>
    <cellStyle name="Normal 3 2 4 5" xfId="334"/>
    <cellStyle name="Normal 3 2 5" xfId="138"/>
    <cellStyle name="Normal 3 2 5 2" xfId="205"/>
    <cellStyle name="Normal 3 2 5 2 2" xfId="239"/>
    <cellStyle name="Normal 3 2 5 2 2 2" xfId="310"/>
    <cellStyle name="Normal 3 2 5 2 2 2 2" xfId="456"/>
    <cellStyle name="Normal 3 2 5 2 2 3" xfId="386"/>
    <cellStyle name="Normal 3 2 5 2 3" xfId="276"/>
    <cellStyle name="Normal 3 2 5 2 3 2" xfId="422"/>
    <cellStyle name="Normal 3 2 5 2 4" xfId="352"/>
    <cellStyle name="Normal 3 2 5 3" xfId="222"/>
    <cellStyle name="Normal 3 2 5 3 2" xfId="293"/>
    <cellStyle name="Normal 3 2 5 3 2 2" xfId="439"/>
    <cellStyle name="Normal 3 2 5 3 3" xfId="369"/>
    <cellStyle name="Normal 3 2 5 4" xfId="259"/>
    <cellStyle name="Normal 3 2 5 4 2" xfId="405"/>
    <cellStyle name="Normal 3 2 5 5" xfId="335"/>
    <cellStyle name="Normal 3 2 6" xfId="139"/>
    <cellStyle name="Normal 3 2 6 2" xfId="206"/>
    <cellStyle name="Normal 3 2 6 2 2" xfId="240"/>
    <cellStyle name="Normal 3 2 6 2 2 2" xfId="311"/>
    <cellStyle name="Normal 3 2 6 2 2 2 2" xfId="457"/>
    <cellStyle name="Normal 3 2 6 2 2 3" xfId="387"/>
    <cellStyle name="Normal 3 2 6 2 3" xfId="277"/>
    <cellStyle name="Normal 3 2 6 2 3 2" xfId="423"/>
    <cellStyle name="Normal 3 2 6 2 4" xfId="353"/>
    <cellStyle name="Normal 3 2 6 3" xfId="223"/>
    <cellStyle name="Normal 3 2 6 3 2" xfId="294"/>
    <cellStyle name="Normal 3 2 6 3 2 2" xfId="440"/>
    <cellStyle name="Normal 3 2 6 3 3" xfId="370"/>
    <cellStyle name="Normal 3 2 6 4" xfId="260"/>
    <cellStyle name="Normal 3 2 6 4 2" xfId="406"/>
    <cellStyle name="Normal 3 2 6 5" xfId="336"/>
    <cellStyle name="Normal 3 2 7" xfId="140"/>
    <cellStyle name="Normal 3 2 7 2" xfId="207"/>
    <cellStyle name="Normal 3 2 7 2 2" xfId="241"/>
    <cellStyle name="Normal 3 2 7 2 2 2" xfId="312"/>
    <cellStyle name="Normal 3 2 7 2 2 2 2" xfId="458"/>
    <cellStyle name="Normal 3 2 7 2 2 3" xfId="388"/>
    <cellStyle name="Normal 3 2 7 2 3" xfId="278"/>
    <cellStyle name="Normal 3 2 7 2 3 2" xfId="424"/>
    <cellStyle name="Normal 3 2 7 2 4" xfId="354"/>
    <cellStyle name="Normal 3 2 7 3" xfId="224"/>
    <cellStyle name="Normal 3 2 7 3 2" xfId="295"/>
    <cellStyle name="Normal 3 2 7 3 2 2" xfId="441"/>
    <cellStyle name="Normal 3 2 7 3 3" xfId="371"/>
    <cellStyle name="Normal 3 2 7 4" xfId="261"/>
    <cellStyle name="Normal 3 2 7 4 2" xfId="407"/>
    <cellStyle name="Normal 3 2 7 5" xfId="337"/>
    <cellStyle name="Normal 3 2 8" xfId="141"/>
    <cellStyle name="Normal 3 2 8 2" xfId="208"/>
    <cellStyle name="Normal 3 2 8 2 2" xfId="242"/>
    <cellStyle name="Normal 3 2 8 2 2 2" xfId="313"/>
    <cellStyle name="Normal 3 2 8 2 2 2 2" xfId="459"/>
    <cellStyle name="Normal 3 2 8 2 2 3" xfId="389"/>
    <cellStyle name="Normal 3 2 8 2 3" xfId="279"/>
    <cellStyle name="Normal 3 2 8 2 3 2" xfId="425"/>
    <cellStyle name="Normal 3 2 8 2 4" xfId="355"/>
    <cellStyle name="Normal 3 2 8 3" xfId="225"/>
    <cellStyle name="Normal 3 2 8 3 2" xfId="296"/>
    <cellStyle name="Normal 3 2 8 3 2 2" xfId="442"/>
    <cellStyle name="Normal 3 2 8 3 3" xfId="372"/>
    <cellStyle name="Normal 3 2 8 4" xfId="262"/>
    <cellStyle name="Normal 3 2 8 4 2" xfId="408"/>
    <cellStyle name="Normal 3 2 8 5" xfId="338"/>
    <cellStyle name="Normal 3 2 9" xfId="201"/>
    <cellStyle name="Normal 3 2 9 2" xfId="235"/>
    <cellStyle name="Normal 3 2 9 2 2" xfId="306"/>
    <cellStyle name="Normal 3 2 9 2 2 2" xfId="452"/>
    <cellStyle name="Normal 3 2 9 2 3" xfId="382"/>
    <cellStyle name="Normal 3 2 9 3" xfId="272"/>
    <cellStyle name="Normal 3 2 9 3 2" xfId="418"/>
    <cellStyle name="Normal 3 2 9 4" xfId="348"/>
    <cellStyle name="Normal 3 3" xfId="142"/>
    <cellStyle name="Normal 3 3 2" xfId="209"/>
    <cellStyle name="Normal 3 3 2 2" xfId="243"/>
    <cellStyle name="Normal 3 3 2 2 2" xfId="314"/>
    <cellStyle name="Normal 3 3 2 2 2 2" xfId="460"/>
    <cellStyle name="Normal 3 3 2 2 3" xfId="390"/>
    <cellStyle name="Normal 3 3 2 3" xfId="280"/>
    <cellStyle name="Normal 3 3 2 3 2" xfId="426"/>
    <cellStyle name="Normal 3 3 2 4" xfId="356"/>
    <cellStyle name="Normal 3 3 3" xfId="226"/>
    <cellStyle name="Normal 3 3 3 2" xfId="297"/>
    <cellStyle name="Normal 3 3 3 2 2" xfId="443"/>
    <cellStyle name="Normal 3 3 3 3" xfId="373"/>
    <cellStyle name="Normal 3 3 4" xfId="263"/>
    <cellStyle name="Normal 3 3 4 2" xfId="409"/>
    <cellStyle name="Normal 3 3 5" xfId="339"/>
    <cellStyle name="Normal 3 4" xfId="143"/>
    <cellStyle name="Normal 3 4 2" xfId="210"/>
    <cellStyle name="Normal 3 4 2 2" xfId="244"/>
    <cellStyle name="Normal 3 4 2 2 2" xfId="315"/>
    <cellStyle name="Normal 3 4 2 2 2 2" xfId="461"/>
    <cellStyle name="Normal 3 4 2 2 3" xfId="391"/>
    <cellStyle name="Normal 3 4 2 3" xfId="281"/>
    <cellStyle name="Normal 3 4 2 3 2" xfId="427"/>
    <cellStyle name="Normal 3 4 2 4" xfId="357"/>
    <cellStyle name="Normal 3 4 3" xfId="227"/>
    <cellStyle name="Normal 3 4 3 2" xfId="298"/>
    <cellStyle name="Normal 3 4 3 2 2" xfId="444"/>
    <cellStyle name="Normal 3 4 3 3" xfId="374"/>
    <cellStyle name="Normal 3 4 4" xfId="264"/>
    <cellStyle name="Normal 3 4 4 2" xfId="410"/>
    <cellStyle name="Normal 3 4 5" xfId="340"/>
    <cellStyle name="Normal 3 5" xfId="144"/>
    <cellStyle name="Normal 3 5 2" xfId="211"/>
    <cellStyle name="Normal 3 5 2 2" xfId="245"/>
    <cellStyle name="Normal 3 5 2 2 2" xfId="316"/>
    <cellStyle name="Normal 3 5 2 2 2 2" xfId="462"/>
    <cellStyle name="Normal 3 5 2 2 3" xfId="392"/>
    <cellStyle name="Normal 3 5 2 3" xfId="282"/>
    <cellStyle name="Normal 3 5 2 3 2" xfId="428"/>
    <cellStyle name="Normal 3 5 2 4" xfId="358"/>
    <cellStyle name="Normal 3 5 3" xfId="228"/>
    <cellStyle name="Normal 3 5 3 2" xfId="299"/>
    <cellStyle name="Normal 3 5 3 2 2" xfId="445"/>
    <cellStyle name="Normal 3 5 3 3" xfId="375"/>
    <cellStyle name="Normal 3 5 4" xfId="265"/>
    <cellStyle name="Normal 3 5 4 2" xfId="411"/>
    <cellStyle name="Normal 3 5 5" xfId="341"/>
    <cellStyle name="Normal 3 6" xfId="145"/>
    <cellStyle name="Normal 3 6 2" xfId="212"/>
    <cellStyle name="Normal 3 6 2 2" xfId="246"/>
    <cellStyle name="Normal 3 6 2 2 2" xfId="317"/>
    <cellStyle name="Normal 3 6 2 2 2 2" xfId="463"/>
    <cellStyle name="Normal 3 6 2 2 3" xfId="393"/>
    <cellStyle name="Normal 3 6 2 3" xfId="283"/>
    <cellStyle name="Normal 3 6 2 3 2" xfId="429"/>
    <cellStyle name="Normal 3 6 2 4" xfId="359"/>
    <cellStyle name="Normal 3 6 3" xfId="229"/>
    <cellStyle name="Normal 3 6 3 2" xfId="300"/>
    <cellStyle name="Normal 3 6 3 2 2" xfId="446"/>
    <cellStyle name="Normal 3 6 3 3" xfId="376"/>
    <cellStyle name="Normal 3 6 4" xfId="266"/>
    <cellStyle name="Normal 3 6 4 2" xfId="412"/>
    <cellStyle name="Normal 3 6 5" xfId="342"/>
    <cellStyle name="Normal 3 7" xfId="146"/>
    <cellStyle name="Normal 3 7 2" xfId="213"/>
    <cellStyle name="Normal 3 7 2 2" xfId="247"/>
    <cellStyle name="Normal 3 7 2 2 2" xfId="318"/>
    <cellStyle name="Normal 3 7 2 2 2 2" xfId="464"/>
    <cellStyle name="Normal 3 7 2 2 3" xfId="394"/>
    <cellStyle name="Normal 3 7 2 3" xfId="284"/>
    <cellStyle name="Normal 3 7 2 3 2" xfId="430"/>
    <cellStyle name="Normal 3 7 2 4" xfId="360"/>
    <cellStyle name="Normal 3 7 3" xfId="230"/>
    <cellStyle name="Normal 3 7 3 2" xfId="301"/>
    <cellStyle name="Normal 3 7 3 2 2" xfId="447"/>
    <cellStyle name="Normal 3 7 3 3" xfId="377"/>
    <cellStyle name="Normal 3 7 4" xfId="267"/>
    <cellStyle name="Normal 3 7 4 2" xfId="413"/>
    <cellStyle name="Normal 3 7 5" xfId="343"/>
    <cellStyle name="Normal 3 8" xfId="147"/>
    <cellStyle name="Normal 3 8 2" xfId="214"/>
    <cellStyle name="Normal 3 8 2 2" xfId="248"/>
    <cellStyle name="Normal 3 8 2 2 2" xfId="319"/>
    <cellStyle name="Normal 3 8 2 2 2 2" xfId="465"/>
    <cellStyle name="Normal 3 8 2 2 3" xfId="395"/>
    <cellStyle name="Normal 3 8 2 3" xfId="285"/>
    <cellStyle name="Normal 3 8 2 3 2" xfId="431"/>
    <cellStyle name="Normal 3 8 2 4" xfId="361"/>
    <cellStyle name="Normal 3 8 3" xfId="231"/>
    <cellStyle name="Normal 3 8 3 2" xfId="302"/>
    <cellStyle name="Normal 3 8 3 2 2" xfId="448"/>
    <cellStyle name="Normal 3 8 3 3" xfId="378"/>
    <cellStyle name="Normal 3 8 4" xfId="268"/>
    <cellStyle name="Normal 3 8 4 2" xfId="414"/>
    <cellStyle name="Normal 3 8 5" xfId="344"/>
    <cellStyle name="Normal 3 9" xfId="148"/>
    <cellStyle name="Normal 3 9 2" xfId="215"/>
    <cellStyle name="Normal 3 9 2 2" xfId="249"/>
    <cellStyle name="Normal 3 9 2 2 2" xfId="320"/>
    <cellStyle name="Normal 3 9 2 2 2 2" xfId="466"/>
    <cellStyle name="Normal 3 9 2 2 3" xfId="396"/>
    <cellStyle name="Normal 3 9 2 3" xfId="286"/>
    <cellStyle name="Normal 3 9 2 3 2" xfId="432"/>
    <cellStyle name="Normal 3 9 2 4" xfId="362"/>
    <cellStyle name="Normal 3 9 3" xfId="232"/>
    <cellStyle name="Normal 3 9 3 2" xfId="303"/>
    <cellStyle name="Normal 3 9 3 2 2" xfId="449"/>
    <cellStyle name="Normal 3 9 3 3" xfId="379"/>
    <cellStyle name="Normal 3 9 4" xfId="269"/>
    <cellStyle name="Normal 3 9 4 2" xfId="415"/>
    <cellStyle name="Normal 3 9 5" xfId="345"/>
    <cellStyle name="Normal 4" xfId="149"/>
    <cellStyle name="Normal 4 2" xfId="216"/>
    <cellStyle name="Normal 4 2 2" xfId="250"/>
    <cellStyle name="Normal 4 2 2 2" xfId="321"/>
    <cellStyle name="Normal 4 2 2 2 2" xfId="467"/>
    <cellStyle name="Normal 4 2 2 3" xfId="397"/>
    <cellStyle name="Normal 4 2 3" xfId="287"/>
    <cellStyle name="Normal 4 2 3 2" xfId="433"/>
    <cellStyle name="Normal 4 2 4" xfId="363"/>
    <cellStyle name="Normal 4 3" xfId="233"/>
    <cellStyle name="Normal 4 3 2" xfId="304"/>
    <cellStyle name="Normal 4 3 2 2" xfId="450"/>
    <cellStyle name="Normal 4 3 3" xfId="380"/>
    <cellStyle name="Normal 4 4" xfId="270"/>
    <cellStyle name="Normal 4 4 2" xfId="416"/>
    <cellStyle name="Normal 4 5" xfId="346"/>
    <cellStyle name="Normal 5" xfId="150"/>
    <cellStyle name="Normal 6" xfId="253"/>
    <cellStyle name="Normal 7" xfId="326"/>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Percent 5" xfId="327"/>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47">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ACCTING\EXCEL\Package\2006\09%20September%2006\Exhibit%203%20-%20Taxes%20-%2009-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Accounting\Financial%20Reporting\Stop%20Loss%20and%20Other%20A&amp;H\Dental\Assumed%20Dental\JE%20GroupLink%20-%20Assumed%20(12)%20Dec%20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Accounting\Financial%20Reporting\Stop%20Loss%20and%20Other%20A&amp;H\ABBA\JE%20-%20ABBA%20Due&amp;Uncoll%20Prem%2012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ccounting\Financials\2010\December\AMIC%20Consolidation-%2012-31-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ccounting\Financials\2004\June\Equity\EPS%202004%20AMIC%206-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ergei\Local%20Settings\Temporary%20Internet%20Files\OLK74\GAAP%20Package%2012-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ACCTING\EXCEL\Package\2006\09%20September%2006\Exhibit%202%20-%20General%20Exp%20-%2009-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adamg\Local%20Settings\Temporary%20Internet%20Files\Content.Outlook\BOZ0CFGU\IHC%20Excess%20Report%202014%20Q1%20-%20work%20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mv-file\department\finance\Leases%20&amp;%20Notes\Cisco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ACCTING\EXCEL\Package\2007\03%20March%2007\Exhibit%203%20-%20Taxes%20-%2003-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ocuments%20and%20Settings\maria\My%20Documents\AMC%20Financials\Time_Tracker_Results_thru%20Au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Detail"/>
      <sheetName val="CY Accl-Detail"/>
      <sheetName val="PY Accl-Detail"/>
      <sheetName val="Incurred-Detail"/>
      <sheetName val="Analysis"/>
      <sheetName val="Exh 6"/>
      <sheetName val="Trend Summ"/>
      <sheetName val="LOB"/>
      <sheetName val="Tables"/>
    </sheetNames>
    <sheetDataSet>
      <sheetData sheetId="0"/>
      <sheetData sheetId="1"/>
      <sheetData sheetId="2"/>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NGL"/>
      <sheetName val="Sheet1-NGL"/>
      <sheetName val="JE-DCP prior"/>
      <sheetName val="Sheet1-DCP prior"/>
      <sheetName val="JE-ANL"/>
      <sheetName val="Sheet1-ANL"/>
      <sheetName val="JE-ANL post"/>
      <sheetName val="Sheet1-ANL post"/>
      <sheetName val="NGL-Dec 08"/>
      <sheetName val="DCP- Dec 08"/>
      <sheetName val="ANTEX NET-Dec 08"/>
      <sheetName val="ANTEX DCP PRIOR- Dec 08"/>
      <sheetName val="ANTEX DCP POST-Dec 08"/>
      <sheetName val="JE-All Combined"/>
      <sheetName val="Interface-All Combin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sheetData sheetId="13">
        <row r="2">
          <cell r="T2" t="str">
            <v>Madison National Life</v>
          </cell>
        </row>
        <row r="3">
          <cell r="T3" t="str">
            <v>Stop Loss Activity Analysis</v>
          </cell>
        </row>
        <row r="4">
          <cell r="T4" t="str">
            <v>GroupLink-NGL Dec 08</v>
          </cell>
        </row>
        <row r="7">
          <cell r="T7" t="str">
            <v>Gross</v>
          </cell>
          <cell r="U7" t="str">
            <v>NGLIC</v>
          </cell>
          <cell r="V7" t="str">
            <v>Ancillary Re</v>
          </cell>
          <cell r="W7" t="str">
            <v>GroupLink Re</v>
          </cell>
          <cell r="X7" t="str">
            <v>MNL QS</v>
          </cell>
          <cell r="Y7" t="str">
            <v>Cross Checks</v>
          </cell>
        </row>
        <row r="8">
          <cell r="T8" t="str">
            <v>Activity</v>
          </cell>
          <cell r="U8">
            <v>0</v>
          </cell>
          <cell r="V8">
            <v>0.1</v>
          </cell>
          <cell r="W8">
            <v>0</v>
          </cell>
          <cell r="X8">
            <v>0.9</v>
          </cell>
          <cell r="Y8" t="str">
            <v>s/b 0</v>
          </cell>
        </row>
        <row r="9">
          <cell r="R9" t="str">
            <v>Assumed Premiums</v>
          </cell>
          <cell r="T9">
            <v>4873.83</v>
          </cell>
          <cell r="U9">
            <v>0</v>
          </cell>
          <cell r="V9">
            <v>487.38</v>
          </cell>
          <cell r="W9">
            <v>0</v>
          </cell>
          <cell r="X9">
            <v>4386.45</v>
          </cell>
          <cell r="Y9">
            <v>0</v>
          </cell>
        </row>
        <row r="11">
          <cell r="R11" t="str">
            <v>Administration Fee (MGU Fee)</v>
          </cell>
          <cell r="T11">
            <v>-388.9</v>
          </cell>
          <cell r="U11">
            <v>0</v>
          </cell>
          <cell r="V11">
            <v>-38.89</v>
          </cell>
          <cell r="W11">
            <v>0</v>
          </cell>
          <cell r="X11">
            <v>-350.01</v>
          </cell>
          <cell r="Y11">
            <v>0</v>
          </cell>
        </row>
        <row r="12">
          <cell r="R12" t="str">
            <v>Commissions</v>
          </cell>
          <cell r="T12">
            <v>-497.81</v>
          </cell>
          <cell r="U12">
            <v>0</v>
          </cell>
          <cell r="V12">
            <v>-49.78</v>
          </cell>
          <cell r="W12">
            <v>0</v>
          </cell>
          <cell r="X12">
            <v>-448.03</v>
          </cell>
          <cell r="Y12">
            <v>0</v>
          </cell>
        </row>
        <row r="13">
          <cell r="R13" t="str">
            <v xml:space="preserve">Carrier Fee </v>
          </cell>
          <cell r="T13">
            <v>-243.69</v>
          </cell>
          <cell r="U13">
            <v>0</v>
          </cell>
          <cell r="V13">
            <v>-24.37</v>
          </cell>
          <cell r="W13">
            <v>0</v>
          </cell>
          <cell r="X13">
            <v>-219.32</v>
          </cell>
          <cell r="Y13">
            <v>0</v>
          </cell>
        </row>
        <row r="14">
          <cell r="R14" t="str">
            <v>Premium Tax</v>
          </cell>
          <cell r="T14">
            <v>-121.85</v>
          </cell>
          <cell r="U14">
            <v>0</v>
          </cell>
          <cell r="V14">
            <v>-12.19</v>
          </cell>
          <cell r="W14">
            <v>0</v>
          </cell>
          <cell r="X14">
            <v>-109.67</v>
          </cell>
          <cell r="Y14">
            <v>1.0000000000005116E-2</v>
          </cell>
        </row>
        <row r="15">
          <cell r="R15" t="str">
            <v>Intermediary Fee (Override)</v>
          </cell>
          <cell r="T15">
            <v>0</v>
          </cell>
          <cell r="U15">
            <v>0</v>
          </cell>
          <cell r="V15">
            <v>0</v>
          </cell>
          <cell r="W15">
            <v>0</v>
          </cell>
          <cell r="X15">
            <v>0</v>
          </cell>
          <cell r="Y15">
            <v>0</v>
          </cell>
        </row>
        <row r="17">
          <cell r="R17" t="str">
            <v>Assumed Claims</v>
          </cell>
          <cell r="T17">
            <v>-1378.3</v>
          </cell>
          <cell r="U17">
            <v>0</v>
          </cell>
          <cell r="V17">
            <v>-137.83000000000001</v>
          </cell>
          <cell r="W17">
            <v>0</v>
          </cell>
          <cell r="X17">
            <v>-1240.47</v>
          </cell>
          <cell r="Y17">
            <v>0</v>
          </cell>
        </row>
        <row r="19">
          <cell r="R19" t="str">
            <v>Interest less Fees on Claim Fund</v>
          </cell>
          <cell r="T19">
            <v>0</v>
          </cell>
          <cell r="U19">
            <v>0</v>
          </cell>
          <cell r="V19">
            <v>0</v>
          </cell>
          <cell r="W19">
            <v>0</v>
          </cell>
          <cell r="X19">
            <v>0</v>
          </cell>
          <cell r="Y19">
            <v>0</v>
          </cell>
        </row>
        <row r="20">
          <cell r="R20" t="str">
            <v>Net Claim fund contribution</v>
          </cell>
          <cell r="T20">
            <v>0</v>
          </cell>
          <cell r="U20">
            <v>0</v>
          </cell>
          <cell r="V20">
            <v>0</v>
          </cell>
          <cell r="W20">
            <v>0</v>
          </cell>
          <cell r="X20">
            <v>0</v>
          </cell>
          <cell r="Y20">
            <v>0</v>
          </cell>
        </row>
        <row r="21">
          <cell r="R21" t="str">
            <v>Cash Call</v>
          </cell>
          <cell r="T21">
            <v>0</v>
          </cell>
          <cell r="U21">
            <v>0</v>
          </cell>
          <cell r="V21">
            <v>0</v>
          </cell>
          <cell r="W21">
            <v>0</v>
          </cell>
          <cell r="X21">
            <v>0</v>
          </cell>
          <cell r="Y21">
            <v>0</v>
          </cell>
        </row>
        <row r="23">
          <cell r="R23">
            <v>0</v>
          </cell>
          <cell r="T23">
            <v>2243.2800000000007</v>
          </cell>
          <cell r="U23">
            <v>0</v>
          </cell>
          <cell r="V23">
            <v>224.32000000000002</v>
          </cell>
          <cell r="W23">
            <v>0</v>
          </cell>
          <cell r="X23">
            <v>2018.9499999999996</v>
          </cell>
          <cell r="Y23">
            <v>1.0000000000005116E-2</v>
          </cell>
        </row>
        <row r="25">
          <cell r="Y25">
            <v>0</v>
          </cell>
        </row>
        <row r="26">
          <cell r="T26" t="str">
            <v>Madison National Life</v>
          </cell>
        </row>
        <row r="27">
          <cell r="T27" t="str">
            <v>Stop Loss Activity Analysis</v>
          </cell>
        </row>
        <row r="28">
          <cell r="T28" t="str">
            <v>GroupLink-DCP Dec 08</v>
          </cell>
        </row>
        <row r="30">
          <cell r="T30" t="str">
            <v>Gross</v>
          </cell>
          <cell r="U30" t="str">
            <v>DCP</v>
          </cell>
          <cell r="V30" t="str">
            <v>Ancillary Re</v>
          </cell>
          <cell r="W30" t="str">
            <v>GroupLink Re</v>
          </cell>
          <cell r="X30" t="str">
            <v>MNL QS</v>
          </cell>
          <cell r="Y30" t="str">
            <v>Cross Checks</v>
          </cell>
        </row>
        <row r="31">
          <cell r="T31" t="str">
            <v>Activity</v>
          </cell>
          <cell r="U31">
            <v>0.8</v>
          </cell>
          <cell r="V31">
            <v>0.02</v>
          </cell>
          <cell r="W31">
            <v>0</v>
          </cell>
          <cell r="X31">
            <v>0.18</v>
          </cell>
          <cell r="Y31" t="str">
            <v>s/b 0</v>
          </cell>
        </row>
        <row r="32">
          <cell r="R32" t="str">
            <v>Assumed Premiums</v>
          </cell>
          <cell r="T32">
            <v>-71996.539999999994</v>
          </cell>
          <cell r="U32">
            <v>-57597.23</v>
          </cell>
          <cell r="V32">
            <v>-1439.93</v>
          </cell>
          <cell r="W32">
            <v>0</v>
          </cell>
          <cell r="X32">
            <v>-12959.38</v>
          </cell>
          <cell r="Y32">
            <v>0</v>
          </cell>
        </row>
        <row r="35">
          <cell r="R35" t="str">
            <v>Administration Fee (MGU Fee)</v>
          </cell>
          <cell r="T35">
            <v>4319.79</v>
          </cell>
          <cell r="U35">
            <v>3455.83</v>
          </cell>
          <cell r="V35">
            <v>86.4</v>
          </cell>
          <cell r="W35">
            <v>0</v>
          </cell>
          <cell r="X35">
            <v>777.56</v>
          </cell>
          <cell r="Y35">
            <v>0</v>
          </cell>
        </row>
        <row r="36">
          <cell r="R36" t="str">
            <v>Commissions</v>
          </cell>
          <cell r="T36">
            <v>7199.65</v>
          </cell>
          <cell r="U36">
            <v>5759.72</v>
          </cell>
          <cell r="V36">
            <v>143.99</v>
          </cell>
          <cell r="W36">
            <v>0</v>
          </cell>
          <cell r="X36">
            <v>1295.94</v>
          </cell>
          <cell r="Y36">
            <v>0</v>
          </cell>
        </row>
        <row r="37">
          <cell r="R37" t="str">
            <v>Premium Tax &amp; Carrier Fee</v>
          </cell>
          <cell r="T37">
            <v>7199.65</v>
          </cell>
          <cell r="U37">
            <v>5759.72</v>
          </cell>
          <cell r="V37">
            <v>143.99</v>
          </cell>
          <cell r="W37">
            <v>0</v>
          </cell>
          <cell r="X37">
            <v>1295.94</v>
          </cell>
          <cell r="Y37">
            <v>0</v>
          </cell>
        </row>
        <row r="38">
          <cell r="R38" t="str">
            <v xml:space="preserve">Carrier Fee </v>
          </cell>
          <cell r="T38">
            <v>0</v>
          </cell>
          <cell r="U38">
            <v>0</v>
          </cell>
          <cell r="V38">
            <v>0</v>
          </cell>
          <cell r="W38">
            <v>0</v>
          </cell>
          <cell r="X38">
            <v>0</v>
          </cell>
          <cell r="Y38">
            <v>0</v>
          </cell>
        </row>
        <row r="39">
          <cell r="R39" t="str">
            <v>Intermediary Fee (Override)</v>
          </cell>
          <cell r="T39">
            <v>0</v>
          </cell>
          <cell r="U39">
            <v>0</v>
          </cell>
          <cell r="V39">
            <v>0</v>
          </cell>
          <cell r="W39">
            <v>0</v>
          </cell>
          <cell r="X39">
            <v>0</v>
          </cell>
          <cell r="Y39">
            <v>0</v>
          </cell>
        </row>
        <row r="41">
          <cell r="R41" t="str">
            <v>Assumed Claims</v>
          </cell>
          <cell r="T41">
            <v>-151.5</v>
          </cell>
          <cell r="U41">
            <v>-121.2</v>
          </cell>
          <cell r="V41">
            <v>-3.03</v>
          </cell>
          <cell r="W41">
            <v>0</v>
          </cell>
          <cell r="X41">
            <v>-27.27</v>
          </cell>
          <cell r="Y41">
            <v>0</v>
          </cell>
        </row>
        <row r="44">
          <cell r="R44" t="str">
            <v>Cash Call</v>
          </cell>
          <cell r="T44">
            <v>0</v>
          </cell>
          <cell r="U44">
            <v>0</v>
          </cell>
          <cell r="V44">
            <v>0</v>
          </cell>
          <cell r="W44">
            <v>0</v>
          </cell>
          <cell r="X44">
            <v>0</v>
          </cell>
          <cell r="Y44">
            <v>0</v>
          </cell>
        </row>
        <row r="46">
          <cell r="R46">
            <v>-6.6560001687321346E-4</v>
          </cell>
          <cell r="T46">
            <v>-53428.95</v>
          </cell>
          <cell r="U46">
            <v>-42743.159999999996</v>
          </cell>
          <cell r="V46">
            <v>-1068.58</v>
          </cell>
          <cell r="W46">
            <v>0</v>
          </cell>
          <cell r="X46">
            <v>-9617.2099999999991</v>
          </cell>
          <cell r="Y46">
            <v>0</v>
          </cell>
        </row>
        <row r="49">
          <cell r="T49" t="str">
            <v>Madison National Life</v>
          </cell>
        </row>
        <row r="50">
          <cell r="T50" t="str">
            <v>Stop Loss Activity Analysis</v>
          </cell>
        </row>
        <row r="51">
          <cell r="T51" t="str">
            <v>GroupLink-ANL Dec 08</v>
          </cell>
        </row>
        <row r="53">
          <cell r="T53" t="str">
            <v>Gross</v>
          </cell>
          <cell r="U53" t="str">
            <v>DCP</v>
          </cell>
          <cell r="V53" t="str">
            <v>Ancillary Re</v>
          </cell>
          <cell r="W53" t="str">
            <v>GroupLink Re</v>
          </cell>
          <cell r="X53" t="str">
            <v>MNL QS</v>
          </cell>
          <cell r="Y53" t="str">
            <v>Cross Checks</v>
          </cell>
        </row>
        <row r="54">
          <cell r="T54" t="str">
            <v>Activity</v>
          </cell>
          <cell r="U54">
            <v>0</v>
          </cell>
          <cell r="V54">
            <v>0.1</v>
          </cell>
          <cell r="W54">
            <v>0</v>
          </cell>
          <cell r="X54">
            <v>0.9</v>
          </cell>
          <cell r="Y54" t="str">
            <v>s/b 0</v>
          </cell>
        </row>
        <row r="55">
          <cell r="R55" t="str">
            <v>Assumed Premiums</v>
          </cell>
          <cell r="T55">
            <v>137076.76999999999</v>
          </cell>
          <cell r="U55">
            <v>0</v>
          </cell>
          <cell r="V55">
            <v>13707.68</v>
          </cell>
          <cell r="W55">
            <v>0</v>
          </cell>
          <cell r="X55">
            <v>123369.09</v>
          </cell>
          <cell r="Y55">
            <v>0</v>
          </cell>
        </row>
        <row r="57">
          <cell r="R57" t="str">
            <v>Administration Fee (MGU Fee)</v>
          </cell>
          <cell r="T57">
            <v>-22497.58</v>
          </cell>
          <cell r="U57">
            <v>0</v>
          </cell>
          <cell r="V57">
            <v>-2249.7600000000002</v>
          </cell>
          <cell r="W57">
            <v>0</v>
          </cell>
          <cell r="X57">
            <v>-20247.82</v>
          </cell>
          <cell r="Y57">
            <v>0</v>
          </cell>
        </row>
        <row r="58">
          <cell r="R58" t="str">
            <v>Commissions</v>
          </cell>
          <cell r="T58">
            <v>-5695.43</v>
          </cell>
          <cell r="U58">
            <v>0</v>
          </cell>
          <cell r="V58">
            <v>-569.54</v>
          </cell>
          <cell r="W58">
            <v>0</v>
          </cell>
          <cell r="X58">
            <v>-5125.8900000000003</v>
          </cell>
          <cell r="Y58">
            <v>0</v>
          </cell>
        </row>
        <row r="59">
          <cell r="R59" t="str">
            <v>Premium Tax &amp; Carrier Fee</v>
          </cell>
          <cell r="T59">
            <v>-10102.17</v>
          </cell>
          <cell r="U59">
            <v>0</v>
          </cell>
          <cell r="V59">
            <v>-1010.22</v>
          </cell>
          <cell r="W59">
            <v>0</v>
          </cell>
          <cell r="X59">
            <v>-9091.9500000000007</v>
          </cell>
          <cell r="Y59">
            <v>0</v>
          </cell>
        </row>
        <row r="60">
          <cell r="R60" t="str">
            <v xml:space="preserve">Actuarial Fee </v>
          </cell>
          <cell r="T60">
            <v>-2059.2600000000002</v>
          </cell>
          <cell r="U60">
            <v>0</v>
          </cell>
          <cell r="V60">
            <v>-205.93</v>
          </cell>
          <cell r="W60">
            <v>0</v>
          </cell>
          <cell r="X60">
            <v>-1853.33</v>
          </cell>
          <cell r="Y60">
            <v>-2.2737367544323206E-13</v>
          </cell>
        </row>
        <row r="61">
          <cell r="R61" t="str">
            <v>Intermediary Fee (Override)</v>
          </cell>
          <cell r="T61">
            <v>0</v>
          </cell>
          <cell r="U61">
            <v>0</v>
          </cell>
          <cell r="V61">
            <v>0</v>
          </cell>
          <cell r="W61">
            <v>0</v>
          </cell>
          <cell r="X61">
            <v>0</v>
          </cell>
          <cell r="Y61">
            <v>0</v>
          </cell>
        </row>
        <row r="63">
          <cell r="R63" t="str">
            <v>Assumed Claims</v>
          </cell>
          <cell r="T63">
            <v>-97652.58</v>
          </cell>
          <cell r="U63">
            <v>0</v>
          </cell>
          <cell r="V63">
            <v>-9765.26</v>
          </cell>
          <cell r="W63">
            <v>0</v>
          </cell>
          <cell r="X63">
            <v>-87887.32</v>
          </cell>
          <cell r="Y63">
            <v>0</v>
          </cell>
        </row>
        <row r="64">
          <cell r="Y64">
            <v>0</v>
          </cell>
        </row>
        <row r="65">
          <cell r="R65" t="str">
            <v>Cash Call</v>
          </cell>
          <cell r="T65">
            <v>0</v>
          </cell>
          <cell r="U65">
            <v>0</v>
          </cell>
          <cell r="V65">
            <v>0</v>
          </cell>
          <cell r="W65">
            <v>0</v>
          </cell>
          <cell r="X65">
            <v>0</v>
          </cell>
          <cell r="Y65">
            <v>0</v>
          </cell>
        </row>
        <row r="67">
          <cell r="R67">
            <v>0</v>
          </cell>
          <cell r="T67">
            <v>-930.25000000001455</v>
          </cell>
          <cell r="U67">
            <v>0</v>
          </cell>
          <cell r="V67">
            <v>-93.029999999998836</v>
          </cell>
          <cell r="W67">
            <v>0</v>
          </cell>
          <cell r="X67">
            <v>-837.22000000001572</v>
          </cell>
          <cell r="Y67">
            <v>-2.2737367544323206E-13</v>
          </cell>
        </row>
        <row r="69">
          <cell r="Y69">
            <v>0</v>
          </cell>
        </row>
        <row r="70">
          <cell r="T70" t="str">
            <v>Madison National Life</v>
          </cell>
        </row>
        <row r="71">
          <cell r="T71" t="str">
            <v>Stop Loss Activity Analysis</v>
          </cell>
        </row>
        <row r="72">
          <cell r="T72" t="str">
            <v>GroupLink-ANL-DCP Dec 08</v>
          </cell>
        </row>
        <row r="74">
          <cell r="T74" t="str">
            <v>Gross</v>
          </cell>
          <cell r="U74" t="str">
            <v>DCP</v>
          </cell>
          <cell r="V74" t="str">
            <v>Ancillary Re</v>
          </cell>
          <cell r="W74" t="str">
            <v>GroupLink Re</v>
          </cell>
          <cell r="X74" t="str">
            <v>MNL QS</v>
          </cell>
          <cell r="Y74" t="str">
            <v>Cross Checks</v>
          </cell>
        </row>
        <row r="75">
          <cell r="T75" t="str">
            <v>Activity</v>
          </cell>
          <cell r="U75">
            <v>0</v>
          </cell>
          <cell r="V75">
            <v>0</v>
          </cell>
          <cell r="W75">
            <v>0</v>
          </cell>
          <cell r="X75">
            <v>1</v>
          </cell>
          <cell r="Y75" t="str">
            <v>s/b 0</v>
          </cell>
        </row>
        <row r="76">
          <cell r="R76" t="str">
            <v>Assumed Premiums</v>
          </cell>
          <cell r="T76">
            <v>2830</v>
          </cell>
          <cell r="U76">
            <v>0</v>
          </cell>
          <cell r="V76">
            <v>0</v>
          </cell>
          <cell r="W76">
            <v>0</v>
          </cell>
          <cell r="X76">
            <v>2830</v>
          </cell>
          <cell r="Y76">
            <v>0</v>
          </cell>
        </row>
        <row r="78">
          <cell r="R78" t="str">
            <v>Administration Fee (MGU Fee)</v>
          </cell>
          <cell r="T78">
            <v>-121.71</v>
          </cell>
          <cell r="U78">
            <v>0</v>
          </cell>
          <cell r="V78">
            <v>0</v>
          </cell>
          <cell r="W78">
            <v>0</v>
          </cell>
          <cell r="X78">
            <v>-121.71</v>
          </cell>
          <cell r="Y78">
            <v>0</v>
          </cell>
        </row>
        <row r="79">
          <cell r="R79" t="str">
            <v>Commissions</v>
          </cell>
          <cell r="T79">
            <v>-223.76</v>
          </cell>
          <cell r="U79">
            <v>0</v>
          </cell>
          <cell r="V79">
            <v>0</v>
          </cell>
          <cell r="W79">
            <v>0</v>
          </cell>
          <cell r="X79">
            <v>-223.76</v>
          </cell>
          <cell r="Y79">
            <v>0</v>
          </cell>
        </row>
        <row r="80">
          <cell r="R80" t="str">
            <v>Premium Tax &amp; Carrier Fee</v>
          </cell>
          <cell r="T80">
            <v>-171.65</v>
          </cell>
          <cell r="U80">
            <v>0</v>
          </cell>
          <cell r="V80">
            <v>0</v>
          </cell>
          <cell r="W80">
            <v>0</v>
          </cell>
          <cell r="X80">
            <v>-171.65</v>
          </cell>
          <cell r="Y80">
            <v>0</v>
          </cell>
        </row>
        <row r="81">
          <cell r="R81" t="str">
            <v xml:space="preserve">Carrier Fee </v>
          </cell>
          <cell r="T81">
            <v>0</v>
          </cell>
          <cell r="U81">
            <v>0</v>
          </cell>
          <cell r="V81">
            <v>0</v>
          </cell>
          <cell r="W81">
            <v>0</v>
          </cell>
          <cell r="X81">
            <v>0</v>
          </cell>
          <cell r="Y81">
            <v>0</v>
          </cell>
        </row>
        <row r="82">
          <cell r="R82" t="str">
            <v>Intermediary Fee (Override)</v>
          </cell>
          <cell r="T82">
            <v>0</v>
          </cell>
          <cell r="U82">
            <v>0</v>
          </cell>
          <cell r="V82">
            <v>0</v>
          </cell>
          <cell r="W82">
            <v>0</v>
          </cell>
          <cell r="X82">
            <v>0</v>
          </cell>
          <cell r="Y82">
            <v>0</v>
          </cell>
        </row>
        <row r="84">
          <cell r="R84" t="str">
            <v>Assumed Claims</v>
          </cell>
          <cell r="T84">
            <v>-1645.0515</v>
          </cell>
          <cell r="U84">
            <v>0</v>
          </cell>
          <cell r="V84">
            <v>0</v>
          </cell>
          <cell r="W84">
            <v>0</v>
          </cell>
          <cell r="X84">
            <v>-1645.05</v>
          </cell>
          <cell r="Y84">
            <v>-1.5000000000782165E-3</v>
          </cell>
        </row>
        <row r="85">
          <cell r="Y85">
            <v>0</v>
          </cell>
        </row>
        <row r="86">
          <cell r="R86" t="str">
            <v>Cash Call</v>
          </cell>
          <cell r="T86">
            <v>0</v>
          </cell>
          <cell r="U86">
            <v>0</v>
          </cell>
          <cell r="V86">
            <v>0</v>
          </cell>
          <cell r="W86">
            <v>0</v>
          </cell>
          <cell r="X86">
            <v>0</v>
          </cell>
          <cell r="Y86">
            <v>0</v>
          </cell>
        </row>
        <row r="88">
          <cell r="R88">
            <v>-1.5000000004192771E-3</v>
          </cell>
          <cell r="T88">
            <v>667.82849999999962</v>
          </cell>
          <cell r="U88">
            <v>0</v>
          </cell>
          <cell r="V88">
            <v>0</v>
          </cell>
          <cell r="W88">
            <v>0</v>
          </cell>
          <cell r="X88">
            <v>667.8299999999997</v>
          </cell>
          <cell r="Y88">
            <v>-1.5000000000782165E-3</v>
          </cell>
        </row>
        <row r="90">
          <cell r="Y90">
            <v>0</v>
          </cell>
        </row>
      </sheetData>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Combined"/>
      <sheetName val="Interface-Combined"/>
      <sheetName val="JE-Accd"/>
      <sheetName val="JE-Critical Ill"/>
      <sheetName val="JE-Life"/>
      <sheetName val="D&amp;U"/>
    </sheetNames>
    <sheetDataSet>
      <sheetData sheetId="0">
        <row r="3">
          <cell r="T3" t="str">
            <v>Madison National Life</v>
          </cell>
        </row>
        <row r="4">
          <cell r="T4" t="str">
            <v>Accident Analysis</v>
          </cell>
        </row>
        <row r="5">
          <cell r="T5" t="str">
            <v>ABBA Accident Due&amp;Uncoll 1208</v>
          </cell>
        </row>
        <row r="7">
          <cell r="T7" t="str">
            <v>Cash</v>
          </cell>
          <cell r="U7" t="str">
            <v>Gross</v>
          </cell>
          <cell r="W7" t="str">
            <v>ABC</v>
          </cell>
          <cell r="X7" t="str">
            <v>NGL</v>
          </cell>
          <cell r="Y7" t="str">
            <v xml:space="preserve">MNL </v>
          </cell>
          <cell r="Z7" t="str">
            <v>Cross Checks</v>
          </cell>
        </row>
        <row r="8">
          <cell r="T8" t="str">
            <v>Due</v>
          </cell>
          <cell r="U8" t="str">
            <v>Activity</v>
          </cell>
          <cell r="V8">
            <v>0</v>
          </cell>
          <cell r="W8">
            <v>0.1</v>
          </cell>
          <cell r="X8">
            <v>0</v>
          </cell>
          <cell r="Y8">
            <v>1</v>
          </cell>
          <cell r="Z8" t="str">
            <v>s/b 0</v>
          </cell>
        </row>
        <row r="9">
          <cell r="R9" t="str">
            <v>Direct Premiums</v>
          </cell>
          <cell r="T9">
            <v>57171.829999999994</v>
          </cell>
          <cell r="U9">
            <v>80593.95</v>
          </cell>
          <cell r="V9">
            <v>0</v>
          </cell>
          <cell r="W9">
            <v>0</v>
          </cell>
          <cell r="X9">
            <v>0</v>
          </cell>
          <cell r="Y9">
            <v>80593.95</v>
          </cell>
          <cell r="Z9">
            <v>0</v>
          </cell>
        </row>
        <row r="10">
          <cell r="R10" t="str">
            <v>Ceded Premiums</v>
          </cell>
          <cell r="Z10">
            <v>0</v>
          </cell>
        </row>
        <row r="11">
          <cell r="R11">
            <v>0</v>
          </cell>
        </row>
        <row r="16">
          <cell r="R16" t="str">
            <v>Commissions</v>
          </cell>
          <cell r="S16">
            <v>0</v>
          </cell>
          <cell r="U16">
            <v>0</v>
          </cell>
          <cell r="V16">
            <v>0</v>
          </cell>
          <cell r="W16">
            <v>0</v>
          </cell>
          <cell r="X16">
            <v>0</v>
          </cell>
          <cell r="Y16">
            <v>0</v>
          </cell>
          <cell r="Z16">
            <v>0</v>
          </cell>
        </row>
        <row r="19">
          <cell r="R19" t="str">
            <v>Administration Fee (MGU Fee)</v>
          </cell>
          <cell r="S19">
            <v>0</v>
          </cell>
          <cell r="U19">
            <v>0</v>
          </cell>
          <cell r="V19">
            <v>0</v>
          </cell>
          <cell r="W19">
            <v>0</v>
          </cell>
          <cell r="X19">
            <v>0</v>
          </cell>
          <cell r="Y19">
            <v>0</v>
          </cell>
          <cell r="Z19">
            <v>0</v>
          </cell>
        </row>
        <row r="20">
          <cell r="Z20">
            <v>0</v>
          </cell>
        </row>
        <row r="21">
          <cell r="R21" t="str">
            <v>Actuarial Fees</v>
          </cell>
          <cell r="S21">
            <v>0.06</v>
          </cell>
          <cell r="U21">
            <v>-4835.6369999999997</v>
          </cell>
          <cell r="V21">
            <v>0</v>
          </cell>
          <cell r="W21">
            <v>0</v>
          </cell>
          <cell r="X21">
            <v>0</v>
          </cell>
          <cell r="Y21">
            <v>-4835.6400000000003</v>
          </cell>
          <cell r="Z21">
            <v>3.0000000006111804E-3</v>
          </cell>
        </row>
        <row r="23">
          <cell r="R23" t="str">
            <v>Prem Tax &amp; Carrier Fee</v>
          </cell>
          <cell r="S23">
            <v>7.5000000000000011E-2</v>
          </cell>
          <cell r="T23">
            <v>6044.5462500000003</v>
          </cell>
          <cell r="U23">
            <v>-6044.5462500000003</v>
          </cell>
          <cell r="V23">
            <v>0</v>
          </cell>
          <cell r="W23">
            <v>0</v>
          </cell>
          <cell r="X23">
            <v>0</v>
          </cell>
          <cell r="Y23">
            <v>-6044.55</v>
          </cell>
          <cell r="Z23">
            <v>3.7499999998544808E-3</v>
          </cell>
        </row>
        <row r="25">
          <cell r="U25">
            <v>0</v>
          </cell>
          <cell r="V25">
            <v>0</v>
          </cell>
          <cell r="W25">
            <v>0</v>
          </cell>
          <cell r="X25">
            <v>0</v>
          </cell>
          <cell r="Y25">
            <v>0</v>
          </cell>
          <cell r="Z25">
            <v>0</v>
          </cell>
        </row>
        <row r="27">
          <cell r="R27" t="str">
            <v>Claim Reserve</v>
          </cell>
          <cell r="U27">
            <v>-12541.924999999999</v>
          </cell>
          <cell r="V27">
            <v>0</v>
          </cell>
          <cell r="W27">
            <v>0</v>
          </cell>
          <cell r="X27">
            <v>0</v>
          </cell>
          <cell r="Y27">
            <v>-12541.93</v>
          </cell>
          <cell r="Z27">
            <v>5.0000000010186341E-3</v>
          </cell>
        </row>
        <row r="30">
          <cell r="R30">
            <v>0</v>
          </cell>
          <cell r="T30">
            <v>63216.376249999994</v>
          </cell>
          <cell r="U30">
            <v>57171.841749999992</v>
          </cell>
          <cell r="V30">
            <v>0</v>
          </cell>
          <cell r="W30">
            <v>0</v>
          </cell>
          <cell r="X30">
            <v>0</v>
          </cell>
          <cell r="Y30">
            <v>57171.829999999994</v>
          </cell>
          <cell r="Z30">
            <v>1.1750000001484295E-2</v>
          </cell>
        </row>
        <row r="33">
          <cell r="T33" t="str">
            <v>Madison National Life</v>
          </cell>
        </row>
        <row r="34">
          <cell r="T34" t="str">
            <v>Critical Illness Analysis</v>
          </cell>
        </row>
        <row r="35">
          <cell r="T35" t="str">
            <v>ABBA Critc Ill Due&amp;Uncoll 1208</v>
          </cell>
        </row>
        <row r="37">
          <cell r="T37" t="str">
            <v>Cash</v>
          </cell>
          <cell r="U37" t="str">
            <v>Gross</v>
          </cell>
          <cell r="W37" t="str">
            <v>ABC</v>
          </cell>
          <cell r="X37" t="str">
            <v>NGL</v>
          </cell>
          <cell r="Y37" t="str">
            <v xml:space="preserve">MNL </v>
          </cell>
          <cell r="Z37" t="str">
            <v>Cross Checks</v>
          </cell>
        </row>
        <row r="38">
          <cell r="T38" t="str">
            <v>Due</v>
          </cell>
          <cell r="U38" t="str">
            <v>Activity</v>
          </cell>
          <cell r="V38">
            <v>0</v>
          </cell>
          <cell r="W38">
            <v>0</v>
          </cell>
          <cell r="X38">
            <v>0</v>
          </cell>
          <cell r="Y38">
            <v>1</v>
          </cell>
          <cell r="Z38" t="str">
            <v>s/b 0</v>
          </cell>
        </row>
        <row r="39">
          <cell r="R39" t="str">
            <v>Direct Premiums</v>
          </cell>
          <cell r="T39">
            <v>37204.529999999992</v>
          </cell>
          <cell r="U39">
            <v>101930.25</v>
          </cell>
          <cell r="V39">
            <v>0</v>
          </cell>
          <cell r="W39">
            <v>0</v>
          </cell>
          <cell r="X39">
            <v>0</v>
          </cell>
          <cell r="Y39">
            <v>101930.25</v>
          </cell>
          <cell r="Z39">
            <v>0</v>
          </cell>
        </row>
        <row r="40">
          <cell r="R40" t="str">
            <v>Ceded Premiums</v>
          </cell>
          <cell r="Z40">
            <v>0</v>
          </cell>
        </row>
        <row r="41">
          <cell r="R41">
            <v>0</v>
          </cell>
        </row>
        <row r="46">
          <cell r="R46" t="str">
            <v>Commissions</v>
          </cell>
          <cell r="S46">
            <v>0</v>
          </cell>
          <cell r="U46">
            <v>0</v>
          </cell>
          <cell r="V46">
            <v>0</v>
          </cell>
          <cell r="W46">
            <v>0</v>
          </cell>
          <cell r="X46">
            <v>0</v>
          </cell>
          <cell r="Y46">
            <v>0</v>
          </cell>
          <cell r="Z46">
            <v>0</v>
          </cell>
        </row>
        <row r="49">
          <cell r="R49" t="str">
            <v>Administration Fee (MGU Fee)</v>
          </cell>
          <cell r="S49">
            <v>0</v>
          </cell>
          <cell r="U49">
            <v>0</v>
          </cell>
          <cell r="V49">
            <v>0</v>
          </cell>
          <cell r="W49">
            <v>0</v>
          </cell>
          <cell r="X49">
            <v>0</v>
          </cell>
          <cell r="Y49">
            <v>0</v>
          </cell>
          <cell r="Z49">
            <v>0</v>
          </cell>
        </row>
        <row r="50">
          <cell r="Z50">
            <v>0</v>
          </cell>
        </row>
        <row r="51">
          <cell r="R51" t="str">
            <v>Actuarial Fee</v>
          </cell>
          <cell r="S51">
            <v>0.06</v>
          </cell>
          <cell r="U51">
            <v>-6115.8149999999996</v>
          </cell>
          <cell r="V51">
            <v>0</v>
          </cell>
          <cell r="W51">
            <v>0</v>
          </cell>
          <cell r="X51">
            <v>0</v>
          </cell>
          <cell r="Y51">
            <v>-6115.82</v>
          </cell>
          <cell r="Z51">
            <v>5.0000000001091394E-3</v>
          </cell>
        </row>
        <row r="53">
          <cell r="R53" t="str">
            <v>Prem Tax &amp; Carrier Fee</v>
          </cell>
          <cell r="S53">
            <v>7.5000000000000011E-2</v>
          </cell>
          <cell r="T53">
            <v>7644.7687500000011</v>
          </cell>
          <cell r="U53">
            <v>-7644.7687500000011</v>
          </cell>
          <cell r="V53">
            <v>0</v>
          </cell>
          <cell r="W53">
            <v>0</v>
          </cell>
          <cell r="X53">
            <v>0</v>
          </cell>
          <cell r="Y53">
            <v>-7644.77</v>
          </cell>
          <cell r="Z53">
            <v>1.2499999993451638E-3</v>
          </cell>
        </row>
        <row r="55">
          <cell r="U55">
            <v>0</v>
          </cell>
          <cell r="V55">
            <v>0</v>
          </cell>
          <cell r="W55">
            <v>0</v>
          </cell>
          <cell r="X55">
            <v>0</v>
          </cell>
          <cell r="Y55">
            <v>0</v>
          </cell>
          <cell r="Z55">
            <v>0</v>
          </cell>
        </row>
        <row r="57">
          <cell r="R57" t="str">
            <v>Claim Reserve</v>
          </cell>
          <cell r="U57">
            <v>-50965.125</v>
          </cell>
          <cell r="V57">
            <v>0</v>
          </cell>
          <cell r="W57">
            <v>0</v>
          </cell>
          <cell r="X57">
            <v>0</v>
          </cell>
          <cell r="Y57">
            <v>-50965.13</v>
          </cell>
          <cell r="Z57">
            <v>4.9999999973806553E-3</v>
          </cell>
        </row>
        <row r="60">
          <cell r="R60">
            <v>0</v>
          </cell>
          <cell r="T60">
            <v>44849.298749999994</v>
          </cell>
          <cell r="U60">
            <v>37204.541249999995</v>
          </cell>
          <cell r="V60">
            <v>0</v>
          </cell>
          <cell r="W60">
            <v>0</v>
          </cell>
          <cell r="X60">
            <v>0</v>
          </cell>
          <cell r="Y60">
            <v>37204.529999999992</v>
          </cell>
          <cell r="Z60">
            <v>1.1249999996834958E-2</v>
          </cell>
        </row>
        <row r="62">
          <cell r="T62" t="str">
            <v>Madison National Life</v>
          </cell>
        </row>
        <row r="63">
          <cell r="T63" t="str">
            <v>Life Activity Analysis</v>
          </cell>
        </row>
        <row r="64">
          <cell r="T64" t="str">
            <v>ABBA Life Due&amp;Uncoll 1208</v>
          </cell>
        </row>
        <row r="68">
          <cell r="T68" t="str">
            <v>Cash</v>
          </cell>
          <cell r="U68" t="str">
            <v>Gross</v>
          </cell>
          <cell r="W68" t="str">
            <v>ABC</v>
          </cell>
          <cell r="X68" t="str">
            <v>NGL</v>
          </cell>
          <cell r="Y68" t="str">
            <v xml:space="preserve">MNL </v>
          </cell>
          <cell r="Z68" t="str">
            <v>Cross Checks</v>
          </cell>
        </row>
        <row r="69">
          <cell r="T69" t="str">
            <v>Due</v>
          </cell>
          <cell r="U69" t="str">
            <v>Activity</v>
          </cell>
          <cell r="V69">
            <v>0</v>
          </cell>
          <cell r="W69">
            <v>0</v>
          </cell>
          <cell r="X69">
            <v>0</v>
          </cell>
          <cell r="Y69">
            <v>1</v>
          </cell>
          <cell r="Z69" t="str">
            <v>s/b 0</v>
          </cell>
        </row>
        <row r="70">
          <cell r="R70" t="str">
            <v>Direct Premiums</v>
          </cell>
          <cell r="T70">
            <v>747.27999999999884</v>
          </cell>
          <cell r="U70">
            <v>21350.700000000004</v>
          </cell>
          <cell r="V70">
            <v>0</v>
          </cell>
          <cell r="W70">
            <v>0</v>
          </cell>
          <cell r="X70">
            <v>0</v>
          </cell>
          <cell r="Y70">
            <v>21350.7</v>
          </cell>
          <cell r="Z70">
            <v>0</v>
          </cell>
        </row>
        <row r="71">
          <cell r="R71" t="str">
            <v>Ceded Premiums</v>
          </cell>
          <cell r="Z71">
            <v>0</v>
          </cell>
        </row>
        <row r="72">
          <cell r="R72">
            <v>0</v>
          </cell>
        </row>
        <row r="77">
          <cell r="R77" t="str">
            <v>Commissions</v>
          </cell>
          <cell r="S77">
            <v>0</v>
          </cell>
          <cell r="U77">
            <v>0</v>
          </cell>
          <cell r="V77">
            <v>0</v>
          </cell>
          <cell r="W77">
            <v>0</v>
          </cell>
          <cell r="X77">
            <v>0</v>
          </cell>
          <cell r="Y77">
            <v>0</v>
          </cell>
          <cell r="Z77">
            <v>0</v>
          </cell>
        </row>
        <row r="80">
          <cell r="R80" t="str">
            <v>Administration Fee (MGU Fee)</v>
          </cell>
          <cell r="S80">
            <v>0</v>
          </cell>
          <cell r="U80">
            <v>0</v>
          </cell>
          <cell r="V80">
            <v>0</v>
          </cell>
          <cell r="W80">
            <v>0</v>
          </cell>
          <cell r="X80">
            <v>0</v>
          </cell>
          <cell r="Y80">
            <v>0</v>
          </cell>
          <cell r="Z80">
            <v>0</v>
          </cell>
        </row>
        <row r="81">
          <cell r="Z81">
            <v>0</v>
          </cell>
        </row>
        <row r="84">
          <cell r="R84" t="str">
            <v>Prem Tax &amp; Carrier Fee</v>
          </cell>
          <cell r="S84">
            <v>7.5000000000000011E-2</v>
          </cell>
          <cell r="T84">
            <v>1601.3025000000005</v>
          </cell>
          <cell r="U84">
            <v>-1601.3025000000005</v>
          </cell>
          <cell r="V84">
            <v>0</v>
          </cell>
          <cell r="W84">
            <v>0</v>
          </cell>
          <cell r="X84">
            <v>0</v>
          </cell>
          <cell r="Y84">
            <v>-1601.3</v>
          </cell>
          <cell r="Z84">
            <v>-2.500000000509317E-3</v>
          </cell>
        </row>
        <row r="86">
          <cell r="U86">
            <v>0</v>
          </cell>
          <cell r="V86">
            <v>0</v>
          </cell>
          <cell r="W86">
            <v>0</v>
          </cell>
          <cell r="X86">
            <v>0</v>
          </cell>
          <cell r="Y86">
            <v>0</v>
          </cell>
          <cell r="Z86">
            <v>0</v>
          </cell>
        </row>
        <row r="88">
          <cell r="R88" t="str">
            <v>IBNR Reserve</v>
          </cell>
          <cell r="U88">
            <v>-17721.081000000002</v>
          </cell>
          <cell r="V88">
            <v>0</v>
          </cell>
          <cell r="W88">
            <v>0</v>
          </cell>
          <cell r="X88">
            <v>0</v>
          </cell>
          <cell r="Y88">
            <v>-17721.080000000002</v>
          </cell>
          <cell r="Z88">
            <v>-1.0000000002037268E-3</v>
          </cell>
        </row>
        <row r="91">
          <cell r="R91">
            <v>0</v>
          </cell>
          <cell r="T91">
            <v>2348.5824999999995</v>
          </cell>
          <cell r="U91">
            <v>747.27449999999953</v>
          </cell>
          <cell r="V91">
            <v>0</v>
          </cell>
          <cell r="W91">
            <v>0</v>
          </cell>
          <cell r="X91">
            <v>0</v>
          </cell>
          <cell r="Y91">
            <v>747.27999999999884</v>
          </cell>
          <cell r="Z91">
            <v>-5.5000000008931238E-3</v>
          </cell>
        </row>
      </sheetData>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hibit 1"/>
      <sheetName val="Exh 1A.1"/>
      <sheetName val="Exh 1A.2"/>
      <sheetName val="Exh 2"/>
      <sheetName val="Exh 2.1"/>
      <sheetName val="Exh 2A.1"/>
      <sheetName val="Exh 2A.2"/>
      <sheetName val="Exh 2A.3"/>
      <sheetName val="Exh 2A.4"/>
      <sheetName val="ELIMS"/>
      <sheetName val="Exh 3 qtd"/>
      <sheetName val="Exh 3 ytd"/>
      <sheetName val="Schedule 1"/>
      <sheetName val="Schedule 1A"/>
      <sheetName val="Schedule 1B.1"/>
      <sheetName val="Schedule 1B.2"/>
      <sheetName val="Schedule 1C"/>
      <sheetName val="Schedule 1D"/>
      <sheetName val="Schedule 2,3 &amp; 4"/>
      <sheetName val="Schedule 5, 6 &amp; 6A"/>
      <sheetName val="Schedule 7.1"/>
      <sheetName val="Schedule 7.2"/>
      <sheetName val="Schedule 7.3"/>
      <sheetName val="Schedule 7A.1"/>
      <sheetName val="Schedule 7A.2"/>
      <sheetName val="Schedule 7A.3"/>
      <sheetName val="Schedule 8"/>
      <sheetName val="Schedule 8A.1"/>
      <sheetName val="Schedule 8A.2"/>
      <sheetName val="Schedule 9"/>
      <sheetName val="Schedule 11A.1 &amp; 11A.2"/>
      <sheetName val="Schedule 13a"/>
      <sheetName val="Schedule 13b"/>
      <sheetName val="Schedule 13b No Elims"/>
      <sheetName val="Schedule 14 "/>
      <sheetName val="Schedule 15"/>
      <sheetName val="Schedule 16"/>
      <sheetName val="Schedule 18"/>
      <sheetName val="Schedule 21"/>
      <sheetName val="Schedule 16A"/>
      <sheetName val="Schedule 20"/>
      <sheetName val="Total Invest"/>
      <sheetName val="YTD Net Inv Inc"/>
      <sheetName val="Cash Flow - Summary"/>
      <sheetName val="Cash Flow - Detail"/>
      <sheetName val="Cash Flow - C"/>
      <sheetName val="Cash Flow Parent Summary"/>
      <sheetName val="Cash Flow Parent Detail"/>
      <sheetName val="Cash Flow Parent - C"/>
      <sheetName val="CHECKS"/>
      <sheetName val="Budget Worksheet"/>
      <sheetName val="Expenses Input"/>
      <sheetName val="Interco with IHC"/>
      <sheetName val="IHC Journal Entry"/>
      <sheetName val="IHC Journal Entry (2)"/>
      <sheetName val="IHC Journal Entry (3)"/>
      <sheetName val="Schedule YE3"/>
      <sheetName val="Schedule YE4"/>
      <sheetName val="Schedule YE4E"/>
      <sheetName val="Schedule YE8"/>
      <sheetName val="Schedule YE10"/>
      <sheetName val="Schedule YE 11"/>
    </sheetNames>
    <sheetDataSet>
      <sheetData sheetId="0"/>
      <sheetData sheetId="1">
        <row r="28">
          <cell r="B28">
            <v>10250000</v>
          </cell>
        </row>
      </sheetData>
      <sheetData sheetId="2">
        <row r="29">
          <cell r="I29">
            <v>10249759.52</v>
          </cell>
        </row>
      </sheetData>
      <sheetData sheetId="3">
        <row r="33">
          <cell r="R33">
            <v>2989000</v>
          </cell>
        </row>
      </sheetData>
      <sheetData sheetId="4">
        <row r="36">
          <cell r="F36">
            <v>3190000</v>
          </cell>
        </row>
      </sheetData>
      <sheetData sheetId="5"/>
      <sheetData sheetId="6">
        <row r="20">
          <cell r="F20">
            <v>89404436.149999991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71">
          <cell r="B71">
            <v>23368</v>
          </cell>
        </row>
      </sheetData>
      <sheetData sheetId="22"/>
      <sheetData sheetId="23">
        <row r="70">
          <cell r="B70">
            <v>0</v>
          </cell>
        </row>
      </sheetData>
      <sheetData sheetId="24"/>
      <sheetData sheetId="25"/>
      <sheetData sheetId="26">
        <row r="66">
          <cell r="C66">
            <v>1021805</v>
          </cell>
        </row>
      </sheetData>
      <sheetData sheetId="27"/>
      <sheetData sheetId="28"/>
      <sheetData sheetId="29"/>
      <sheetData sheetId="30"/>
      <sheetData sheetId="31"/>
      <sheetData sheetId="32"/>
      <sheetData sheetId="33"/>
      <sheetData sheetId="34"/>
      <sheetData sheetId="35"/>
      <sheetData sheetId="36">
        <row r="20">
          <cell r="G20">
            <v>-23346.370000000185</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ember 31, 2002"/>
      <sheetName val="September 30, 2002"/>
      <sheetName val="March 31, 2003"/>
      <sheetName val="June 30, 2003"/>
      <sheetName val="September 30, 2003"/>
      <sheetName val="December 31, 2003"/>
      <sheetName val="March 31, 2004"/>
      <sheetName val="June 30, 2004"/>
      <sheetName val="September 30, 2004"/>
      <sheetName val="December 31, 2004"/>
    </sheetNames>
    <sheetDataSet>
      <sheetData sheetId="0"/>
      <sheetData sheetId="1"/>
      <sheetData sheetId="2"/>
      <sheetData sheetId="3"/>
      <sheetData sheetId="4"/>
      <sheetData sheetId="5"/>
      <sheetData sheetId="6">
        <row r="12">
          <cell r="AB12" t="str">
            <v>Income from continuing operations</v>
          </cell>
        </row>
      </sheetData>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hibit1"/>
      <sheetName val="Exhibit1-Analytical"/>
      <sheetName val="Exhibit 1A.1"/>
      <sheetName val="Exhibit 1B.1"/>
      <sheetName val="Exhibit 1B.2"/>
      <sheetName val="Exhibit 2"/>
      <sheetName val="Exhibit 2-Analytical"/>
      <sheetName val="Exhibit 2.1"/>
      <sheetName val="Exhibit 2A.1"/>
      <sheetName val="Exhibit 2B"/>
      <sheetName val="Exhibit 3"/>
      <sheetName val="Schedule 1"/>
      <sheetName val="Schedule 1A.1 &amp; 1A.2"/>
      <sheetName val="Schedule 1B.1 &amp; 1B.2"/>
      <sheetName val="Schedule 1B.3"/>
      <sheetName val="Schedule 1C.1"/>
      <sheetName val="Schedule 2,3 &amp; 4"/>
      <sheetName val="Schedule 4B"/>
      <sheetName val="Schedule 5,5A,5B,5C,6, &amp; 6A"/>
      <sheetName val="Schedule 6B"/>
      <sheetName val="Schedule 7.1"/>
      <sheetName val="Schedule 7.2"/>
      <sheetName val="Schedule 7.3"/>
      <sheetName val="Schedule 8"/>
      <sheetName val="Schedule 8A.1"/>
      <sheetName val="Schedule 8A.2"/>
      <sheetName val="Schedule 8A.3"/>
      <sheetName val="Schedule 9"/>
      <sheetName val="Schedule 10"/>
      <sheetName val="Schedule 11"/>
      <sheetName val="Schedule 12A"/>
      <sheetName val="Schedule 12B"/>
      <sheetName val="Schedule 14"/>
      <sheetName val="Schedule 16A"/>
      <sheetName val="Schedule YE1"/>
      <sheetName val="Schedule YE3 &amp; YE3A"/>
      <sheetName val="Schedule YE4,YE4A,YE4B,&amp; YE4C"/>
      <sheetName val="Schedule YE4D"/>
      <sheetName val="Schedule YE4E"/>
      <sheetName val="Schedule YE5,YE5A &amp; YE5B"/>
      <sheetName val="Schedule YE6"/>
      <sheetName val="Schedule YE7"/>
      <sheetName val="Schedule YE8"/>
      <sheetName val="Schedule YE10"/>
      <sheetName val="Schedule YE 11"/>
      <sheetName val="Schedule YE12"/>
      <sheetName val="Schedule 12A Input"/>
      <sheetName val="Ct. Journal Entry"/>
      <sheetName val="Ct. Journal Entry (2)"/>
      <sheetName val="Ct. Journal Entry (3)"/>
      <sheetName val="Ct. Journal Entry (4)"/>
      <sheetName val="Ct. Journal Entry (5)"/>
      <sheetName val="Ct. Journal Entry (6)"/>
    </sheetNames>
    <sheetDataSet>
      <sheetData sheetId="0"/>
      <sheetData sheetId="1"/>
      <sheetData sheetId="2"/>
      <sheetData sheetId="3"/>
      <sheetData sheetId="4"/>
      <sheetData sheetId="5"/>
      <sheetData sheetId="6"/>
      <sheetData sheetId="7"/>
      <sheetData sheetId="8"/>
      <sheetData sheetId="9">
        <row r="14">
          <cell r="G14">
            <v>0</v>
          </cell>
        </row>
      </sheetData>
      <sheetData sheetId="10"/>
      <sheetData sheetId="11"/>
      <sheetData sheetId="12">
        <row r="17">
          <cell r="E17">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5">
          <cell r="H15">
            <v>0</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Detail"/>
      <sheetName val="CY Accl-Detail"/>
      <sheetName val="PY Accl-Detail"/>
      <sheetName val="Incurred-Detail"/>
      <sheetName val="Exh_5"/>
      <sheetName val="Trend Summary"/>
      <sheetName val="LOB"/>
      <sheetName val="GAAP Invest"/>
      <sheetName val="Table"/>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s and Months"/>
      <sheetName val="Data Sources"/>
      <sheetName val="Coverage Layers"/>
      <sheetName val="Plans"/>
      <sheetName val="Counts"/>
      <sheetName val="Check"/>
      <sheetName val="Q1 Prepay"/>
      <sheetName val="Annual Retention Summary"/>
      <sheetName val="Quarterly Restatements"/>
      <sheetName val="IHC Excess Report 2014 Q1 - wor"/>
    </sheetNames>
    <sheetDataSet>
      <sheetData sheetId="0" refreshError="1"/>
      <sheetData sheetId="1"/>
      <sheetData sheetId="2"/>
      <sheetData sheetId="3">
        <row r="2">
          <cell r="B2">
            <v>2014</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JE"/>
      <sheetName val="Amort excludes tax"/>
      <sheetName val="Amort includes tax"/>
      <sheetName val="Cisco Invoices"/>
      <sheetName val="FY_lookup"/>
    </sheetNames>
    <sheetDataSet>
      <sheetData sheetId="0"/>
      <sheetData sheetId="1"/>
      <sheetData sheetId="2"/>
      <sheetData sheetId="3"/>
      <sheetData sheetId="4"/>
      <sheetData sheetId="5">
        <row r="1">
          <cell r="A1" t="str">
            <v>Month</v>
          </cell>
          <cell r="B1" t="str">
            <v>Fiscal Year</v>
          </cell>
        </row>
        <row r="2">
          <cell r="A2">
            <v>36039</v>
          </cell>
          <cell r="B2" t="str">
            <v>Fiscal Year 1998</v>
          </cell>
        </row>
        <row r="3">
          <cell r="A3">
            <v>36069</v>
          </cell>
          <cell r="B3" t="str">
            <v>Fiscal Year 1999</v>
          </cell>
        </row>
        <row r="4">
          <cell r="A4">
            <v>36100</v>
          </cell>
          <cell r="B4" t="str">
            <v>Fiscal Year 1999</v>
          </cell>
        </row>
        <row r="5">
          <cell r="A5">
            <v>36130</v>
          </cell>
          <cell r="B5" t="str">
            <v>Fiscal Year 1999</v>
          </cell>
        </row>
        <row r="6">
          <cell r="A6">
            <v>36161</v>
          </cell>
          <cell r="B6" t="str">
            <v>Fiscal Year 1999</v>
          </cell>
        </row>
        <row r="7">
          <cell r="A7">
            <v>36192</v>
          </cell>
          <cell r="B7" t="str">
            <v>Fiscal Year 1999</v>
          </cell>
        </row>
        <row r="8">
          <cell r="A8">
            <v>36220</v>
          </cell>
          <cell r="B8" t="str">
            <v>Fiscal Year 1999</v>
          </cell>
        </row>
        <row r="9">
          <cell r="A9">
            <v>36251</v>
          </cell>
          <cell r="B9" t="str">
            <v>Fiscal Year 1999</v>
          </cell>
        </row>
        <row r="10">
          <cell r="A10">
            <v>36281</v>
          </cell>
          <cell r="B10" t="str">
            <v>Fiscal Year 1999</v>
          </cell>
        </row>
        <row r="11">
          <cell r="A11">
            <v>36312</v>
          </cell>
          <cell r="B11" t="str">
            <v>Fiscal Year 1999</v>
          </cell>
        </row>
        <row r="12">
          <cell r="A12">
            <v>36342</v>
          </cell>
          <cell r="B12" t="str">
            <v>Fiscal Year 1999</v>
          </cell>
        </row>
        <row r="13">
          <cell r="A13">
            <v>36373</v>
          </cell>
          <cell r="B13" t="str">
            <v>Fiscal Year 1999</v>
          </cell>
        </row>
        <row r="14">
          <cell r="A14">
            <v>36404</v>
          </cell>
          <cell r="B14" t="str">
            <v>Fiscal Year 1999</v>
          </cell>
        </row>
        <row r="15">
          <cell r="A15">
            <v>36434</v>
          </cell>
          <cell r="B15" t="str">
            <v>Fiscal Year 2000</v>
          </cell>
        </row>
        <row r="16">
          <cell r="A16">
            <v>36465</v>
          </cell>
          <cell r="B16" t="str">
            <v>Fiscal Year 2000</v>
          </cell>
        </row>
        <row r="17">
          <cell r="A17">
            <v>36495</v>
          </cell>
          <cell r="B17" t="str">
            <v>Fiscal Year 2000</v>
          </cell>
        </row>
        <row r="18">
          <cell r="A18">
            <v>36526</v>
          </cell>
          <cell r="B18" t="str">
            <v>Fiscal Year 2000</v>
          </cell>
        </row>
        <row r="19">
          <cell r="A19">
            <v>36557</v>
          </cell>
          <cell r="B19" t="str">
            <v>Fiscal Year 2000</v>
          </cell>
        </row>
        <row r="20">
          <cell r="A20">
            <v>36586</v>
          </cell>
          <cell r="B20" t="str">
            <v>Fiscal Year 2000</v>
          </cell>
        </row>
        <row r="21">
          <cell r="A21">
            <v>36617</v>
          </cell>
          <cell r="B21" t="str">
            <v>Fiscal Year 2000</v>
          </cell>
        </row>
        <row r="22">
          <cell r="A22">
            <v>36647</v>
          </cell>
          <cell r="B22" t="str">
            <v>Fiscal Year 2000</v>
          </cell>
        </row>
        <row r="23">
          <cell r="A23">
            <v>36678</v>
          </cell>
          <cell r="B23" t="str">
            <v>Fiscal Year 2000</v>
          </cell>
        </row>
        <row r="24">
          <cell r="A24">
            <v>36708</v>
          </cell>
          <cell r="B24" t="str">
            <v>Fiscal Year 2000</v>
          </cell>
        </row>
        <row r="25">
          <cell r="A25">
            <v>36739</v>
          </cell>
          <cell r="B25" t="str">
            <v>Fiscal Year 2000</v>
          </cell>
        </row>
        <row r="26">
          <cell r="A26">
            <v>36770</v>
          </cell>
          <cell r="B26" t="str">
            <v>Fiscal Year 2000</v>
          </cell>
        </row>
        <row r="27">
          <cell r="A27">
            <v>36800</v>
          </cell>
          <cell r="B27" t="str">
            <v>Fiscal Year 2001</v>
          </cell>
        </row>
        <row r="28">
          <cell r="A28">
            <v>36831</v>
          </cell>
          <cell r="B28" t="str">
            <v>Fiscal Year 2001</v>
          </cell>
        </row>
        <row r="29">
          <cell r="A29">
            <v>36861</v>
          </cell>
          <cell r="B29" t="str">
            <v>Fiscal Year 2001</v>
          </cell>
        </row>
        <row r="30">
          <cell r="A30">
            <v>36892</v>
          </cell>
          <cell r="B30" t="str">
            <v>Fiscal Year 2001</v>
          </cell>
        </row>
        <row r="31">
          <cell r="A31">
            <v>36923</v>
          </cell>
          <cell r="B31" t="str">
            <v>Fiscal Year 2001</v>
          </cell>
        </row>
        <row r="32">
          <cell r="A32">
            <v>36951</v>
          </cell>
          <cell r="B32" t="str">
            <v>Fiscal Year 2001</v>
          </cell>
        </row>
        <row r="33">
          <cell r="A33">
            <v>36982</v>
          </cell>
          <cell r="B33" t="str">
            <v>Fiscal Year 2001</v>
          </cell>
        </row>
        <row r="34">
          <cell r="A34">
            <v>37012</v>
          </cell>
          <cell r="B34" t="str">
            <v>Fiscal Year 2001</v>
          </cell>
        </row>
        <row r="35">
          <cell r="A35">
            <v>37043</v>
          </cell>
          <cell r="B35" t="str">
            <v>Fiscal Year 2001</v>
          </cell>
        </row>
        <row r="36">
          <cell r="A36">
            <v>37073</v>
          </cell>
          <cell r="B36" t="str">
            <v>Fiscal Year 2001</v>
          </cell>
        </row>
        <row r="37">
          <cell r="A37">
            <v>37104</v>
          </cell>
          <cell r="B37" t="str">
            <v>Fiscal Year 2001</v>
          </cell>
        </row>
        <row r="38">
          <cell r="A38">
            <v>37135</v>
          </cell>
          <cell r="B38" t="str">
            <v>Fiscal Year 2001</v>
          </cell>
        </row>
        <row r="39">
          <cell r="A39">
            <v>37165</v>
          </cell>
          <cell r="B39" t="str">
            <v>Fiscal Year 2002</v>
          </cell>
        </row>
        <row r="40">
          <cell r="A40">
            <v>37196</v>
          </cell>
          <cell r="B40" t="str">
            <v>Fiscal Year 2002</v>
          </cell>
        </row>
        <row r="41">
          <cell r="A41">
            <v>37226</v>
          </cell>
          <cell r="B41" t="str">
            <v>Fiscal Year 2002</v>
          </cell>
        </row>
        <row r="42">
          <cell r="A42">
            <v>37257</v>
          </cell>
          <cell r="B42" t="str">
            <v>Fiscal Year 2002</v>
          </cell>
        </row>
        <row r="43">
          <cell r="A43">
            <v>37288</v>
          </cell>
          <cell r="B43" t="str">
            <v>Fiscal Year 2002</v>
          </cell>
        </row>
        <row r="44">
          <cell r="A44">
            <v>37316</v>
          </cell>
          <cell r="B44" t="str">
            <v>Fiscal Year 2002</v>
          </cell>
        </row>
        <row r="45">
          <cell r="A45">
            <v>37347</v>
          </cell>
          <cell r="B45" t="str">
            <v>Fiscal Year 2002</v>
          </cell>
        </row>
        <row r="46">
          <cell r="A46">
            <v>37377</v>
          </cell>
          <cell r="B46" t="str">
            <v>Fiscal Year 2002</v>
          </cell>
        </row>
        <row r="47">
          <cell r="A47">
            <v>37408</v>
          </cell>
          <cell r="B47" t="str">
            <v>Fiscal Year 2002</v>
          </cell>
        </row>
        <row r="48">
          <cell r="A48">
            <v>37438</v>
          </cell>
          <cell r="B48" t="str">
            <v>Fiscal Year 2002</v>
          </cell>
        </row>
        <row r="49">
          <cell r="A49">
            <v>37469</v>
          </cell>
          <cell r="B49" t="str">
            <v>Fiscal Year 2002</v>
          </cell>
        </row>
        <row r="50">
          <cell r="A50">
            <v>37500</v>
          </cell>
          <cell r="B50" t="str">
            <v>Fiscal Year 2002</v>
          </cell>
        </row>
        <row r="51">
          <cell r="A51">
            <v>37530</v>
          </cell>
          <cell r="B51" t="str">
            <v>Fiscal Year 2003</v>
          </cell>
        </row>
        <row r="52">
          <cell r="A52">
            <v>37561</v>
          </cell>
          <cell r="B52" t="str">
            <v>Fiscal Year 2003</v>
          </cell>
        </row>
        <row r="53">
          <cell r="A53">
            <v>37591</v>
          </cell>
          <cell r="B53" t="str">
            <v>Fiscal Year 2003</v>
          </cell>
        </row>
        <row r="54">
          <cell r="A54">
            <v>37622</v>
          </cell>
          <cell r="B54" t="str">
            <v>Fiscal Year 2003</v>
          </cell>
        </row>
        <row r="55">
          <cell r="A55">
            <v>37653</v>
          </cell>
          <cell r="B55" t="str">
            <v>Fiscal Year 2003</v>
          </cell>
        </row>
        <row r="56">
          <cell r="A56">
            <v>37681</v>
          </cell>
          <cell r="B56" t="str">
            <v>Fiscal Year 2003</v>
          </cell>
        </row>
        <row r="57">
          <cell r="A57">
            <v>37712</v>
          </cell>
          <cell r="B57" t="str">
            <v>Fiscal Year 2003</v>
          </cell>
        </row>
        <row r="58">
          <cell r="A58">
            <v>37742</v>
          </cell>
          <cell r="B58" t="str">
            <v>Fiscal Year 2003</v>
          </cell>
        </row>
        <row r="59">
          <cell r="A59">
            <v>37773</v>
          </cell>
          <cell r="B59" t="str">
            <v>Fiscal Year 2003</v>
          </cell>
        </row>
        <row r="60">
          <cell r="A60">
            <v>37803</v>
          </cell>
          <cell r="B60" t="str">
            <v>Fiscal Year 2003</v>
          </cell>
        </row>
        <row r="61">
          <cell r="A61">
            <v>37834</v>
          </cell>
          <cell r="B61" t="str">
            <v>Fiscal Year 2003</v>
          </cell>
        </row>
        <row r="62">
          <cell r="A62">
            <v>37865</v>
          </cell>
          <cell r="B62" t="str">
            <v>Fiscal Year 2003</v>
          </cell>
        </row>
        <row r="63">
          <cell r="A63">
            <v>37895</v>
          </cell>
          <cell r="B63" t="str">
            <v>Fiscal Year 2004</v>
          </cell>
        </row>
        <row r="64">
          <cell r="A64">
            <v>37926</v>
          </cell>
          <cell r="B64" t="str">
            <v>Fiscal Year 2004</v>
          </cell>
        </row>
        <row r="65">
          <cell r="A65">
            <v>37956</v>
          </cell>
          <cell r="B65" t="str">
            <v>Fiscal Year 2004</v>
          </cell>
        </row>
        <row r="66">
          <cell r="A66">
            <v>37987</v>
          </cell>
          <cell r="B66" t="str">
            <v>Fiscal Year 2004</v>
          </cell>
        </row>
        <row r="67">
          <cell r="A67">
            <v>38018</v>
          </cell>
          <cell r="B67" t="str">
            <v>Fiscal Year 2004</v>
          </cell>
        </row>
        <row r="68">
          <cell r="A68">
            <v>38047</v>
          </cell>
          <cell r="B68" t="str">
            <v>Fiscal Year 2004</v>
          </cell>
        </row>
        <row r="69">
          <cell r="A69">
            <v>38078</v>
          </cell>
          <cell r="B69" t="str">
            <v>Fiscal Year 2004</v>
          </cell>
        </row>
        <row r="70">
          <cell r="A70">
            <v>38108</v>
          </cell>
          <cell r="B70" t="str">
            <v>Fiscal Year 2004</v>
          </cell>
        </row>
        <row r="71">
          <cell r="A71">
            <v>38139</v>
          </cell>
          <cell r="B71" t="str">
            <v>Fiscal Year 2004</v>
          </cell>
        </row>
        <row r="72">
          <cell r="A72">
            <v>38169</v>
          </cell>
          <cell r="B72" t="str">
            <v>Fiscal Year 2004</v>
          </cell>
        </row>
        <row r="73">
          <cell r="A73">
            <v>38200</v>
          </cell>
          <cell r="B73" t="str">
            <v>Fiscal Year 2004</v>
          </cell>
        </row>
        <row r="74">
          <cell r="A74">
            <v>38231</v>
          </cell>
          <cell r="B74" t="str">
            <v>Fiscal Year 2004</v>
          </cell>
        </row>
        <row r="75">
          <cell r="A75">
            <v>38261</v>
          </cell>
          <cell r="B75" t="str">
            <v>Fiscal Year 2005</v>
          </cell>
        </row>
        <row r="76">
          <cell r="A76">
            <v>38292</v>
          </cell>
          <cell r="B76" t="str">
            <v>Fiscal Year 2005</v>
          </cell>
        </row>
        <row r="77">
          <cell r="A77">
            <v>38322</v>
          </cell>
          <cell r="B77" t="str">
            <v>Fiscal Year 2005</v>
          </cell>
        </row>
        <row r="78">
          <cell r="A78">
            <v>38353</v>
          </cell>
          <cell r="B78" t="str">
            <v>Fiscal Year 2005</v>
          </cell>
        </row>
        <row r="79">
          <cell r="A79">
            <v>38384</v>
          </cell>
          <cell r="B79" t="str">
            <v>Fiscal Year 2005</v>
          </cell>
        </row>
        <row r="80">
          <cell r="A80">
            <v>38412</v>
          </cell>
          <cell r="B80" t="str">
            <v>Fiscal Year 2005</v>
          </cell>
        </row>
        <row r="81">
          <cell r="A81">
            <v>38443</v>
          </cell>
          <cell r="B81" t="str">
            <v>Fiscal Year 2005</v>
          </cell>
        </row>
        <row r="82">
          <cell r="A82">
            <v>38473</v>
          </cell>
          <cell r="B82" t="str">
            <v>Fiscal Year 2005</v>
          </cell>
        </row>
        <row r="83">
          <cell r="A83">
            <v>38504</v>
          </cell>
          <cell r="B83" t="str">
            <v>Fiscal Year 2005</v>
          </cell>
        </row>
        <row r="84">
          <cell r="A84">
            <v>38534</v>
          </cell>
          <cell r="B84" t="str">
            <v>Fiscal Year 2005</v>
          </cell>
        </row>
        <row r="85">
          <cell r="A85">
            <v>38565</v>
          </cell>
          <cell r="B85" t="str">
            <v>Fiscal Year 2005</v>
          </cell>
        </row>
        <row r="86">
          <cell r="A86">
            <v>38596</v>
          </cell>
          <cell r="B86" t="str">
            <v>Fiscal Year 2005</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Detail"/>
      <sheetName val="CY Accl-Detail"/>
      <sheetName val="PY Accl-Detail"/>
      <sheetName val="Incurred-Detail"/>
      <sheetName val="Analysis"/>
      <sheetName val="Exh 6"/>
      <sheetName val="Trend Summ"/>
      <sheetName val="LOB"/>
      <sheetName val="Tables"/>
    </sheetNames>
    <sheetDataSet>
      <sheetData sheetId="0"/>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ata Validation Ranges"/>
      <sheetName val="Weekday"/>
      <sheetName val="Summary"/>
      <sheetName val="Summary_Week"/>
      <sheetName val="Summary by Program"/>
      <sheetName val="Summary by Owner"/>
      <sheetName val="data"/>
    </sheetNames>
    <sheetDataSet>
      <sheetData sheetId="0"/>
      <sheetData sheetId="1"/>
      <sheetData sheetId="2"/>
      <sheetData sheetId="3"/>
      <sheetData sheetId="4"/>
      <sheetData sheetId="5"/>
      <sheetData sheetId="6"/>
      <sheetData sheetId="7">
        <row r="3">
          <cell r="Y3" t="str">
            <v>Lookup</v>
          </cell>
          <cell r="Z3" t="str">
            <v>Owner</v>
          </cell>
          <cell r="AA3" t="str">
            <v>Program</v>
          </cell>
          <cell r="AB3" t="str">
            <v>Task</v>
          </cell>
          <cell r="AC3">
            <v>38808</v>
          </cell>
          <cell r="AD3">
            <v>38838</v>
          </cell>
          <cell r="AE3">
            <v>38869</v>
          </cell>
          <cell r="AF3">
            <v>38899</v>
          </cell>
          <cell r="AG3">
            <v>38930</v>
          </cell>
          <cell r="AH3">
            <v>38961</v>
          </cell>
          <cell r="AI3">
            <v>38991</v>
          </cell>
          <cell r="AJ3">
            <v>39022</v>
          </cell>
          <cell r="AK3">
            <v>39052</v>
          </cell>
          <cell r="AL3">
            <v>39083</v>
          </cell>
          <cell r="AM3">
            <v>39114</v>
          </cell>
          <cell r="AN3">
            <v>39142</v>
          </cell>
          <cell r="AO3">
            <v>39173</v>
          </cell>
          <cell r="AP3">
            <v>39203</v>
          </cell>
          <cell r="AQ3">
            <v>39234</v>
          </cell>
          <cell r="AR3">
            <v>39264</v>
          </cell>
          <cell r="AS3">
            <v>39295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22"/>
  <sheetViews>
    <sheetView zoomScaleNormal="100" workbookViewId="0">
      <selection activeCell="B19" sqref="B19"/>
    </sheetView>
  </sheetViews>
  <sheetFormatPr defaultRowHeight="15" x14ac:dyDescent="0.2"/>
  <cols>
    <col min="1" max="1" width="2.42578125" style="25" bestFit="1" customWidth="1"/>
    <col min="2" max="2" width="70.42578125" style="25" bestFit="1" customWidth="1"/>
    <col min="3" max="3" width="61.140625"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176</v>
      </c>
    </row>
    <row r="7" spans="1:3" ht="15.75" x14ac:dyDescent="0.2">
      <c r="A7" s="32" t="s">
        <v>1</v>
      </c>
      <c r="B7" s="33" t="s">
        <v>134</v>
      </c>
      <c r="C7" s="35"/>
    </row>
    <row r="8" spans="1:3" ht="15.75" x14ac:dyDescent="0.2">
      <c r="A8" s="32" t="s">
        <v>2</v>
      </c>
      <c r="B8" s="33" t="s">
        <v>88</v>
      </c>
      <c r="C8" s="34" t="s">
        <v>160</v>
      </c>
    </row>
    <row r="9" spans="1:3" ht="15.75" x14ac:dyDescent="0.2">
      <c r="A9" s="32" t="s">
        <v>3</v>
      </c>
      <c r="B9" s="33" t="s">
        <v>89</v>
      </c>
      <c r="C9" s="34"/>
    </row>
    <row r="10" spans="1:3" ht="16.5" thickBot="1" x14ac:dyDescent="0.3">
      <c r="A10" s="36" t="s">
        <v>4</v>
      </c>
      <c r="B10" s="37" t="s">
        <v>86</v>
      </c>
      <c r="C10" s="38"/>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68"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59"/>
  <sheetViews>
    <sheetView tabSelected="1" topLeftCell="A7" zoomScale="80" zoomScaleNormal="80" workbookViewId="0">
      <pane xSplit="4" ySplit="13" topLeftCell="K26" activePane="bottomRight" state="frozen"/>
      <selection activeCell="A7" sqref="A7"/>
      <selection pane="topRight" activeCell="E7" sqref="E7"/>
      <selection pane="bottomLeft" activeCell="A20" sqref="A20"/>
      <selection pane="bottomRight" activeCell="AB31" sqref="AB31"/>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f>'Cover Page'!C10</f>
        <v>0</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INDEPENDENCE AMERICAN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f>'Cover Page'!C9</f>
        <v>0</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2020</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12/31/2020</v>
      </c>
      <c r="F18" s="63">
        <f>DATE(YEAR(E18)+0,MONTH(E18)+3,DAY(E18)+0)</f>
        <v>44286</v>
      </c>
      <c r="G18" s="62" t="str">
        <f>"12/31/"&amp;""&amp;'Cover Page'!C$6</f>
        <v>12/31/2020</v>
      </c>
      <c r="H18" s="64">
        <f>DATE(YEAR(G18)+0,MONTH(G18)+3,DAY(G18)+0)</f>
        <v>44286</v>
      </c>
      <c r="I18" s="62" t="str">
        <f>"12/31/"&amp;""&amp;'Cover Page'!C$6</f>
        <v>12/31/2020</v>
      </c>
      <c r="J18" s="64">
        <f>DATE(YEAR(I18)+0,MONTH(I18)+3,DAY(I18)+0)</f>
        <v>44286</v>
      </c>
      <c r="K18" s="62" t="str">
        <f>"12/31/"&amp;""&amp;'Cover Page'!C$6</f>
        <v>12/31/2020</v>
      </c>
      <c r="L18" s="64">
        <f>DATE(YEAR(K18)+0,MONTH(K18)+3,DAY(K18)+0)</f>
        <v>44286</v>
      </c>
      <c r="M18" s="62" t="str">
        <f>"12/31/"&amp;""&amp;'Cover Page'!C$6</f>
        <v>12/31/2020</v>
      </c>
      <c r="N18" s="64">
        <f>DATE(YEAR(M18)+0,MONTH(M18)+3,DAY(M18)+0)</f>
        <v>44286</v>
      </c>
      <c r="O18" s="62" t="str">
        <f>"12/31/"&amp;""&amp;'Cover Page'!C$6</f>
        <v>12/31/2020</v>
      </c>
      <c r="P18" s="64">
        <f>DATE(YEAR(O18)+0,MONTH(O18)+3,DAY(O18)+0)</f>
        <v>44286</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112546.79</v>
      </c>
      <c r="L21" s="83">
        <f>'Pt 2 Premium and Claims'!L22+'Pt 2 Premium and Claims'!L23-'Pt 2 Premium and Claims'!L24-'Pt 2 Premium and Claims'!L25</f>
        <v>110408.90330189302</v>
      </c>
      <c r="M21" s="82">
        <f>'Pt 2 Premium and Claims'!M22+'Pt 2 Premium and Claims'!M23-'Pt 2 Premium and Claims'!M24-'Pt 2 Premium and Claims'!M25</f>
        <v>0</v>
      </c>
      <c r="N21" s="83">
        <f>'Pt 2 Premium and Claims'!N22+'Pt 2 Premium and Claims'!N23-'Pt 2 Premium and Claims'!N24-'Pt 2 Premium and Claims'!N25</f>
        <v>0</v>
      </c>
      <c r="O21" s="82">
        <f>'Pt 2 Premium and Claims'!O22+'Pt 2 Premium and Claims'!O23-'Pt 2 Premium and Claims'!O24-'Pt 2 Premium and Claims'!O25</f>
        <v>0</v>
      </c>
      <c r="P21" s="83">
        <f>'Pt 2 Premium and Claims'!P22+'Pt 2 Premium and Claims'!P23-'Pt 2 Premium and Claims'!P24-'Pt 2 Premium and Claims'!P25</f>
        <v>0</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71512.5</v>
      </c>
      <c r="L24" s="83">
        <f>'Pt 2 Premium and Claims'!L51</f>
        <v>49697.550499999998</v>
      </c>
      <c r="M24" s="82">
        <f>'Pt 2 Premium and Claims'!M51</f>
        <v>0</v>
      </c>
      <c r="N24" s="83">
        <f>'Pt 2 Premium and Claims'!N51</f>
        <v>0</v>
      </c>
      <c r="O24" s="82">
        <f>'Pt 2 Premium and Claims'!O51</f>
        <v>0</v>
      </c>
      <c r="P24" s="83">
        <f>'Pt 2 Premium and Claims'!P51</f>
        <v>0</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v>19814.194281120235</v>
      </c>
      <c r="L28" s="104">
        <v>19814.194281120235</v>
      </c>
      <c r="M28" s="106"/>
      <c r="N28" s="105"/>
      <c r="O28" s="106"/>
      <c r="P28" s="108"/>
    </row>
    <row r="29" spans="2:16" s="39" customFormat="1" ht="30" x14ac:dyDescent="0.2">
      <c r="B29" s="97"/>
      <c r="C29" s="101"/>
      <c r="D29" s="81" t="s">
        <v>67</v>
      </c>
      <c r="E29" s="106"/>
      <c r="F29" s="108"/>
      <c r="G29" s="104"/>
      <c r="H29" s="105"/>
      <c r="I29" s="106"/>
      <c r="J29" s="107"/>
      <c r="K29" s="106"/>
      <c r="L29" s="108"/>
      <c r="M29" s="106"/>
      <c r="N29" s="105"/>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v>103.91330430668691</v>
      </c>
      <c r="L31" s="407">
        <v>103.91330430668691</v>
      </c>
      <c r="M31" s="106"/>
      <c r="N31" s="105"/>
      <c r="O31" s="106"/>
      <c r="P31" s="108"/>
    </row>
    <row r="32" spans="2:16" x14ac:dyDescent="0.2">
      <c r="B32" s="79"/>
      <c r="C32" s="101"/>
      <c r="D32" s="109" t="s">
        <v>104</v>
      </c>
      <c r="E32" s="106"/>
      <c r="F32" s="108"/>
      <c r="G32" s="104"/>
      <c r="H32" s="105"/>
      <c r="I32" s="106"/>
      <c r="J32" s="107"/>
      <c r="K32" s="106">
        <v>2508.9519122385982</v>
      </c>
      <c r="L32" s="104">
        <v>2508.9519122385982</v>
      </c>
      <c r="M32" s="106"/>
      <c r="N32" s="105"/>
      <c r="O32" s="106"/>
      <c r="P32" s="108"/>
    </row>
    <row r="33" spans="2:16" x14ac:dyDescent="0.2">
      <c r="B33" s="79"/>
      <c r="C33" s="101"/>
      <c r="D33" s="109" t="s">
        <v>103</v>
      </c>
      <c r="E33" s="106"/>
      <c r="F33" s="108"/>
      <c r="G33" s="104"/>
      <c r="H33" s="105"/>
      <c r="I33" s="106"/>
      <c r="J33" s="107"/>
      <c r="K33" s="106"/>
      <c r="L33" s="104"/>
      <c r="M33" s="106"/>
      <c r="N33" s="105"/>
      <c r="O33" s="106"/>
      <c r="P33" s="108"/>
    </row>
    <row r="34" spans="2:16" x14ac:dyDescent="0.2">
      <c r="B34" s="79"/>
      <c r="C34" s="101">
        <v>3.3</v>
      </c>
      <c r="D34" s="109" t="s">
        <v>21</v>
      </c>
      <c r="E34" s="110"/>
      <c r="F34" s="108"/>
      <c r="G34" s="104"/>
      <c r="H34" s="105"/>
      <c r="I34" s="106"/>
      <c r="J34" s="107"/>
      <c r="K34" s="110">
        <v>92.178352925834687</v>
      </c>
      <c r="L34" s="405">
        <v>92.178352925834687</v>
      </c>
      <c r="M34" s="106"/>
      <c r="N34" s="105"/>
      <c r="O34" s="106"/>
      <c r="P34" s="108"/>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406">
        <f t="shared" si="0"/>
        <v>22519.237850591355</v>
      </c>
      <c r="L35" s="112">
        <f t="shared" si="0"/>
        <v>22519.237850591355</v>
      </c>
      <c r="M35" s="111">
        <f t="shared" si="0"/>
        <v>0</v>
      </c>
      <c r="N35" s="112">
        <f t="shared" si="0"/>
        <v>0</v>
      </c>
      <c r="O35" s="111">
        <f t="shared" si="0"/>
        <v>0</v>
      </c>
      <c r="P35" s="112">
        <f t="shared" si="0"/>
        <v>0</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c r="L38" s="108"/>
      <c r="M38" s="106"/>
      <c r="N38" s="108"/>
      <c r="O38" s="106"/>
      <c r="P38" s="108"/>
    </row>
    <row r="39" spans="2:16" x14ac:dyDescent="0.2">
      <c r="B39" s="116"/>
      <c r="C39" s="101">
        <v>4.2</v>
      </c>
      <c r="D39" s="109" t="s">
        <v>19</v>
      </c>
      <c r="E39" s="106"/>
      <c r="F39" s="108"/>
      <c r="G39" s="106"/>
      <c r="H39" s="108"/>
      <c r="I39" s="106"/>
      <c r="J39" s="108"/>
      <c r="K39" s="106"/>
      <c r="L39" s="108"/>
      <c r="M39" s="106"/>
      <c r="N39" s="108"/>
      <c r="O39" s="106"/>
      <c r="P39" s="108"/>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v>-11.915690838699572</v>
      </c>
      <c r="L41" s="108">
        <v>-11.915690838699572</v>
      </c>
      <c r="M41" s="110"/>
      <c r="N41" s="108"/>
      <c r="O41" s="110"/>
      <c r="P41" s="108"/>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c r="L43" s="104"/>
      <c r="M43" s="110"/>
      <c r="N43" s="104"/>
      <c r="O43" s="110"/>
      <c r="P43" s="108"/>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-11.915690838699572</v>
      </c>
      <c r="L44" s="83">
        <f t="shared" si="1"/>
        <v>-11.915690838699572</v>
      </c>
      <c r="M44" s="82">
        <f t="shared" si="1"/>
        <v>0</v>
      </c>
      <c r="N44" s="118">
        <f t="shared" si="1"/>
        <v>0</v>
      </c>
      <c r="O44" s="82">
        <f t="shared" si="1"/>
        <v>0</v>
      </c>
      <c r="P44" s="83">
        <f t="shared" si="1"/>
        <v>0</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v>267</v>
      </c>
      <c r="L47" s="126">
        <v>253</v>
      </c>
      <c r="M47" s="125"/>
      <c r="N47" s="126"/>
      <c r="O47" s="125"/>
      <c r="P47" s="103"/>
    </row>
    <row r="48" spans="2:16" s="39" customFormat="1" x14ac:dyDescent="0.2">
      <c r="B48" s="97"/>
      <c r="C48" s="101">
        <v>5.2</v>
      </c>
      <c r="D48" s="109" t="s">
        <v>27</v>
      </c>
      <c r="E48" s="125"/>
      <c r="F48" s="126"/>
      <c r="G48" s="125"/>
      <c r="H48" s="126"/>
      <c r="I48" s="125"/>
      <c r="J48" s="126"/>
      <c r="K48" s="125">
        <v>3212.3998920000004</v>
      </c>
      <c r="L48" s="126">
        <v>3036</v>
      </c>
      <c r="M48" s="125"/>
      <c r="N48" s="126"/>
      <c r="O48" s="125"/>
      <c r="P48" s="127"/>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267.69999100000001</v>
      </c>
      <c r="L49" s="129">
        <f t="shared" si="2"/>
        <v>253</v>
      </c>
      <c r="M49" s="128">
        <f>M48/12</f>
        <v>0</v>
      </c>
      <c r="N49" s="129">
        <f>N48/12</f>
        <v>0</v>
      </c>
      <c r="O49" s="128">
        <f t="shared" si="2"/>
        <v>0</v>
      </c>
      <c r="P49" s="129">
        <f t="shared" si="2"/>
        <v>0</v>
      </c>
    </row>
    <row r="50" spans="2:16" ht="45" customHeight="1" x14ac:dyDescent="0.2">
      <c r="B50" s="130"/>
      <c r="C50" s="131"/>
      <c r="D50" s="132"/>
      <c r="E50" s="334" t="str">
        <f>"Grand Total as of "&amp;""&amp;TEXT(E$18,"MM/DD/YYYY")&amp;" for ALL markets in col. 1-12."</f>
        <v>Grand Total as of 12/31/2020 for ALL markets in col. 1-12.</v>
      </c>
      <c r="F50" s="133"/>
      <c r="G50" s="133"/>
      <c r="H50" s="133"/>
      <c r="I50" s="133"/>
      <c r="J50" s="133"/>
      <c r="K50" s="134"/>
      <c r="L50" s="133"/>
      <c r="M50" s="133"/>
      <c r="N50" s="133"/>
      <c r="O50" s="133"/>
      <c r="P50" s="135"/>
    </row>
    <row r="51" spans="2:16" x14ac:dyDescent="0.2">
      <c r="B51" s="139" t="s">
        <v>56</v>
      </c>
      <c r="C51" s="140" t="s">
        <v>53</v>
      </c>
      <c r="D51" s="141"/>
      <c r="E51" s="392"/>
      <c r="F51" s="142"/>
      <c r="G51" s="142"/>
      <c r="H51" s="142"/>
      <c r="I51" s="142"/>
      <c r="J51" s="142"/>
      <c r="K51" s="138"/>
      <c r="L51" s="142"/>
      <c r="M51" s="142"/>
      <c r="N51" s="142"/>
      <c r="O51" s="142"/>
      <c r="P51" s="143"/>
    </row>
    <row r="52" spans="2:16" ht="15.75" thickBot="1" x14ac:dyDescent="0.25">
      <c r="B52" s="144" t="s">
        <v>57</v>
      </c>
      <c r="C52" s="145" t="s">
        <v>129</v>
      </c>
      <c r="D52" s="146"/>
      <c r="E52" s="147">
        <v>1073.1575481136533</v>
      </c>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5" type="noConversion"/>
  <conditionalFormatting sqref="E38:E39 E41:E42 E28:E29 E31:E35 G28:G29 G31:G34 I28:I29 I31:I34 E35:F35 E44 I44 G44 E47:F48">
    <cfRule type="cellIs" dxfId="46" priority="77" stopIfTrue="1" operator="lessThan">
      <formula>0</formula>
    </cfRule>
  </conditionalFormatting>
  <conditionalFormatting sqref="K29 K31:K34 M28:M29 M31:M34 O28:O29 O31:O34 O44 M44 K44">
    <cfRule type="cellIs" dxfId="45" priority="46" stopIfTrue="1" operator="lessThan">
      <formula>0</formula>
    </cfRule>
  </conditionalFormatting>
  <conditionalFormatting sqref="G35:H35">
    <cfRule type="cellIs" dxfId="44" priority="18" stopIfTrue="1" operator="lessThan">
      <formula>0</formula>
    </cfRule>
  </conditionalFormatting>
  <conditionalFormatting sqref="I35:J35">
    <cfRule type="cellIs" dxfId="43" priority="17" stopIfTrue="1" operator="lessThan">
      <formula>0</formula>
    </cfRule>
  </conditionalFormatting>
  <conditionalFormatting sqref="K35:L35">
    <cfRule type="cellIs" dxfId="42" priority="16" stopIfTrue="1" operator="lessThan">
      <formula>0</formula>
    </cfRule>
  </conditionalFormatting>
  <conditionalFormatting sqref="M35:N35">
    <cfRule type="cellIs" dxfId="41" priority="15" stopIfTrue="1" operator="lessThan">
      <formula>0</formula>
    </cfRule>
  </conditionalFormatting>
  <conditionalFormatting sqref="O35:P35">
    <cfRule type="cellIs" dxfId="40" priority="14" stopIfTrue="1" operator="lessThan">
      <formula>0</formula>
    </cfRule>
  </conditionalFormatting>
  <conditionalFormatting sqref="G38:G39 I38:I39 K38:K39 M38:M39 O38:O39">
    <cfRule type="cellIs" dxfId="39" priority="13" stopIfTrue="1" operator="lessThan">
      <formula>0</formula>
    </cfRule>
  </conditionalFormatting>
  <conditionalFormatting sqref="F43">
    <cfRule type="cellIs" dxfId="38" priority="12" stopIfTrue="1" operator="lessThan">
      <formula>0</formula>
    </cfRule>
  </conditionalFormatting>
  <conditionalFormatting sqref="E43">
    <cfRule type="cellIs" dxfId="37" priority="10" stopIfTrue="1" operator="lessThan">
      <formula>0</formula>
    </cfRule>
  </conditionalFormatting>
  <conditionalFormatting sqref="H43 J43 L43 N43">
    <cfRule type="cellIs" dxfId="36" priority="8" stopIfTrue="1" operator="lessThan">
      <formula>0</formula>
    </cfRule>
  </conditionalFormatting>
  <conditionalFormatting sqref="G43 I43 K43 M43 O43">
    <cfRule type="cellIs" dxfId="35" priority="7" stopIfTrue="1" operator="lessThan">
      <formula>0</formula>
    </cfRule>
  </conditionalFormatting>
  <conditionalFormatting sqref="G41:G42 I41:I42 K41:K42 M41:M42 O41:O42">
    <cfRule type="cellIs" dxfId="34" priority="6" stopIfTrue="1" operator="lessThan">
      <formula>0</formula>
    </cfRule>
  </conditionalFormatting>
  <conditionalFormatting sqref="G47:O48">
    <cfRule type="cellIs" dxfId="33" priority="5" stopIfTrue="1" operator="lessThan">
      <formula>0</formula>
    </cfRule>
  </conditionalFormatting>
  <conditionalFormatting sqref="L28">
    <cfRule type="cellIs" dxfId="32" priority="3" stopIfTrue="1" operator="lessThan">
      <formula>0</formula>
    </cfRule>
  </conditionalFormatting>
  <conditionalFormatting sqref="L31:L34">
    <cfRule type="cellIs" dxfId="31" priority="2" stopIfTrue="1" operator="lessThan">
      <formula>0</formula>
    </cfRule>
  </conditionalFormatting>
  <conditionalFormatting sqref="K28">
    <cfRule type="cellIs" dxfId="30"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zoomScaleNormal="100" workbookViewId="0">
      <pane xSplit="4" ySplit="20" topLeftCell="H48" activePane="bottomRight" state="frozen"/>
      <selection pane="topRight" activeCell="E1" sqref="E1"/>
      <selection pane="bottomLeft" activeCell="A21" sqref="A21"/>
      <selection pane="bottomRight" activeCell="K36" sqref="K36"/>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INDEPENDENCE AMERICAN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f>'Cover Page'!C9</f>
        <v>0</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2020</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12/31/2020</v>
      </c>
      <c r="F19" s="63">
        <f>DATE(YEAR(E19)+0,MONTH(E19)+3,DAY(E19)+0)</f>
        <v>44286</v>
      </c>
      <c r="G19" s="62" t="str">
        <f>"12/31/"&amp;""&amp;'Cover Page'!C$6</f>
        <v>12/31/2020</v>
      </c>
      <c r="H19" s="64">
        <f>DATE(YEAR(G19)+0,MONTH(G19)+3,DAY(G19)+0)</f>
        <v>44286</v>
      </c>
      <c r="I19" s="62" t="str">
        <f>"12/31/"&amp;""&amp;'Cover Page'!C$6</f>
        <v>12/31/2020</v>
      </c>
      <c r="J19" s="64">
        <f>DATE(YEAR(I19)+0,MONTH(I19)+3,DAY(I19)+0)</f>
        <v>44286</v>
      </c>
      <c r="K19" s="62" t="str">
        <f>"12/31/"&amp;""&amp;'Cover Page'!C$6</f>
        <v>12/31/2020</v>
      </c>
      <c r="L19" s="64">
        <f>DATE(YEAR(K19)+0,MONTH(K19)+3,DAY(K19)+0)</f>
        <v>44286</v>
      </c>
      <c r="M19" s="62" t="str">
        <f>"12/31/"&amp;""&amp;'Cover Page'!C$6</f>
        <v>12/31/2020</v>
      </c>
      <c r="N19" s="64">
        <f>DATE(YEAR(M19)+0,MONTH(M19)+3,DAY(M19)+0)</f>
        <v>44286</v>
      </c>
      <c r="O19" s="62" t="str">
        <f>"12/31/"&amp;""&amp;'Cover Page'!C$6</f>
        <v>12/31/2020</v>
      </c>
      <c r="P19" s="64">
        <f>DATE(YEAR(O19)+0,MONTH(O19)+3,DAY(O19)+0)</f>
        <v>44286</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v>112546.79</v>
      </c>
      <c r="L22" s="166">
        <v>110408.90330189302</v>
      </c>
      <c r="M22" s="165"/>
      <c r="N22" s="166"/>
      <c r="O22" s="165"/>
      <c r="P22" s="166"/>
    </row>
    <row r="23" spans="1:16" s="25" customFormat="1" x14ac:dyDescent="0.2">
      <c r="A23" s="39"/>
      <c r="B23" s="79"/>
      <c r="C23" s="80">
        <v>1.2</v>
      </c>
      <c r="D23" s="109" t="s">
        <v>16</v>
      </c>
      <c r="E23" s="165"/>
      <c r="F23" s="166"/>
      <c r="G23" s="165"/>
      <c r="H23" s="166"/>
      <c r="I23" s="165"/>
      <c r="J23" s="166"/>
      <c r="K23" s="165"/>
      <c r="L23" s="166"/>
      <c r="M23" s="165"/>
      <c r="N23" s="166"/>
      <c r="O23" s="165"/>
      <c r="P23" s="166"/>
    </row>
    <row r="24" spans="1:16" s="25" customFormat="1" x14ac:dyDescent="0.2">
      <c r="A24" s="39"/>
      <c r="B24" s="79"/>
      <c r="C24" s="80">
        <v>1.3</v>
      </c>
      <c r="D24" s="109" t="s">
        <v>34</v>
      </c>
      <c r="E24" s="165"/>
      <c r="F24" s="166"/>
      <c r="G24" s="165"/>
      <c r="H24" s="166"/>
      <c r="I24" s="165"/>
      <c r="J24" s="166"/>
      <c r="K24" s="165"/>
      <c r="L24" s="166"/>
      <c r="M24" s="165"/>
      <c r="N24" s="166"/>
      <c r="O24" s="165"/>
      <c r="P24" s="166"/>
    </row>
    <row r="25" spans="1:16" s="25" customFormat="1" x14ac:dyDescent="0.2">
      <c r="A25" s="39"/>
      <c r="B25" s="79"/>
      <c r="C25" s="80">
        <v>1.4</v>
      </c>
      <c r="D25" s="109" t="s">
        <v>17</v>
      </c>
      <c r="E25" s="165"/>
      <c r="F25" s="166"/>
      <c r="G25" s="165"/>
      <c r="H25" s="166"/>
      <c r="I25" s="165"/>
      <c r="J25" s="166"/>
      <c r="K25" s="165"/>
      <c r="L25" s="166"/>
      <c r="M25" s="165"/>
      <c r="N25" s="166"/>
      <c r="O25" s="165"/>
      <c r="P25" s="166"/>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v>49676.82</v>
      </c>
      <c r="L29" s="176"/>
      <c r="M29" s="165"/>
      <c r="N29" s="176"/>
      <c r="O29" s="165"/>
      <c r="P29" s="176"/>
    </row>
    <row r="30" spans="1:16" s="25" customFormat="1" ht="28.5" customHeight="1" x14ac:dyDescent="0.2">
      <c r="A30" s="39"/>
      <c r="B30" s="79"/>
      <c r="C30" s="80"/>
      <c r="D30" s="81" t="s">
        <v>54</v>
      </c>
      <c r="E30" s="177"/>
      <c r="F30" s="166"/>
      <c r="G30" s="177"/>
      <c r="H30" s="166"/>
      <c r="I30" s="177"/>
      <c r="J30" s="166"/>
      <c r="K30" s="177"/>
      <c r="L30" s="166">
        <v>47861.2</v>
      </c>
      <c r="M30" s="177"/>
      <c r="N30" s="166"/>
      <c r="O30" s="177"/>
      <c r="P30" s="166"/>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c r="L32" s="176"/>
      <c r="M32" s="165"/>
      <c r="N32" s="178"/>
      <c r="O32" s="165"/>
      <c r="P32" s="176"/>
    </row>
    <row r="33" spans="1:16" s="39" customFormat="1" ht="30" x14ac:dyDescent="0.2">
      <c r="B33" s="97"/>
      <c r="C33" s="80"/>
      <c r="D33" s="81" t="s">
        <v>44</v>
      </c>
      <c r="E33" s="177"/>
      <c r="F33" s="166"/>
      <c r="G33" s="177"/>
      <c r="H33" s="179"/>
      <c r="I33" s="177"/>
      <c r="J33" s="166"/>
      <c r="K33" s="177"/>
      <c r="L33" s="166"/>
      <c r="M33" s="177"/>
      <c r="N33" s="179"/>
      <c r="O33" s="177"/>
      <c r="P33" s="166"/>
    </row>
    <row r="34" spans="1:16" s="25" customFormat="1" x14ac:dyDescent="0.2">
      <c r="A34" s="39"/>
      <c r="B34" s="79"/>
      <c r="C34" s="80">
        <v>2.2999999999999998</v>
      </c>
      <c r="D34" s="109" t="s">
        <v>28</v>
      </c>
      <c r="E34" s="165"/>
      <c r="F34" s="176"/>
      <c r="G34" s="165"/>
      <c r="H34" s="178"/>
      <c r="I34" s="165"/>
      <c r="J34" s="176"/>
      <c r="K34" s="165"/>
      <c r="L34" s="176"/>
      <c r="M34" s="165"/>
      <c r="N34" s="178"/>
      <c r="O34" s="165"/>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v>21835.68</v>
      </c>
      <c r="L36" s="176"/>
      <c r="M36" s="165"/>
      <c r="N36" s="178"/>
      <c r="O36" s="165"/>
      <c r="P36" s="176"/>
    </row>
    <row r="37" spans="1:16" s="39" customFormat="1" ht="30" x14ac:dyDescent="0.2">
      <c r="B37" s="97"/>
      <c r="C37" s="80"/>
      <c r="D37" s="81" t="s">
        <v>43</v>
      </c>
      <c r="E37" s="177"/>
      <c r="F37" s="166"/>
      <c r="G37" s="177"/>
      <c r="H37" s="179"/>
      <c r="I37" s="177"/>
      <c r="J37" s="166"/>
      <c r="K37" s="177"/>
      <c r="L37" s="166">
        <v>1836.3505</v>
      </c>
      <c r="M37" s="177"/>
      <c r="N37" s="179"/>
      <c r="O37" s="177"/>
      <c r="P37" s="166"/>
    </row>
    <row r="38" spans="1:16" s="25" customFormat="1" x14ac:dyDescent="0.2">
      <c r="A38" s="39"/>
      <c r="B38" s="79"/>
      <c r="C38" s="80">
        <v>2.5</v>
      </c>
      <c r="D38" s="109" t="s">
        <v>29</v>
      </c>
      <c r="E38" s="165"/>
      <c r="F38" s="176"/>
      <c r="G38" s="165"/>
      <c r="H38" s="178"/>
      <c r="I38" s="165"/>
      <c r="J38" s="176"/>
      <c r="K38" s="165"/>
      <c r="L38" s="176"/>
      <c r="M38" s="165"/>
      <c r="N38" s="178"/>
      <c r="O38" s="165"/>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71512.5</v>
      </c>
      <c r="L51" s="190">
        <f>L30+L33+L37+L41+L44+L47+L48+L50</f>
        <v>49697.550499999998</v>
      </c>
      <c r="M51" s="189">
        <f>M29+M32-M34+M36-M38+M40+M43-M45+M47+M48-M49+M50</f>
        <v>0</v>
      </c>
      <c r="N51" s="190">
        <f>N30+N33+N37+N41+N44+N47+N48+N50</f>
        <v>0</v>
      </c>
      <c r="O51" s="189">
        <f>O29+O32-O34+O36-O38+O40+O43-O45+O47+O48-O49+O50</f>
        <v>0</v>
      </c>
      <c r="P51" s="190">
        <f>P30+P33+P37+P41+P44+P47+P48+P50</f>
        <v>0</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4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87"/>
  <sheetViews>
    <sheetView topLeftCell="A7" zoomScaleNormal="100" workbookViewId="0">
      <selection activeCell="D18" sqref="D18"/>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INDEPENDENCE AMERICAN INSURANCE COMPANY</v>
      </c>
    </row>
    <row r="9" spans="2:5" s="2" customFormat="1" ht="15.75" customHeight="1" x14ac:dyDescent="0.25">
      <c r="B9" s="54" t="s">
        <v>90</v>
      </c>
    </row>
    <row r="10" spans="2:5" s="2" customFormat="1" ht="15" customHeight="1" x14ac:dyDescent="0.2">
      <c r="B10" s="198">
        <f>'Cover Page'!C9</f>
        <v>0</v>
      </c>
    </row>
    <row r="11" spans="2:5" s="2" customFormat="1" ht="15.75" x14ac:dyDescent="0.25">
      <c r="B11" s="54" t="s">
        <v>85</v>
      </c>
    </row>
    <row r="12" spans="2:5" s="2" customFormat="1" x14ac:dyDescent="0.2">
      <c r="B12" s="198" t="str">
        <f>'Cover Page'!C6</f>
        <v>2020</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35.25" customHeight="1" x14ac:dyDescent="0.2">
      <c r="B18" s="203"/>
      <c r="C18" s="212"/>
      <c r="D18" s="350" t="s">
        <v>161</v>
      </c>
      <c r="E18" s="208"/>
    </row>
    <row r="19" spans="2:5" s="199" customFormat="1" ht="35.25" customHeight="1" x14ac:dyDescent="0.2">
      <c r="B19" s="203"/>
      <c r="C19" s="212"/>
      <c r="D19" s="350"/>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35.25" customHeight="1" x14ac:dyDescent="0.2">
      <c r="B26" s="203" t="s">
        <v>163</v>
      </c>
      <c r="C26" s="212"/>
      <c r="D26" s="350" t="s">
        <v>162</v>
      </c>
      <c r="E26" s="208"/>
    </row>
    <row r="27" spans="2:5" s="199" customFormat="1" ht="35.25" customHeight="1" x14ac:dyDescent="0.2">
      <c r="B27" s="203"/>
      <c r="C27" s="212"/>
      <c r="D27" s="350"/>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5.25" customHeight="1" x14ac:dyDescent="0.2">
      <c r="B33" s="203" t="s">
        <v>164</v>
      </c>
      <c r="C33" s="212"/>
      <c r="D33" s="350" t="s">
        <v>166</v>
      </c>
      <c r="E33" s="208"/>
    </row>
    <row r="34" spans="2:5" s="199" customFormat="1" ht="35.25" customHeight="1" x14ac:dyDescent="0.2">
      <c r="B34" s="203" t="s">
        <v>165</v>
      </c>
      <c r="C34" s="212"/>
      <c r="D34" s="350" t="s">
        <v>167</v>
      </c>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c r="C40" s="212"/>
      <c r="D40" s="350"/>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5.25" customHeight="1" x14ac:dyDescent="0.2">
      <c r="B47" s="203" t="s">
        <v>168</v>
      </c>
      <c r="C47" s="212"/>
      <c r="D47" s="350" t="s">
        <v>170</v>
      </c>
      <c r="E47" s="208"/>
    </row>
    <row r="48" spans="2:5" s="199" customFormat="1" ht="35.25" customHeight="1" x14ac:dyDescent="0.2">
      <c r="B48" s="203" t="s">
        <v>169</v>
      </c>
      <c r="C48" s="212"/>
      <c r="D48" s="350" t="s">
        <v>171</v>
      </c>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35.25" customHeight="1" x14ac:dyDescent="0.2">
      <c r="B55" s="203"/>
      <c r="C55" s="217"/>
      <c r="D55" s="350"/>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35.25" customHeight="1" x14ac:dyDescent="0.2">
      <c r="B62" s="203" t="s">
        <v>172</v>
      </c>
      <c r="C62" s="217"/>
      <c r="D62" s="350" t="s">
        <v>173</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35.25" customHeight="1" x14ac:dyDescent="0.2">
      <c r="B69" s="203"/>
      <c r="C69" s="217"/>
      <c r="D69" s="350"/>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35.25" customHeight="1" x14ac:dyDescent="0.2">
      <c r="B76" s="203" t="s">
        <v>174</v>
      </c>
      <c r="C76" s="217"/>
      <c r="D76" s="350" t="s">
        <v>175</v>
      </c>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topLeftCell="E10" zoomScaleNormal="100" workbookViewId="0">
      <selection activeCell="Q30" sqref="Q30:R30"/>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INDEPENDENCE AMERICAN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2020</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2">
        <v>22916</v>
      </c>
      <c r="R21" s="262">
        <v>61919</v>
      </c>
      <c r="S21" s="178"/>
      <c r="T21" s="176"/>
      <c r="U21" s="261"/>
      <c r="V21" s="262"/>
      <c r="W21" s="178"/>
      <c r="X21" s="176"/>
      <c r="Y21" s="261"/>
      <c r="Z21" s="262"/>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4">
        <v>22916</v>
      </c>
      <c r="R22" s="264">
        <v>61919</v>
      </c>
      <c r="S22" s="265">
        <f>'Pt 1 Summary of Data'!L24</f>
        <v>49697.550499999998</v>
      </c>
      <c r="T22" s="266">
        <f>SUM(Q22:S22)</f>
        <v>134532.55050000001</v>
      </c>
      <c r="U22" s="263"/>
      <c r="V22" s="264"/>
      <c r="W22" s="265">
        <f>'Pt 1 Summary of Data'!N24</f>
        <v>0</v>
      </c>
      <c r="X22" s="266">
        <f>SUM(U22:W22)</f>
        <v>0</v>
      </c>
      <c r="Y22" s="263"/>
      <c r="Z22" s="264"/>
      <c r="AA22" s="265">
        <f>'Pt 1 Summary of Data'!P24</f>
        <v>0</v>
      </c>
      <c r="AB22" s="266">
        <f>SUM(Y22:AA22)</f>
        <v>0</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22916</v>
      </c>
      <c r="R23" s="267">
        <f>SUM(R$22:R$22)</f>
        <v>61919</v>
      </c>
      <c r="S23" s="267">
        <f>SUM(S$22:S$22)</f>
        <v>49697.550499999998</v>
      </c>
      <c r="T23" s="266">
        <f>SUM(Q23:S23)</f>
        <v>134532.55050000001</v>
      </c>
      <c r="U23" s="267">
        <f>SUM(U$22:U$22)</f>
        <v>0</v>
      </c>
      <c r="V23" s="267">
        <f>SUM(V$22:V$22)</f>
        <v>0</v>
      </c>
      <c r="W23" s="267">
        <f>SUM(W$22:W$22)</f>
        <v>0</v>
      </c>
      <c r="X23" s="266">
        <f>SUM(U23:W23)</f>
        <v>0</v>
      </c>
      <c r="Y23" s="267">
        <f>SUM(Y$22:Y$22)</f>
        <v>0</v>
      </c>
      <c r="Z23" s="267">
        <f>SUM(Z$22:Z$22)</f>
        <v>0</v>
      </c>
      <c r="AA23" s="267">
        <f>SUM(AA$22:AA$22)</f>
        <v>0</v>
      </c>
      <c r="AB23" s="266">
        <f>SUM(Y23:AA23)</f>
        <v>0</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64">
        <v>87895</v>
      </c>
      <c r="R26" s="264">
        <v>149834</v>
      </c>
      <c r="S26" s="274">
        <f>'Pt 1 Summary of Data'!L21</f>
        <v>110408.90330189302</v>
      </c>
      <c r="T26" s="266">
        <f>SUM(Q26:S26)</f>
        <v>348137.90330189303</v>
      </c>
      <c r="U26" s="273"/>
      <c r="V26" s="264"/>
      <c r="W26" s="274">
        <f>'Pt 1 Summary of Data'!N21</f>
        <v>0</v>
      </c>
      <c r="X26" s="266">
        <f>SUM(U26:W26)</f>
        <v>0</v>
      </c>
      <c r="Y26" s="273"/>
      <c r="Z26" s="264"/>
      <c r="AA26" s="274">
        <f>'Pt 1 Summary of Data'!P21</f>
        <v>0</v>
      </c>
      <c r="AB26" s="266">
        <f>SUM(Y26:AA26)</f>
        <v>0</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64">
        <v>6611.9424986174763</v>
      </c>
      <c r="R27" s="264">
        <v>38605</v>
      </c>
      <c r="S27" s="274">
        <f>'Pt 1 Summary of Data'!L35</f>
        <v>22519.237850591355</v>
      </c>
      <c r="T27" s="266">
        <f>SUM(Q27:S27)</f>
        <v>67736.180349208837</v>
      </c>
      <c r="U27" s="273"/>
      <c r="V27" s="264"/>
      <c r="W27" s="274">
        <f>'Pt 1 Summary of Data'!N35</f>
        <v>0</v>
      </c>
      <c r="X27" s="266">
        <f>SUM(U27:W27)</f>
        <v>0</v>
      </c>
      <c r="Y27" s="273"/>
      <c r="Z27" s="264"/>
      <c r="AA27" s="274">
        <f>'Pt 1 Summary of Data'!P35</f>
        <v>0</v>
      </c>
      <c r="AB27" s="266">
        <f>SUM(Y27:AA27)</f>
        <v>0</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81283.057501382529</v>
      </c>
      <c r="R28" s="274">
        <f t="shared" si="0"/>
        <v>111229</v>
      </c>
      <c r="S28" s="274">
        <f t="shared" si="0"/>
        <v>87889.665451301669</v>
      </c>
      <c r="T28" s="112">
        <f>T$26-T$27</f>
        <v>280401.72295268421</v>
      </c>
      <c r="U28" s="274">
        <f t="shared" si="0"/>
        <v>0</v>
      </c>
      <c r="V28" s="274">
        <f t="shared" si="0"/>
        <v>0</v>
      </c>
      <c r="W28" s="274">
        <f t="shared" si="0"/>
        <v>0</v>
      </c>
      <c r="X28" s="112">
        <f>X$26-X$27</f>
        <v>0</v>
      </c>
      <c r="Y28" s="274">
        <f t="shared" si="0"/>
        <v>0</v>
      </c>
      <c r="Z28" s="274">
        <f t="shared" si="0"/>
        <v>0</v>
      </c>
      <c r="AA28" s="274">
        <f t="shared" si="0"/>
        <v>0</v>
      </c>
      <c r="AB28" s="112">
        <f>AB$26-AB$27</f>
        <v>0</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v>201</v>
      </c>
      <c r="R30" s="279">
        <v>339</v>
      </c>
      <c r="S30" s="280">
        <f>'Pt 1 Summary of Data'!L49</f>
        <v>253</v>
      </c>
      <c r="T30" s="281">
        <f>SUM(Q30:S30)</f>
        <v>793</v>
      </c>
      <c r="U30" s="282"/>
      <c r="V30" s="279"/>
      <c r="W30" s="283">
        <f>'Pt 1 Summary of Data'!N49</f>
        <v>0</v>
      </c>
      <c r="X30" s="281">
        <f>SUM(U30:W30)</f>
        <v>0</v>
      </c>
      <c r="Y30" s="282"/>
      <c r="Z30" s="279"/>
      <c r="AA30" s="283">
        <f>'Pt 1 Summary of Data'!P49</f>
        <v>0</v>
      </c>
      <c r="AB30" s="281">
        <f>SUM(Y30:AA30)</f>
        <v>0</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t="str">
        <f>IF(X30&lt;1000,"Not Required to Calculate",X23/X28)</f>
        <v>Not Required to Calculate</v>
      </c>
      <c r="Y33" s="292"/>
      <c r="Z33" s="293"/>
      <c r="AA33" s="293"/>
      <c r="AB33" s="294" t="str">
        <f>IF(AB30&lt;1000,"Not Required to Calculate",AB23/AB28)</f>
        <v>Not Required to Calculate</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7" type="noConversion"/>
  <conditionalFormatting sqref="G26:G27">
    <cfRule type="cellIs" dxfId="17" priority="70" stopIfTrue="1" operator="lessThan">
      <formula>0</formula>
    </cfRule>
  </conditionalFormatting>
  <conditionalFormatting sqref="K26:K27">
    <cfRule type="cellIs" dxfId="16" priority="33" stopIfTrue="1" operator="lessThan">
      <formula>0</formula>
    </cfRule>
  </conditionalFormatting>
  <conditionalFormatting sqref="S26:S27">
    <cfRule type="cellIs" dxfId="15" priority="29" stopIfTrue="1" operator="lessThan">
      <formula>0</formula>
    </cfRule>
  </conditionalFormatting>
  <conditionalFormatting sqref="O26:O27">
    <cfRule type="cellIs" dxfId="14" priority="30" stopIfTrue="1" operator="lessThan">
      <formula>0</formula>
    </cfRule>
  </conditionalFormatting>
  <conditionalFormatting sqref="W26:W27">
    <cfRule type="cellIs" dxfId="13" priority="27" stopIfTrue="1" operator="lessThan">
      <formula>0</formula>
    </cfRule>
  </conditionalFormatting>
  <conditionalFormatting sqref="AA26:AA27">
    <cfRule type="cellIs" dxfId="12" priority="25" stopIfTrue="1" operator="lessThan">
      <formula>0</formula>
    </cfRule>
  </conditionalFormatting>
  <conditionalFormatting sqref="E26:F27">
    <cfRule type="cellIs" dxfId="11" priority="13" stopIfTrue="1" operator="lessThan">
      <formula>0</formula>
    </cfRule>
  </conditionalFormatting>
  <conditionalFormatting sqref="I26">
    <cfRule type="cellIs" dxfId="10" priority="12" stopIfTrue="1" operator="lessThan">
      <formula>0</formula>
    </cfRule>
  </conditionalFormatting>
  <conditionalFormatting sqref="I27">
    <cfRule type="cellIs" dxfId="9" priority="11" stopIfTrue="1" operator="lessThan">
      <formula>0</formula>
    </cfRule>
  </conditionalFormatting>
  <conditionalFormatting sqref="J26:J27">
    <cfRule type="cellIs" dxfId="8" priority="10" stopIfTrue="1" operator="lessThan">
      <formula>0</formula>
    </cfRule>
  </conditionalFormatting>
  <conditionalFormatting sqref="M26:M27">
    <cfRule type="cellIs" dxfId="7" priority="9" stopIfTrue="1" operator="lessThan">
      <formula>0</formula>
    </cfRule>
  </conditionalFormatting>
  <conditionalFormatting sqref="N26:N27">
    <cfRule type="cellIs" dxfId="6" priority="8" stopIfTrue="1" operator="lessThan">
      <formula>0</formula>
    </cfRule>
  </conditionalFormatting>
  <conditionalFormatting sqref="R26:R27">
    <cfRule type="cellIs" dxfId="5" priority="6" stopIfTrue="1" operator="lessThan">
      <formula>0</formula>
    </cfRule>
  </conditionalFormatting>
  <conditionalFormatting sqref="U26:U27">
    <cfRule type="cellIs" dxfId="4" priority="5" stopIfTrue="1" operator="lessThan">
      <formula>0</formula>
    </cfRule>
  </conditionalFormatting>
  <conditionalFormatting sqref="V26:V27">
    <cfRule type="cellIs" dxfId="3" priority="4" stopIfTrue="1" operator="lessThan">
      <formula>0</formula>
    </cfRule>
  </conditionalFormatting>
  <conditionalFormatting sqref="Y26:Y27">
    <cfRule type="cellIs" dxfId="2" priority="3" stopIfTrue="1" operator="lessThan">
      <formula>0</formula>
    </cfRule>
  </conditionalFormatting>
  <conditionalFormatting sqref="Z26:Z27">
    <cfRule type="cellIs" dxfId="1" priority="2" stopIfTrue="1" operator="lessThan">
      <formula>0</formula>
    </cfRule>
  </conditionalFormatting>
  <conditionalFormatting sqref="Q26:Q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49"/>
  <sheetViews>
    <sheetView zoomScaleNormal="100" workbookViewId="0">
      <selection activeCell="G23" sqref="G23"/>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INDEPENDENCE AMERICAN INSURANCE COMPANY</v>
      </c>
    </row>
    <row r="9" spans="2:3" s="2" customFormat="1" ht="15.75" customHeight="1" x14ac:dyDescent="0.25">
      <c r="B9" s="54" t="s">
        <v>90</v>
      </c>
    </row>
    <row r="10" spans="2:3" s="2" customFormat="1" ht="15.75" customHeight="1" x14ac:dyDescent="0.25">
      <c r="B10" s="298">
        <f>'Cover Page'!C9</f>
        <v>0</v>
      </c>
    </row>
    <row r="11" spans="2:3" s="2" customFormat="1" ht="15.75" x14ac:dyDescent="0.25">
      <c r="B11" s="54" t="s">
        <v>85</v>
      </c>
    </row>
    <row r="12" spans="2:3" s="2" customFormat="1" x14ac:dyDescent="0.2">
      <c r="B12" s="198" t="str">
        <f>'Cover Page'!C6</f>
        <v>2020</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D27"/>
  <sheetViews>
    <sheetView topLeftCell="A7" zoomScaleNormal="100" workbookViewId="0">
      <selection activeCell="B30" sqref="B30"/>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INDEPENDENCE AMERICAN INSURANCE COMPANY</v>
      </c>
      <c r="D8" s="347" t="s">
        <v>91</v>
      </c>
    </row>
    <row r="9" spans="2:4" ht="15.75" customHeight="1" x14ac:dyDescent="0.25">
      <c r="B9" s="54" t="s">
        <v>90</v>
      </c>
    </row>
    <row r="10" spans="2:4" ht="15.75" customHeight="1" x14ac:dyDescent="0.25">
      <c r="B10" s="298">
        <f>'Cover Page'!C9</f>
        <v>0</v>
      </c>
    </row>
    <row r="11" spans="2:4" ht="15.75" x14ac:dyDescent="0.25">
      <c r="B11" s="54" t="s">
        <v>85</v>
      </c>
    </row>
    <row r="12" spans="2:4" x14ac:dyDescent="0.2">
      <c r="B12" s="198" t="str">
        <f>'Cover Page'!C6</f>
        <v>2020</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2021-09-07T13:54:25Z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