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000" tabRatio="646" firstSheet="1" activeTab="4"/>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62913"/>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sharedStrings.xml><?xml version="1.0" encoding="utf-8"?>
<sst xmlns="http://schemas.openxmlformats.org/spreadsheetml/2006/main" count="313" uniqueCount="177">
  <si>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</si>
  <si>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</si>
  <si>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</si>
  <si>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</si>
  <si>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</si>
  <si>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</si>
  <si>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</si>
  <si>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</si>
  <si>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</si>
  <si>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</si>
  <si>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</si>
  <si>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</si>
  <si>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</si>
  <si>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</si>
  <si>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</si>
  <si>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</si>
  <si>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</si>
  <si>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</si>
  <si>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</si>
  <si>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</si>
  <si>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</si>
  <si>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</si>
  <si>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</si>
  <si>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</si>
  <si>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</si>
  <si>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</si>
  <si>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</si>
  <si>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</si>
  <si>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</si>
  <si>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</si>
  <si>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</si>
  <si>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</si>
  <si>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</si>
  <si>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</si>
  <si>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</si>
  <si>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</si>
  <si>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</si>
  <si>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</si>
  <si>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</si>
  <si>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</si>
  <si>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</si>
  <si>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</si>
  <si>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</si>
  <si>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</si>
  <si>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</si>
  <si>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</si>
  <si>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</si>
  <si>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</si>
  <si>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</si>
  <si>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</si>
  <si>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</si>
  <si>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</si>
  <si>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</si>
  <si>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</si>
  <si>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</si>
  <si>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</si>
  <si>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</si>
  <si>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</si>
  <si>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</si>
  <si>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</si>
  <si>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</si>
  <si>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</si>
  <si>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</si>
  <si>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</si>
  <si>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</si>
  <si>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</si>
  <si>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</si>
  <si>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</si>
  <si>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</si>
  <si>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</si>
  <si>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</si>
  <si>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</si>
  <si>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</si>
  <si>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</si>
  <si>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</si>
  <si>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</si>
  <si>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</si>
  <si>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</si>
  <si>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</si>
  <si>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</si>
  <si>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</si>
  <si>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</si>
  <si>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</si>
  <si>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</si>
  <si>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</si>
  <si>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</si>
  <si>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</si>
  <si>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</si>
  <si>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</si>
  <si>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</si>
  <si>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</si>
  <si>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</si>
  <si>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</si>
  <si>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</si>
  <si>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</si>
  <si>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</si>
  <si>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</si>
  <si>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</si>
  <si>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</si>
  <si>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</si>
  <si>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</si>
  <si>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</si>
  <si>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</si>
  <si>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</si>
  <si>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</si>
  <si>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</si>
  <si>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</si>
  <si>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</si>
  <si>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</si>
  <si>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</si>
  <si>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</si>
  <si>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</si>
  <si>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</si>
  <si>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</si>
  <si>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</si>
  <si>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</si>
  <si>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</si>
  <si>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</si>
  <si>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</si>
  <si>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</si>
  <si>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</si>
  <si>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</si>
  <si>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</si>
  <si>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</si>
  <si>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</si>
  <si>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</si>
  <si>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</si>
  <si>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</si>
  <si>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</si>
  <si>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</si>
  <si>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</si>
  <si>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</si>
  <si>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</si>
  <si>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</si>
  <si>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</si>
  <si>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</si>
  <si>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</si>
  <si>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</si>
  <si>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</si>
  <si>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</si>
  <si>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</si>
  <si>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</si>
  <si>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</si>
  <si>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</si>
  <si>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</si>
  <si>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</si>
  <si>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</si>
  <si>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</si>
  <si>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</si>
  <si>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</si>
  <si>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</si>
  <si>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</si>
  <si>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</si>
  <si>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</si>
  <si>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</si>
  <si>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</si>
  <si>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</si>
  <si>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</si>
  <si>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</si>
  <si>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</si>
  <si>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2019</t>
  </si>
  <si>
    <t>INDEPENDENCE AMERICAN INSURANCE COMPANY</t>
  </si>
  <si>
    <t>LAE</t>
  </si>
  <si>
    <t>Use CA individual dental premium earned over total CA premium earned to allocate LAE for CA portion</t>
  </si>
  <si>
    <t>Commission</t>
  </si>
  <si>
    <t>Use CA individual dental premium earned over total CA premium earned to allocaton the commission for CA portion</t>
  </si>
  <si>
    <t>Agent Filing Fees</t>
  </si>
  <si>
    <t>Filing Fees</t>
  </si>
  <si>
    <t>Use CA individual dental premium earned over total CA premium earned to allocate the agent filing fees for CA portion</t>
  </si>
  <si>
    <t>Use CA individual dental premium earned over total CA premium earned to allocate the filing fees for CA portion</t>
  </si>
  <si>
    <t>Premmium Tax</t>
  </si>
  <si>
    <t>Guaranty Assessment</t>
  </si>
  <si>
    <t>Use CA individual dental premium earned over total CA premium earned to allocate the premium tax for CA portion</t>
  </si>
  <si>
    <t>Use CA individual dental premium earned over total CA premium earned to allocate the guaranty assessment for CA portion</t>
  </si>
  <si>
    <t>Federal Income Taxes</t>
  </si>
  <si>
    <t>Use Profit from Dental LOB to calculate Federal tax, and then allocated to CA</t>
  </si>
  <si>
    <t>As report on the state page of the financial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</si>
</sst>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5">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zoomScaleNormal="100" workbookViewId="0">
      <selection activeCell="C8" sqref="C8"/>
    </sheetView>
  </sheetViews>
  <sheetFormatPr defaultRowHeight="15" x14ac:dyDescent="0.2"/>
  <cols>
    <col min="1" max="1" width="2.42578125" style="25" bestFit="1" customWidth="1"/>
    <col min="2" max="2" width="70.42578125" style="25" bestFit="1" customWidth="1"/>
    <col min="3" max="3" width="61.140625"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row>
    <row r="10" spans="1:3" ht="16.5" thickBot="1" x14ac:dyDescent="0.3">
      <c r="A10" s="36" t="s">
        <v>4</v>
      </c>
      <c r="B10" s="37" t="s">
        <v>86</v>
      </c>
      <c r="C10" s="38"/>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zoomScaleNormal="100" workbookViewId="0">
      <selection activeCell="E57" sqref="E57"/>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f>'Cover Page'!C10</f>
        <v>0</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INDEPENDENCE AMERICAN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2019</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149565.50445935555</v>
      </c>
      <c r="L21" s="83">
        <f>'Pt 2 Premium and Claims'!L22+'Pt 2 Premium and Claims'!L23-'Pt 2 Premium and Claims'!L24-'Pt 2 Premium and Claims'!L25</f>
        <v>149834.3323404924</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0</v>
      </c>
      <c r="P21" s="83">
        <f>'Pt 2 Premium and Claims'!P22+'Pt 2 Premium and Claims'!P23-'Pt 2 Premium and Claims'!P24-'Pt 2 Premium and Claims'!P25</f>
        <v>0</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76759.634436327848</v>
      </c>
      <c r="L24" s="83">
        <f>'Pt 2 Premium and Claims'!L51</f>
        <v>61919.409999999996</v>
      </c>
      <c r="M24" s="82">
        <f>'Pt 2 Premium and Claims'!M51</f>
        <v>0</v>
      </c>
      <c r="N24" s="83">
        <f>'Pt 2 Premium and Claims'!N51</f>
        <v>0</v>
      </c>
      <c r="O24" s="82">
        <f>'Pt 2 Premium and Claims'!O51</f>
        <v>0</v>
      </c>
      <c r="P24" s="83">
        <f>'Pt 2 Premium and Claims'!P51</f>
        <v>0</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34778.521871667872</v>
      </c>
      <c r="L28" s="108">
        <v>34778.521871667872</v>
      </c>
      <c r="M28" s="106"/>
      <c r="N28" s="105"/>
      <c r="O28" s="106"/>
      <c r="P28" s="108"/>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105.50267569379309</v>
      </c>
      <c r="L31" s="108">
        <v>105.50267569379309</v>
      </c>
      <c r="M31" s="106"/>
      <c r="N31" s="105"/>
      <c r="O31" s="106"/>
      <c r="P31" s="108"/>
    </row>
    <row r="32" spans="2:16" x14ac:dyDescent="0.2">
      <c r="B32" s="79"/>
      <c r="C32" s="101"/>
      <c r="D32" s="109" t="s">
        <v>104</v>
      </c>
      <c r="E32" s="106"/>
      <c r="F32" s="108"/>
      <c r="G32" s="104"/>
      <c r="H32" s="105"/>
      <c r="I32" s="106"/>
      <c r="J32" s="107"/>
      <c r="K32" s="106">
        <v>3631.9479151051801</v>
      </c>
      <c r="L32" s="108">
        <v>3631.9479151051801</v>
      </c>
      <c r="M32" s="106"/>
      <c r="N32" s="105"/>
      <c r="O32" s="106"/>
      <c r="P32" s="108"/>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v>89.506515856033161</v>
      </c>
      <c r="L34" s="108">
        <v>89.506515856033161</v>
      </c>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38605.478978322877</v>
      </c>
      <c r="L35" s="112">
        <f t="shared" si="0"/>
        <v>38605.478978322877</v>
      </c>
      <c r="M35" s="111">
        <f t="shared" si="0"/>
        <v>0</v>
      </c>
      <c r="N35" s="112">
        <f t="shared" si="0"/>
        <v>0</v>
      </c>
      <c r="O35" s="111">
        <f t="shared" si="0"/>
        <v>0</v>
      </c>
      <c r="P35" s="112">
        <f t="shared" si="0"/>
        <v>0</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c r="L39" s="108"/>
      <c r="M39" s="106"/>
      <c r="N39" s="108"/>
      <c r="O39" s="106"/>
      <c r="P39" s="108"/>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v>-65.090331055727887</v>
      </c>
      <c r="L41" s="108">
        <v>-65.090331055727887</v>
      </c>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c r="L43" s="104"/>
      <c r="M43" s="110"/>
      <c r="N43" s="104"/>
      <c r="O43" s="110"/>
      <c r="P43" s="108"/>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-65.090331055727887</v>
      </c>
      <c r="L44" s="83">
        <f t="shared" si="1"/>
        <v>-65.090331055727887</v>
      </c>
      <c r="M44" s="82">
        <f t="shared" si="1"/>
        <v>0</v>
      </c>
      <c r="N44" s="118">
        <f t="shared" si="1"/>
        <v>0</v>
      </c>
      <c r="O44" s="82">
        <f t="shared" si="1"/>
        <v>0</v>
      </c>
      <c r="P44" s="83">
        <f t="shared" si="1"/>
        <v>0</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308.566664</v>
      </c>
      <c r="L47" s="126">
        <v>286</v>
      </c>
      <c r="M47" s="125"/>
      <c r="N47" s="126"/>
      <c r="O47" s="125"/>
      <c r="P47" s="103"/>
    </row>
    <row r="48" spans="2:16" s="39" customFormat="1" x14ac:dyDescent="0.2">
      <c r="B48" s="97"/>
      <c r="C48" s="101">
        <v>5.2</v>
      </c>
      <c r="D48" s="109" t="s">
        <v>27</v>
      </c>
      <c r="E48" s="125"/>
      <c r="F48" s="126"/>
      <c r="G48" s="125"/>
      <c r="H48" s="126"/>
      <c r="I48" s="125"/>
      <c r="J48" s="126"/>
      <c r="K48" s="125">
        <v>4067</v>
      </c>
      <c r="L48" s="126">
        <v>4067</v>
      </c>
      <c r="M48" s="125"/>
      <c r="N48" s="126"/>
      <c r="O48" s="125"/>
      <c r="P48" s="127"/>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338.91666666666669</v>
      </c>
      <c r="L49" s="129">
        <f t="shared" si="2"/>
        <v>338.91666666666669</v>
      </c>
      <c r="M49" s="128">
        <f>M48/12</f>
        <v>0</v>
      </c>
      <c r="N49" s="129">
        <f>N48/12</f>
        <v>0</v>
      </c>
      <c r="O49" s="128">
        <f t="shared" si="2"/>
        <v>0</v>
      </c>
      <c r="P49" s="129">
        <f t="shared" si="2"/>
        <v>0</v>
      </c>
    </row>
    <row r="50" spans="2:16" ht="45" customHeight="1" x14ac:dyDescent="0.2">
      <c r="B50" s="130"/>
      <c r="C50" s="131"/>
      <c r="D50" s="132"/>
      <c r="E50" s="334" t="str">
        <f>"Grand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6" x14ac:dyDescent="0.2">
      <c r="B51" s="139" t="s">
        <v>56</v>
      </c>
      <c r="C51" s="140" t="s">
        <v>53</v>
      </c>
      <c r="D51" s="141"/>
      <c r="E51" s="392">
        <v>2148.750163959679</v>
      </c>
      <c r="F51" s="142"/>
      <c r="G51" s="142"/>
      <c r="H51" s="142"/>
      <c r="I51" s="142"/>
      <c r="J51" s="142"/>
      <c r="K51" s="138"/>
      <c r="L51" s="142"/>
      <c r="M51" s="142"/>
      <c r="N51" s="142"/>
      <c r="O51" s="142"/>
      <c r="P51" s="143"/>
    </row>
    <row r="52" spans="2:16" ht="15.75" thickBot="1" x14ac:dyDescent="0.25">
      <c r="B52" s="144" t="s">
        <v>57</v>
      </c>
      <c r="C52" s="145" t="s">
        <v>129</v>
      </c>
      <c r="D52" s="146"/>
      <c r="E52" s="147">
        <v>2300.8348610358307</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topLeftCell="A37" zoomScaleNormal="100" workbookViewId="0">
      <selection activeCell="K39" sqref="K39"/>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INDEPENDENCE AMERICAN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2019</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149565.50445935555</v>
      </c>
      <c r="L22" s="166">
        <v>149834.3323404924</v>
      </c>
      <c r="M22" s="165"/>
      <c r="N22" s="166"/>
      <c r="O22" s="165"/>
      <c r="P22" s="166"/>
    </row>
    <row r="23" spans="1:16" s="25" customFormat="1" x14ac:dyDescent="0.2">
      <c r="A23" s="39"/>
      <c r="B23" s="79"/>
      <c r="C23" s="80">
        <v>1.2</v>
      </c>
      <c r="D23" s="109" t="s">
        <v>16</v>
      </c>
      <c r="E23" s="165"/>
      <c r="F23" s="166"/>
      <c r="G23" s="165"/>
      <c r="H23" s="166"/>
      <c r="I23" s="165"/>
      <c r="J23" s="166"/>
      <c r="K23" s="165"/>
      <c r="L23" s="166"/>
      <c r="M23" s="165"/>
      <c r="N23" s="166"/>
      <c r="O23" s="165"/>
      <c r="P23" s="166"/>
    </row>
    <row r="24" spans="1:16" s="25" customFormat="1" x14ac:dyDescent="0.2">
      <c r="A24" s="39"/>
      <c r="B24" s="79"/>
      <c r="C24" s="80">
        <v>1.3</v>
      </c>
      <c r="D24" s="109" t="s">
        <v>34</v>
      </c>
      <c r="E24" s="165"/>
      <c r="F24" s="166"/>
      <c r="G24" s="165"/>
      <c r="H24" s="166"/>
      <c r="I24" s="165"/>
      <c r="J24" s="166"/>
      <c r="K24" s="165"/>
      <c r="L24" s="166"/>
      <c r="M24" s="165"/>
      <c r="N24" s="166"/>
      <c r="O24" s="165"/>
      <c r="P24" s="166"/>
    </row>
    <row r="25" spans="1:16" s="25" customFormat="1" x14ac:dyDescent="0.2">
      <c r="A25" s="39"/>
      <c r="B25" s="79"/>
      <c r="C25" s="80">
        <v>1.4</v>
      </c>
      <c r="D25" s="109" t="s">
        <v>17</v>
      </c>
      <c r="E25" s="165"/>
      <c r="F25" s="166"/>
      <c r="G25" s="165"/>
      <c r="H25" s="166"/>
      <c r="I25" s="165"/>
      <c r="J25" s="166"/>
      <c r="K25" s="165"/>
      <c r="L25" s="166"/>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58688.87</v>
      </c>
      <c r="L29" s="176"/>
      <c r="M29" s="165"/>
      <c r="N29" s="176"/>
      <c r="O29" s="165"/>
      <c r="P29" s="176"/>
    </row>
    <row r="30" spans="1:16" s="25" customFormat="1" ht="28.5" customHeight="1" x14ac:dyDescent="0.2">
      <c r="A30" s="39"/>
      <c r="B30" s="79"/>
      <c r="C30" s="80"/>
      <c r="D30" s="81" t="s">
        <v>54</v>
      </c>
      <c r="E30" s="177"/>
      <c r="F30" s="166"/>
      <c r="G30" s="177"/>
      <c r="H30" s="166"/>
      <c r="I30" s="177"/>
      <c r="J30" s="166"/>
      <c r="K30" s="177"/>
      <c r="L30" s="166">
        <v>59458.409999999996</v>
      </c>
      <c r="M30" s="177"/>
      <c r="N30" s="166"/>
      <c r="O30" s="177"/>
      <c r="P30" s="166"/>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c r="N32" s="178"/>
      <c r="O32" s="165"/>
      <c r="P32" s="176"/>
    </row>
    <row r="33" spans="1:16" s="39" customFormat="1" ht="30" x14ac:dyDescent="0.2">
      <c r="B33" s="97"/>
      <c r="C33" s="80"/>
      <c r="D33" s="81" t="s">
        <v>44</v>
      </c>
      <c r="E33" s="177"/>
      <c r="F33" s="166"/>
      <c r="G33" s="177"/>
      <c r="H33" s="179"/>
      <c r="I33" s="177"/>
      <c r="J33" s="166"/>
      <c r="K33" s="177"/>
      <c r="L33" s="166"/>
      <c r="M33" s="177"/>
      <c r="N33" s="179"/>
      <c r="O33" s="177"/>
      <c r="P33" s="166"/>
    </row>
    <row r="34" spans="1:16" s="25" customFormat="1" x14ac:dyDescent="0.2">
      <c r="A34" s="39"/>
      <c r="B34" s="79"/>
      <c r="C34" s="80">
        <v>2.2999999999999998</v>
      </c>
      <c r="D34" s="109" t="s">
        <v>28</v>
      </c>
      <c r="E34" s="165"/>
      <c r="F34" s="176"/>
      <c r="G34" s="165"/>
      <c r="H34" s="178"/>
      <c r="I34" s="165"/>
      <c r="J34" s="176"/>
      <c r="K34" s="165"/>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v>18070.764436327849</v>
      </c>
      <c r="L36" s="176"/>
      <c r="M36" s="165"/>
      <c r="N36" s="178"/>
      <c r="O36" s="165"/>
      <c r="P36" s="176"/>
    </row>
    <row r="37" spans="1:16" s="39" customFormat="1" ht="30" x14ac:dyDescent="0.2">
      <c r="B37" s="97"/>
      <c r="C37" s="80"/>
      <c r="D37" s="81" t="s">
        <v>43</v>
      </c>
      <c r="E37" s="177"/>
      <c r="F37" s="166"/>
      <c r="G37" s="177"/>
      <c r="H37" s="179"/>
      <c r="I37" s="177"/>
      <c r="J37" s="166"/>
      <c r="K37" s="177"/>
      <c r="L37" s="166">
        <v>2461</v>
      </c>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76759.634436327848</v>
      </c>
      <c r="L51" s="190">
        <f>L30+L33+L37+L41+L44+L47+L48+L50</f>
        <v>61919.409999999996</v>
      </c>
      <c r="M51" s="189">
        <f>M29+M32-M34+M36-M38+M40+M43-M45+M47+M48-M49+M50</f>
        <v>0</v>
      </c>
      <c r="N51" s="190">
        <f>N30+N33+N37+N41+N44+N47+N48+N50</f>
        <v>0</v>
      </c>
      <c r="O51" s="189">
        <f>O29+O32-O34+O36-O38+O40+O43-O45+O47+O48-O49+O50</f>
        <v>0</v>
      </c>
      <c r="P51" s="190">
        <f>P30+P33+P37+P41+P44+P47+P48+P50</f>
        <v>0</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topLeftCell="A13" zoomScaleNormal="100" workbookViewId="0">
      <selection activeCell="B19" sqref="B19"/>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INDEPENDENCE AMERICAN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2019</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c r="C18" s="212"/>
      <c r="D18" s="350" t="s">
        <v>176</v>
      </c>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t="s">
        <v>174</v>
      </c>
      <c r="C26" s="212"/>
      <c r="D26" s="350" t="s">
        <v>175</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t="s">
        <v>170</v>
      </c>
      <c r="C33" s="212"/>
      <c r="D33" s="350" t="s">
        <v>172</v>
      </c>
      <c r="E33" s="208"/>
    </row>
    <row r="34" spans="2:5" s="199" customFormat="1" ht="35.25" customHeight="1" x14ac:dyDescent="0.2">
      <c r="B34" s="203" t="s">
        <v>171</v>
      </c>
      <c r="C34" s="212"/>
      <c r="D34" s="350" t="s">
        <v>173</v>
      </c>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c r="C47" s="212"/>
      <c r="D47" s="350"/>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t="s">
        <v>166</v>
      </c>
      <c r="C55" s="217"/>
      <c r="D55" s="350" t="s">
        <v>168</v>
      </c>
      <c r="E55" s="218"/>
    </row>
    <row r="56" spans="2:5" s="219" customFormat="1" ht="35.25" customHeight="1" x14ac:dyDescent="0.2">
      <c r="B56" s="203" t="s">
        <v>167</v>
      </c>
      <c r="C56" s="214"/>
      <c r="D56" s="350" t="s">
        <v>169</v>
      </c>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t="s">
        <v>164</v>
      </c>
      <c r="C62" s="217"/>
      <c r="D62" s="350" t="s">
        <v>165</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t="s">
        <v>162</v>
      </c>
      <c r="C76" s="217"/>
      <c r="D76" s="350" t="s">
        <v>163</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abSelected="1" topLeftCell="F7" zoomScaleNormal="100" workbookViewId="0">
      <selection activeCell="R21" sqref="R21:R22"/>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INDEPENDENCE AMERICAN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v>1324</v>
      </c>
      <c r="R21" s="262">
        <v>22916</v>
      </c>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1324</v>
      </c>
      <c r="R22" s="264">
        <v>22916</v>
      </c>
      <c r="S22" s="265">
        <f>'Pt 1 Summary of Data'!L24</f>
        <v>61919.409999999996</v>
      </c>
      <c r="T22" s="266">
        <f>SUM(Q22:S22)</f>
        <v>86159.41</v>
      </c>
      <c r="U22" s="263"/>
      <c r="V22" s="264"/>
      <c r="W22" s="265">
        <f>'Pt 1 Summary of Data'!N24</f>
        <v>0</v>
      </c>
      <c r="X22" s="266">
        <f>SUM(U22:W22)</f>
        <v>0</v>
      </c>
      <c r="Y22" s="263"/>
      <c r="Z22" s="264"/>
      <c r="AA22" s="265">
        <f>'Pt 1 Summary of Data'!P24</f>
        <v>0</v>
      </c>
      <c r="AB22" s="266">
        <f>SUM(Y22:AA22)</f>
        <v>0</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1324</v>
      </c>
      <c r="R23" s="267">
        <f>SUM(R$22:R$22)</f>
        <v>22916</v>
      </c>
      <c r="S23" s="267">
        <f>SUM(S$22:S$22)</f>
        <v>61919.409999999996</v>
      </c>
      <c r="T23" s="266">
        <f>SUM(Q23:S23)</f>
        <v>86159.41</v>
      </c>
      <c r="U23" s="267">
        <f>SUM(U$22:U$22)</f>
        <v>0</v>
      </c>
      <c r="V23" s="267">
        <f>SUM(V$22:V$22)</f>
        <v>0</v>
      </c>
      <c r="W23" s="267">
        <f>SUM(W$22:W$22)</f>
        <v>0</v>
      </c>
      <c r="X23" s="266">
        <f>SUM(U23:W23)</f>
        <v>0</v>
      </c>
      <c r="Y23" s="267">
        <f>SUM(Y$22:Y$22)</f>
        <v>0</v>
      </c>
      <c r="Z23" s="267">
        <f>SUM(Z$22:Z$22)</f>
        <v>0</v>
      </c>
      <c r="AA23" s="267">
        <f>SUM(AA$22:AA$22)</f>
        <v>0</v>
      </c>
      <c r="AB23" s="266">
        <f>SUM(Y23:AA23)</f>
        <v>0</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9650</v>
      </c>
      <c r="R26" s="264">
        <v>87895</v>
      </c>
      <c r="S26" s="274">
        <f>'Pt 1 Summary of Data'!L21</f>
        <v>149834.3323404924</v>
      </c>
      <c r="T26" s="266">
        <f>SUM(Q26:S26)</f>
        <v>247379.3323404924</v>
      </c>
      <c r="U26" s="273"/>
      <c r="V26" s="264"/>
      <c r="W26" s="274">
        <f>'Pt 1 Summary of Data'!N21</f>
        <v>0</v>
      </c>
      <c r="X26" s="266">
        <f>SUM(U26:W26)</f>
        <v>0</v>
      </c>
      <c r="Y26" s="273"/>
      <c r="Z26" s="264"/>
      <c r="AA26" s="274">
        <f>'Pt 1 Summary of Data'!P21</f>
        <v>0</v>
      </c>
      <c r="AB26" s="266">
        <f>SUM(Y26:AA26)</f>
        <v>0</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726</v>
      </c>
      <c r="R27" s="264">
        <v>6611.9424986174763</v>
      </c>
      <c r="S27" s="274">
        <f>'Pt 1 Summary of Data'!L35</f>
        <v>38605.478978322877</v>
      </c>
      <c r="T27" s="266">
        <f>SUM(Q27:S27)</f>
        <v>45943.421476940355</v>
      </c>
      <c r="U27" s="273"/>
      <c r="V27" s="264"/>
      <c r="W27" s="274">
        <f>'Pt 1 Summary of Data'!N35</f>
        <v>0</v>
      </c>
      <c r="X27" s="266">
        <f>SUM(U27:W27)</f>
        <v>0</v>
      </c>
      <c r="Y27" s="273"/>
      <c r="Z27" s="264"/>
      <c r="AA27" s="274">
        <f>'Pt 1 Summary of Data'!P35</f>
        <v>0</v>
      </c>
      <c r="AB27" s="266">
        <f>SUM(Y27:AA27)</f>
        <v>0</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8924</v>
      </c>
      <c r="R28" s="274">
        <f t="shared" si="0"/>
        <v>81283.057501382529</v>
      </c>
      <c r="S28" s="274">
        <f t="shared" si="0"/>
        <v>111228.85336216952</v>
      </c>
      <c r="T28" s="112">
        <f>T$26-T$27</f>
        <v>201435.91086355204</v>
      </c>
      <c r="U28" s="274">
        <f t="shared" si="0"/>
        <v>0</v>
      </c>
      <c r="V28" s="274">
        <f t="shared" si="0"/>
        <v>0</v>
      </c>
      <c r="W28" s="274">
        <f t="shared" si="0"/>
        <v>0</v>
      </c>
      <c r="X28" s="112">
        <f>X$26-X$27</f>
        <v>0</v>
      </c>
      <c r="Y28" s="274">
        <f t="shared" si="0"/>
        <v>0</v>
      </c>
      <c r="Z28" s="274">
        <f t="shared" si="0"/>
        <v>0</v>
      </c>
      <c r="AA28" s="274">
        <f t="shared" si="0"/>
        <v>0</v>
      </c>
      <c r="AB28" s="112">
        <f>AB$26-AB$27</f>
        <v>0</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9</v>
      </c>
      <c r="R30" s="279">
        <v>201</v>
      </c>
      <c r="S30" s="280">
        <f>'Pt 1 Summary of Data'!L49</f>
        <v>338.91666666666669</v>
      </c>
      <c r="T30" s="281">
        <f>SUM(Q30:S30)</f>
        <v>548.91666666666674</v>
      </c>
      <c r="U30" s="282"/>
      <c r="V30" s="279"/>
      <c r="W30" s="283">
        <f>'Pt 1 Summary of Data'!N49</f>
        <v>0</v>
      </c>
      <c r="X30" s="281">
        <f>SUM(U30:W30)</f>
        <v>0</v>
      </c>
      <c r="Y30" s="282"/>
      <c r="Z30" s="279"/>
      <c r="AA30" s="283">
        <f>'Pt 1 Summary of Data'!P49</f>
        <v>0</v>
      </c>
      <c r="AB30" s="281">
        <f>SUM(Y30:AA30)</f>
        <v>0</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t="str">
        <f>IF(X30&lt;1000,"Not Required to Calculate",X23/X28)</f>
        <v>Not Required to Calculate</v>
      </c>
      <c r="Y33" s="292"/>
      <c r="Z33" s="293"/>
      <c r="AA33" s="293"/>
      <c r="AB33" s="294" t="str">
        <f>IF(AB30&lt;1000,"Not Required to Calculate",AB23/AB28)</f>
        <v>Not Required to Calculate</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topLeftCell="A10" zoomScaleNormal="100" workbookViewId="0">
      <selection activeCell="G23" sqref="G23"/>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INDEPENDENCE AMERICAN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2019</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topLeftCell="A7" zoomScaleNormal="100" workbookViewId="0">
      <selection activeCell="B30" sqref="B30"/>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INDEPENDENCE AMERICAN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2019</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2020-07-31T19:44:40Z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