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000" tabRatio="646" firstSheet="1"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<sst xmlns="http://schemas.openxmlformats.org/spreadsheetml/2006/main" count="313" uniqueCount="177">
  <si>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</si>
  <si>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</si>
  <si>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</si>
  <si>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</si>
  <si>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</si>
  <si>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</si>
  <si>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</si>
  <si>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</si>
  <si>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</si>
  <si>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</si>
  <si>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</si>
  <si>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</si>
  <si>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</si>
  <si>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</si>
  <si>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</si>
  <si>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</si>
  <si>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</si>
  <si>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</si>
  <si>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</si>
  <si>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</si>
  <si>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</si>
  <si>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</si>
  <si>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</si>
  <si>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</si>
  <si>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</si>
  <si>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</si>
  <si>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</si>
  <si>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</si>
  <si>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</si>
  <si>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</si>
  <si>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</si>
  <si>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</si>
  <si>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</si>
  <si>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</si>
  <si>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</si>
  <si>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</si>
  <si>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</si>
  <si>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</si>
  <si>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</si>
  <si>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</si>
  <si>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</si>
  <si>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</si>
  <si>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</si>
  <si>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</si>
  <si>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</si>
  <si>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</si>
  <si>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</si>
  <si>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</si>
  <si>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</si>
  <si>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</si>
  <si>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</si>
  <si>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</si>
  <si>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</si>
  <si>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</si>
  <si>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</si>
  <si>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</si>
  <si>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</si>
  <si>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</si>
  <si>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</si>
  <si>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</si>
  <si>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</si>
  <si>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</si>
  <si>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</si>
  <si>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</si>
  <si>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</si>
  <si>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</si>
  <si>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</si>
  <si>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</si>
  <si>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</si>
  <si>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</si>
  <si>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</si>
  <si>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</si>
  <si>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</si>
  <si>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</si>
  <si>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</si>
  <si>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</si>
  <si>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</si>
  <si>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</si>
  <si>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</si>
  <si>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</si>
  <si>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</si>
  <si>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</si>
  <si>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</si>
  <si>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</si>
  <si>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</si>
  <si>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</si>
  <si>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</si>
  <si>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</si>
  <si>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</si>
  <si>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</si>
  <si>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</si>
  <si>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</si>
  <si>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</si>
  <si>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</si>
  <si>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</si>
  <si>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</si>
  <si>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</si>
  <si>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</si>
  <si>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</si>
  <si>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</si>
  <si>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</si>
  <si>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</si>
  <si>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</si>
  <si>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</si>
  <si>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</si>
  <si>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</si>
  <si>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</si>
  <si>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</si>
  <si>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</si>
  <si>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</si>
  <si>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</si>
  <si>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</si>
  <si>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</si>
  <si>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</si>
  <si>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</si>
  <si>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</si>
  <si>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</si>
  <si>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</si>
  <si>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</si>
  <si>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</si>
  <si>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</si>
  <si>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</si>
  <si>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</si>
  <si>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</si>
  <si>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</si>
  <si>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</si>
  <si>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</si>
  <si>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</si>
  <si>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</si>
  <si>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</si>
  <si>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</si>
  <si>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</si>
  <si>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</si>
  <si>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</si>
  <si>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</si>
  <si>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</si>
  <si>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</si>
  <si>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</si>
  <si>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</si>
  <si>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</si>
  <si>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</si>
  <si>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</si>
  <si>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</si>
  <si>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</si>
  <si>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</si>
  <si>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</si>
  <si>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</si>
  <si>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</si>
  <si>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</si>
  <si>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</si>
  <si>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</si>
  <si>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</si>
  <si>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</si>
  <si>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</si>
  <si>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</si>
  <si>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</si>
  <si>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</si>
  <si>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</si>
  <si>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</si>
  <si>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</si>
  <si>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</si>
  <si>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INDEPENDENCE AMERICAN INSURANCE COMPANY</t>
  </si>
  <si>
    <t>LAE</t>
  </si>
  <si>
    <t>Use CA individual dental premium earned over total CA premium earned to allocate LAE for CA portion</t>
  </si>
  <si>
    <t>Commission</t>
  </si>
  <si>
    <t>Use CA individual dental premium earned over total CA premium earned to allocaton the commission for CA portion</t>
  </si>
  <si>
    <t>Agent Filing Fees</t>
  </si>
  <si>
    <t>Filing Fees</t>
  </si>
  <si>
    <t>Use CA individual dental premium earned over total CA premium earned to allocate the agent filing fees for CA portion</t>
  </si>
  <si>
    <t>Use CA individual dental premium earned over total CA premium earned to allocate the filing fees for CA portion</t>
  </si>
  <si>
    <t>Premmium Tax</t>
  </si>
  <si>
    <t>Guaranty Assessment</t>
  </si>
  <si>
    <t>Use CA individual dental premium earned over total CA premium earned to allocate the premium tax for CA portion</t>
  </si>
  <si>
    <t>Use CA individual dental premium earned over total CA premium earned to allocate the guaranty assessment for CA portion</t>
  </si>
  <si>
    <t>Federal Income Taxes</t>
  </si>
  <si>
    <t>Use Profit from Dental LOB to calculate Federal tax, and then allocated to CA</t>
  </si>
  <si>
    <t>As report on the state page of the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</si>
</sst>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C8" sqref="C8"/>
    </sheetView>
  </sheetViews>
  <sheetFormatPr defaultRowHeight="15" x14ac:dyDescent="0.2"/>
  <cols>
    <col min="1" max="1" width="2.42578125" style="25" bestFit="1" customWidth="1"/>
    <col min="2" max="2" width="70.42578125" style="25" bestFit="1" customWidth="1"/>
    <col min="3" max="3" width="61.140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Normal="100" workbookViewId="0">
      <selection activeCell="E57" sqref="E57"/>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f>'Cover Page'!C10</f>
        <v>0</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INDEPENDENCE AMERICAN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149565.50445935555</v>
      </c>
      <c r="L21" s="83">
        <f>'Pt 2 Premium and Claims'!L22+'Pt 2 Premium and Claims'!L23-'Pt 2 Premium and Claims'!L24-'Pt 2 Premium and Claims'!L25</f>
        <v>149834.3323404924</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76759.634436327848</v>
      </c>
      <c r="L24" s="83">
        <f>'Pt 2 Premium and Claims'!L51</f>
        <v>61919.409999999996</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34778.521871667872</v>
      </c>
      <c r="L28" s="108">
        <v>34778.521871667872</v>
      </c>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105.50267569379309</v>
      </c>
      <c r="L31" s="108">
        <v>105.50267569379309</v>
      </c>
      <c r="M31" s="106"/>
      <c r="N31" s="105"/>
      <c r="O31" s="106"/>
      <c r="P31" s="108"/>
    </row>
    <row r="32" spans="2:16" x14ac:dyDescent="0.2">
      <c r="B32" s="79"/>
      <c r="C32" s="101"/>
      <c r="D32" s="109" t="s">
        <v>104</v>
      </c>
      <c r="E32" s="106"/>
      <c r="F32" s="108"/>
      <c r="G32" s="104"/>
      <c r="H32" s="105"/>
      <c r="I32" s="106"/>
      <c r="J32" s="107"/>
      <c r="K32" s="106">
        <v>3631.9479151051801</v>
      </c>
      <c r="L32" s="108">
        <v>3631.9479151051801</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89.506515856033161</v>
      </c>
      <c r="L34" s="108">
        <v>89.506515856033161</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38605.478978322877</v>
      </c>
      <c r="L35" s="112">
        <f t="shared" si="0"/>
        <v>38605.478978322877</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-65.090331055727887</v>
      </c>
      <c r="L41" s="108">
        <v>-65.090331055727887</v>
      </c>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-65.090331055727887</v>
      </c>
      <c r="L44" s="83">
        <f t="shared" si="1"/>
        <v>-65.090331055727887</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308.566664</v>
      </c>
      <c r="L47" s="126">
        <v>286</v>
      </c>
      <c r="M47" s="125"/>
      <c r="N47" s="126"/>
      <c r="O47" s="125"/>
      <c r="P47" s="103"/>
    </row>
    <row r="48" spans="2:16" s="39" customFormat="1" x14ac:dyDescent="0.2">
      <c r="B48" s="97"/>
      <c r="C48" s="101">
        <v>5.2</v>
      </c>
      <c r="D48" s="109" t="s">
        <v>27</v>
      </c>
      <c r="E48" s="125"/>
      <c r="F48" s="126"/>
      <c r="G48" s="125"/>
      <c r="H48" s="126"/>
      <c r="I48" s="125"/>
      <c r="J48" s="126"/>
      <c r="K48" s="125">
        <v>4067</v>
      </c>
      <c r="L48" s="126">
        <v>4067</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338.91666666666669</v>
      </c>
      <c r="L49" s="129">
        <f t="shared" si="2"/>
        <v>338.91666666666669</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2148.750163959679</v>
      </c>
      <c r="F51" s="142"/>
      <c r="G51" s="142"/>
      <c r="H51" s="142"/>
      <c r="I51" s="142"/>
      <c r="J51" s="142"/>
      <c r="K51" s="138"/>
      <c r="L51" s="142"/>
      <c r="M51" s="142"/>
      <c r="N51" s="142"/>
      <c r="O51" s="142"/>
      <c r="P51" s="143"/>
    </row>
    <row r="52" spans="2:16" ht="15.75" thickBot="1" x14ac:dyDescent="0.25">
      <c r="B52" s="144" t="s">
        <v>57</v>
      </c>
      <c r="C52" s="145" t="s">
        <v>129</v>
      </c>
      <c r="D52" s="146"/>
      <c r="E52" s="147">
        <v>2300.8348610358307</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37" zoomScaleNormal="100" workbookViewId="0">
      <selection activeCell="K39" sqref="K3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INDEPENDENCE AMERICAN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149565.50445935555</v>
      </c>
      <c r="L22" s="166">
        <v>149834.3323404924</v>
      </c>
      <c r="M22" s="165"/>
      <c r="N22" s="166"/>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58688.87</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59458.409999999996</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18070.764436327849</v>
      </c>
      <c r="L36" s="176"/>
      <c r="M36" s="165"/>
      <c r="N36" s="178"/>
      <c r="O36" s="165"/>
      <c r="P36" s="176"/>
    </row>
    <row r="37" spans="1:16" s="39" customFormat="1" ht="30" x14ac:dyDescent="0.2">
      <c r="B37" s="97"/>
      <c r="C37" s="80"/>
      <c r="D37" s="81" t="s">
        <v>43</v>
      </c>
      <c r="E37" s="177"/>
      <c r="F37" s="166"/>
      <c r="G37" s="177"/>
      <c r="H37" s="179"/>
      <c r="I37" s="177"/>
      <c r="J37" s="166"/>
      <c r="K37" s="177"/>
      <c r="L37" s="166">
        <v>2461</v>
      </c>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76759.634436327848</v>
      </c>
      <c r="L51" s="190">
        <f>L30+L33+L37+L41+L44+L47+L48+L50</f>
        <v>61919.409999999996</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13" zoomScaleNormal="100" workbookViewId="0">
      <selection activeCell="B19" sqref="B19"/>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INDEPENDENCE AMERICAN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176</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174</v>
      </c>
      <c r="C26" s="212"/>
      <c r="D26" s="350" t="s">
        <v>175</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170</v>
      </c>
      <c r="C33" s="212"/>
      <c r="D33" s="350" t="s">
        <v>172</v>
      </c>
      <c r="E33" s="208"/>
    </row>
    <row r="34" spans="2:5" s="199" customFormat="1" ht="35.25" customHeight="1" x14ac:dyDescent="0.2">
      <c r="B34" s="203" t="s">
        <v>171</v>
      </c>
      <c r="C34" s="212"/>
      <c r="D34" s="350" t="s">
        <v>173</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t="s">
        <v>166</v>
      </c>
      <c r="C55" s="217"/>
      <c r="D55" s="350" t="s">
        <v>168</v>
      </c>
      <c r="E55" s="218"/>
    </row>
    <row r="56" spans="2:5" s="219" customFormat="1" ht="35.25" customHeight="1" x14ac:dyDescent="0.2">
      <c r="B56" s="203" t="s">
        <v>167</v>
      </c>
      <c r="C56" s="214"/>
      <c r="D56" s="350" t="s">
        <v>169</v>
      </c>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164</v>
      </c>
      <c r="C62" s="217"/>
      <c r="D62" s="350" t="s">
        <v>165</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t="s">
        <v>162</v>
      </c>
      <c r="C76" s="217"/>
      <c r="D76" s="350" t="s">
        <v>163</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F7" zoomScaleNormal="100" workbookViewId="0">
      <selection activeCell="R21" sqref="R21:R22"/>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INDEPENDENCE AMERICAN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1324</v>
      </c>
      <c r="R21" s="262">
        <v>22916</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1324</v>
      </c>
      <c r="R22" s="264">
        <v>22916</v>
      </c>
      <c r="S22" s="265">
        <f>'Pt 1 Summary of Data'!L24</f>
        <v>61919.409999999996</v>
      </c>
      <c r="T22" s="266">
        <f>SUM(Q22:S22)</f>
        <v>86159.41</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1324</v>
      </c>
      <c r="R23" s="267">
        <f>SUM(R$22:R$22)</f>
        <v>22916</v>
      </c>
      <c r="S23" s="267">
        <f>SUM(S$22:S$22)</f>
        <v>61919.409999999996</v>
      </c>
      <c r="T23" s="266">
        <f>SUM(Q23:S23)</f>
        <v>86159.41</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9650</v>
      </c>
      <c r="R26" s="264">
        <v>87895</v>
      </c>
      <c r="S26" s="274">
        <f>'Pt 1 Summary of Data'!L21</f>
        <v>149834.3323404924</v>
      </c>
      <c r="T26" s="266">
        <f>SUM(Q26:S26)</f>
        <v>247379.3323404924</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726</v>
      </c>
      <c r="R27" s="264">
        <v>6611.9424986174763</v>
      </c>
      <c r="S27" s="274">
        <f>'Pt 1 Summary of Data'!L35</f>
        <v>38605.478978322877</v>
      </c>
      <c r="T27" s="266">
        <f>SUM(Q27:S27)</f>
        <v>45943.421476940355</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8924</v>
      </c>
      <c r="R28" s="274">
        <f t="shared" si="0"/>
        <v>81283.057501382529</v>
      </c>
      <c r="S28" s="274">
        <f t="shared" si="0"/>
        <v>111228.85336216952</v>
      </c>
      <c r="T28" s="112">
        <f>T$26-T$27</f>
        <v>201435.91086355204</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9</v>
      </c>
      <c r="R30" s="279">
        <v>201</v>
      </c>
      <c r="S30" s="280">
        <f>'Pt 1 Summary of Data'!L49</f>
        <v>338.91666666666669</v>
      </c>
      <c r="T30" s="281">
        <f>SUM(Q30:S30)</f>
        <v>548.91666666666674</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INDEPENDENCE AMERICAN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INDEPENDENCE AMERICAN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2020-07-31T19:44:40Z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