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230" windowHeight="1089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'[1]Cash-Detail'!#REF!</definedName>
    <definedName name="\D">#REF!</definedName>
    <definedName name="\F">'[2]Schedule 1'!#REF!</definedName>
    <definedName name="\J">#REF!</definedName>
    <definedName name="\M">#REF!</definedName>
    <definedName name="\P">#REF!</definedName>
    <definedName name="\Q">'[2]Cash Flow - Summary'!#REF!</definedName>
    <definedName name="\R">'[3]June 30, 2003'!#REF!</definedName>
    <definedName name="\S">#REF!</definedName>
    <definedName name="\T">#REF!</definedName>
    <definedName name="__123Graph_A" hidden="1">'[3]December 31, 2002'!#REF!</definedName>
    <definedName name="__123Graph_B" hidden="1">'[3]December 31, 2002'!#REF!</definedName>
    <definedName name="__123Graph_C" hidden="1">'[4]Exhibit 1A.1'!#REF!</definedName>
    <definedName name="__123Graph_D" hidden="1">'[4]Exhibit 1A.1'!#REF!</definedName>
    <definedName name="__123Graph_E" hidden="1">'[4]Exhibit 1A.1'!#REF!</definedName>
    <definedName name="__123Graph_F" hidden="1">'[4]Exhibit 1A.1'!#REF!</definedName>
    <definedName name="__123Graph_X" hidden="1">'[2]Schedule 1'!#REF!</definedName>
    <definedName name="__TY1996">#REF!</definedName>
    <definedName name="__TY1997">#REF!</definedName>
    <definedName name="__TY97">#REF!</definedName>
    <definedName name="_15">#REF!</definedName>
    <definedName name="_15A">#REF!</definedName>
    <definedName name="_15B">#REF!</definedName>
    <definedName name="_Key1" hidden="1">#REF!</definedName>
    <definedName name="_Order1" hidden="1">255</definedName>
    <definedName name="_Order2" hidden="1">0</definedName>
    <definedName name="_Parse_In" hidden="1">'[5]Cash-Detail'!#REF!</definedName>
    <definedName name="_SCH3">#REF!</definedName>
    <definedName name="_ty">#REF!</definedName>
    <definedName name="_TY1996">#REF!</definedName>
    <definedName name="_TY1997">#REF!</definedName>
    <definedName name="_TY97">#REF!</definedName>
    <definedName name="A">#REF!</definedName>
    <definedName name="AA">#REF!</definedName>
    <definedName name="all">#REF!</definedName>
    <definedName name="alll">#REF!</definedName>
    <definedName name="AMICCons">#REF!</definedName>
    <definedName name="ASSETS">#REF!</definedName>
    <definedName name="august">#REF!</definedName>
    <definedName name="B">#REF!</definedName>
    <definedName name="BORD">'[5]Cash-Detail'!#REF!</definedName>
    <definedName name="BUSINESS_STATE_LIST">#REF!</definedName>
    <definedName name="C_">#REF!</definedName>
    <definedName name="claim">#REF!</definedName>
    <definedName name="col">#REF!</definedName>
    <definedName name="CONSOLD">#REF!</definedName>
    <definedName name="Contract_Year">[6]Plans!$B$2</definedName>
    <definedName name="CORP">#REF!</definedName>
    <definedName name="count_layers">OFFSET(#REF!,0,0,1,COUNTA([6]!LAYERS[Coverage Layer]))</definedName>
    <definedName name="D">#REF!</definedName>
    <definedName name="DA">'[3]March 31, 2003'!#REF!</definedName>
    <definedName name="DATA1">#REF!</definedName>
    <definedName name="DATA1A">#REF!</definedName>
    <definedName name="DATA1B">#REF!</definedName>
    <definedName name="DATA1C">'[2]Exh 2A.2'!#REF!</definedName>
    <definedName name="DATA2">#REF!</definedName>
    <definedName name="DATA4">#REF!</definedName>
    <definedName name="DATA5">#REF!</definedName>
    <definedName name="DB">#REF!</definedName>
    <definedName name="Dbl">'[1]Cash-Detail'!#REF!</definedName>
    <definedName name="ddd">'[2]Schedule 1'!#REF!</definedName>
    <definedName name="DE">'[3]March 31, 2003'!#REF!</definedName>
    <definedName name="DETAIL_INCURRED">#REF!</definedName>
    <definedName name="DrmgroupAH">'[1]Cash-Detail'!#REF!</definedName>
    <definedName name="E">#REF!</definedName>
    <definedName name="F">'[3]December 31, 2002'!#REF!</definedName>
    <definedName name="FSS">#REF!</definedName>
    <definedName name="FY_lookup">[7]FY_lookup!$A$1:$C$96</definedName>
    <definedName name="G">'[3]December 31, 2002'!#REF!</definedName>
    <definedName name="Generql">#REF!</definedName>
    <definedName name="GPASSET">#REF!</definedName>
    <definedName name="GPIS">#REF!</definedName>
    <definedName name="GPLIAB">#REF!</definedName>
    <definedName name="IAHC">#REF!</definedName>
    <definedName name="INSURANCE">#REF!</definedName>
    <definedName name="INV694B">'[2]Schedule 1A'!#REF!</definedName>
    <definedName name="INVESTING">#REF!</definedName>
    <definedName name="Investment">'[1]Cash-Detail'!#REF!</definedName>
    <definedName name="journalentry">#REF!</definedName>
    <definedName name="July">#REF!</definedName>
    <definedName name="K">'[3]June 30, 2003'!#REF!</definedName>
    <definedName name="list_data_sources">[6]!data_sources[Source]</definedName>
    <definedName name="list_fka">[6]!plans[[Plan]:[Formerly Known As]]</definedName>
    <definedName name="list_plans">[6]!plans[Plan]</definedName>
    <definedName name="Lottoannuity">'[5]Cash-Detail'!#REF!</definedName>
    <definedName name="MhngroupAH">'[1]Cash-Detail'!#REF!</definedName>
    <definedName name="N">#REF!</definedName>
    <definedName name="netcoll">#REF!</definedName>
    <definedName name="netsec">#REF!</definedName>
    <definedName name="O">'[3]June 30, 2003'!#REF!</definedName>
    <definedName name="OLB">#REF!</definedName>
    <definedName name="Ordinaryannuity">'[8]Cash-Detail'!#REF!</definedName>
    <definedName name="Ordinarylife">'[1]Cash-Detail'!#REF!</definedName>
    <definedName name="OTHER_FEES">#REF!</definedName>
    <definedName name="Owner">#REF!</definedName>
    <definedName name="P">'[3]June 30, 2003'!#REF!</definedName>
    <definedName name="PosgroupAH">'[5]Cash-Detail'!#REF!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Area">#N/A</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gram_Task_Titles">[9]data!$Y$3:$AS$3</definedName>
    <definedName name="ProvXSgroupAH">'[1]Cash-Detail'!#REF!</definedName>
    <definedName name="Rahmo">'[8]Cash-Detail'!#REF!</definedName>
    <definedName name="Raira">'[5]Cash-Detail'!#REF!</definedName>
    <definedName name="Rastoploss">'[1]Cash-Detail'!#REF!</definedName>
    <definedName name="REAL694B">'[2]Schedule 1B.1'!#REF!</definedName>
    <definedName name="REALIZED">#REF!</definedName>
    <definedName name="SCH3_A">#REF!</definedName>
    <definedName name="SCH3A">#REF!</definedName>
    <definedName name="SCH3B">#REF!</definedName>
    <definedName name="SCH3C">#REF!</definedName>
    <definedName name="SCH3D">#REF!</definedName>
    <definedName name="Sec">#REF!</definedName>
    <definedName name="SecN">#REF!</definedName>
    <definedName name="SLAM">#REF!</definedName>
    <definedName name="Sports">'[1]Cash-Detail'!#REF!</definedName>
    <definedName name="SSH">#REF!</definedName>
    <definedName name="SSIC">#REF!</definedName>
    <definedName name="SSLIC">#REF!</definedName>
    <definedName name="STATES_ONLY_LIST">#REF!</definedName>
    <definedName name="StoplossgroupAH">'[1]Cash-Detail'!#REF!</definedName>
    <definedName name="Stoplossgrouplife">'[1]Cash-Detail'!#REF!</definedName>
    <definedName name="SUMMARY">#REF!</definedName>
    <definedName name="SummaryPrintArea">'[10]JE-All Combined'!$R$2:$Y$47,'[10]JE-All Combined'!$R$49:$Y$90</definedName>
    <definedName name="SupportPrintArea">'[11]JE-Combined'!#REF!,'[11]JE-Combined'!#REF!,'[11]JE-Combined'!$R$62:$Z$91,'[11]JE-Combined'!$R$33:$Z$60,'[11]JE-Combined'!$R$3:$Z$30</definedName>
    <definedName name="TOT">#REF!</definedName>
    <definedName name="TOTAL">#REF!</definedName>
    <definedName name="TOTALSTATE">#REF!</definedName>
    <definedName name="TOTALSTATE1">#REF!</definedName>
    <definedName name="TRADING">#REF!</definedName>
    <definedName name="TY96STATE">#REF!</definedName>
    <definedName name="TY97STATE">#REF!</definedName>
    <definedName name="UNREAL">#REF!</definedName>
    <definedName name="wrn.December." hidden="1">{"aa",#N/A,FALSE,"A";"ab",#N/A,FALSE,"A";"ac",#N/A,FALSE,"A";"ad",#N/A,FALSE,"A";"ae",#N/A,FALSE,"A";"af",#N/A,FALSE,"A";"ag",#N/A,FALSE,"A";"ah",#N/A,FALSE,"A"}</definedName>
    <definedName name="wrn.iccworkpapers." hidden="1">{"iccwp1",#N/A,FALSE,"F";"iccwp2",#N/A,FALSE,"F";"iccwp3",#N/A,FALSE,"F";"iccwp4",#N/A,FALSE,"F";"iccwp5",#N/A,FALSE,"F";"iccsocf",#N/A,FALSE,"ICC"}</definedName>
    <definedName name="wrn.IHCall." hidden="1">{"IHCsocf",#N/A,FALSE,"IHC";"IHCother",#N/A,FALSE,"IHC";"IHCpg1",#N/A,FALSE,"B";"IHCpg2",#N/A,FALSE,"B";"IHCpg3",#N/A,FALSE,"B";"IHCpg4",#N/A,FALSE,"B";"IHCpg5",#N/A,FALSE,"B";"IHCsecurities",#N/A,FALSE,"C";"IHCreal",#N/A,FALSE,"D";"IHCunreal",#N/A,FALSE,"D"}</definedName>
    <definedName name="wrn.september." hidden="1">{"f",#N/A,FALSE,"B";"e",#N/A,FALSE,"B";"d",#N/A,FALSE,"B";"c",#N/A,FALSE,"B";"b",#N/A,FALSE,"B";"a",#N/A,FALSE,"B"}</definedName>
    <definedName name="wrn.statements." hidden="1">{"icgcons",#N/A,FALSE,"CONSOL";"iccconsq",#N/A,FALSE,"CONSOL";"iccconsocf",#N/A,FALSE,"CONSOL";"iccconsocfq",#N/A,FALSE,"CONSOL";"mnlconsocf",#N/A,FALSE,"CONSOL";"mnlconsocfq",#N/A,FALSE,"CONSOL";"sslconsocf",#N/A,FALSE,"CONSOL";"sslconsocfq",#N/A,FALSE,"CONSOL"}</definedName>
    <definedName name="X">#REF!</definedName>
    <definedName name="YEARS_LIST">#REF!</definedName>
    <definedName name="YES_NO_LIST">#REF!</definedName>
    <definedName name="Z">#REF!</definedName>
  </definedNames>
  <calcPr calcId="162913" iterate="1" iterateCount="1000" iterateDelta="9.9999999999999995E-7" calcOnSave="0"/>
</workbook>
</file>

<file path=xl/calcChain.xml><?xml version="1.0" encoding="utf-8"?>
<calcChain xmlns="http://schemas.openxmlformats.org/spreadsheetml/2006/main">
  <c r="L29" i="4" l="1"/>
  <c r="D6" i="10"/>
  <c r="D8" i="10"/>
  <c r="D10" i="10"/>
  <c r="D12" i="10"/>
  <c r="D12" i="18"/>
  <c r="D10" i="18"/>
  <c r="D8" i="18"/>
  <c r="D6" i="18"/>
  <c r="D12" i="4"/>
  <c r="D10" i="4"/>
  <c r="D8" i="4"/>
  <c r="D6" i="4"/>
  <c r="I28" i="10"/>
  <c r="J28" i="10"/>
  <c r="E44" i="4"/>
  <c r="I23" i="10"/>
  <c r="Y28" i="10"/>
  <c r="Y23" i="10"/>
  <c r="U23" i="10"/>
  <c r="U28" i="10"/>
  <c r="Q28" i="10"/>
  <c r="Q23" i="10"/>
  <c r="M28" i="10"/>
  <c r="M23" i="10"/>
  <c r="O19" i="18"/>
  <c r="P19" i="18"/>
  <c r="M19" i="18"/>
  <c r="N19" i="18"/>
  <c r="K19" i="18"/>
  <c r="L19" i="18"/>
  <c r="I19" i="18"/>
  <c r="J19" i="18"/>
  <c r="G19" i="18"/>
  <c r="H19" i="18"/>
  <c r="E19" i="18"/>
  <c r="F19" i="18"/>
  <c r="M18" i="4"/>
  <c r="N18" i="4"/>
  <c r="O18" i="4"/>
  <c r="P18" i="4"/>
  <c r="K18" i="4"/>
  <c r="L18" i="4"/>
  <c r="I18" i="4"/>
  <c r="J18" i="4"/>
  <c r="G18" i="4"/>
  <c r="H18" i="4"/>
  <c r="E28" i="10"/>
  <c r="F23" i="10"/>
  <c r="E23" i="10"/>
  <c r="E18" i="4"/>
  <c r="E50" i="4"/>
  <c r="F18" i="4"/>
  <c r="J23" i="10"/>
  <c r="Z28" i="10"/>
  <c r="R28" i="10"/>
  <c r="Z23" i="10"/>
  <c r="V23" i="10"/>
  <c r="V28" i="10"/>
  <c r="N23" i="10"/>
  <c r="R23" i="10"/>
  <c r="N28" i="10"/>
  <c r="F28" i="10"/>
  <c r="H49" i="4"/>
  <c r="K30" i="10"/>
  <c r="L30" i="10"/>
  <c r="L49" i="4"/>
  <c r="S30" i="10" s="1"/>
  <c r="T30" i="10" s="1"/>
  <c r="T33" i="10" s="1"/>
  <c r="E49" i="4"/>
  <c r="P49" i="4"/>
  <c r="AA30" i="10"/>
  <c r="AB30" i="10"/>
  <c r="O49" i="4"/>
  <c r="N49" i="4"/>
  <c r="W30" i="10"/>
  <c r="X30" i="10"/>
  <c r="M49" i="4"/>
  <c r="K49" i="4"/>
  <c r="J49" i="4"/>
  <c r="O30" i="10"/>
  <c r="P30" i="10"/>
  <c r="I49" i="4"/>
  <c r="G49" i="4"/>
  <c r="F49" i="4"/>
  <c r="G30" i="10"/>
  <c r="H30" i="10"/>
  <c r="E51" i="18"/>
  <c r="E24" i="4"/>
  <c r="H6" i="4"/>
  <c r="N35" i="4"/>
  <c r="W27" i="10"/>
  <c r="X27" i="10"/>
  <c r="H21" i="4"/>
  <c r="K26" i="10"/>
  <c r="L26" i="10"/>
  <c r="H51" i="18"/>
  <c r="H24" i="4"/>
  <c r="K22" i="10"/>
  <c r="L22" i="10"/>
  <c r="F51" i="18"/>
  <c r="F24" i="4"/>
  <c r="E21" i="4"/>
  <c r="P51" i="18"/>
  <c r="P24" i="4"/>
  <c r="AA22" i="10"/>
  <c r="AB22" i="10"/>
  <c r="O51" i="18"/>
  <c r="O24" i="4"/>
  <c r="N51" i="18"/>
  <c r="N24" i="4"/>
  <c r="W22" i="10"/>
  <c r="X22" i="10"/>
  <c r="M51" i="18"/>
  <c r="M24" i="4"/>
  <c r="L51" i="18"/>
  <c r="L24" i="4"/>
  <c r="S22" i="10"/>
  <c r="T22" i="10"/>
  <c r="K51" i="18"/>
  <c r="K24" i="4"/>
  <c r="J51" i="18"/>
  <c r="J24" i="4"/>
  <c r="O22" i="10"/>
  <c r="P22" i="10"/>
  <c r="I51" i="18"/>
  <c r="I24" i="4"/>
  <c r="G51" i="18"/>
  <c r="G24" i="4"/>
  <c r="P21" i="4"/>
  <c r="AA26" i="10"/>
  <c r="AB26" i="10"/>
  <c r="O21" i="4"/>
  <c r="N21" i="4"/>
  <c r="W26" i="10"/>
  <c r="X26" i="10"/>
  <c r="M21" i="4"/>
  <c r="L21" i="4"/>
  <c r="S26" i="10"/>
  <c r="T26" i="10"/>
  <c r="K21" i="4"/>
  <c r="J21" i="4"/>
  <c r="O26" i="10"/>
  <c r="P26" i="10"/>
  <c r="I21" i="4"/>
  <c r="G21" i="4"/>
  <c r="F21" i="4"/>
  <c r="G26" i="10"/>
  <c r="H26" i="10"/>
  <c r="P44" i="4"/>
  <c r="O44" i="4"/>
  <c r="N44" i="4"/>
  <c r="M44" i="4"/>
  <c r="B12" i="33"/>
  <c r="B10" i="33"/>
  <c r="B8" i="33"/>
  <c r="B6" i="33"/>
  <c r="J44" i="4"/>
  <c r="I44" i="4"/>
  <c r="H44" i="4"/>
  <c r="G44" i="4"/>
  <c r="F44" i="4"/>
  <c r="B12" i="31"/>
  <c r="B10" i="31"/>
  <c r="B8" i="31"/>
  <c r="B6" i="31"/>
  <c r="B12" i="30"/>
  <c r="B10" i="30"/>
  <c r="B8" i="30"/>
  <c r="B6" i="30"/>
  <c r="G22" i="10"/>
  <c r="H22" i="10"/>
  <c r="X28" i="10"/>
  <c r="O35" i="4"/>
  <c r="G35" i="4"/>
  <c r="G23" i="10"/>
  <c r="H23" i="10"/>
  <c r="H35" i="4"/>
  <c r="K27" i="10"/>
  <c r="L27" i="10"/>
  <c r="L28" i="10"/>
  <c r="P35" i="4"/>
  <c r="AA27" i="10"/>
  <c r="AB27" i="10"/>
  <c r="AB28" i="10"/>
  <c r="AB33" i="10"/>
  <c r="M35" i="4"/>
  <c r="L35" i="4"/>
  <c r="S27" i="10" s="1"/>
  <c r="F35" i="4"/>
  <c r="G27" i="10"/>
  <c r="H27" i="10"/>
  <c r="H28" i="10"/>
  <c r="E35" i="4"/>
  <c r="AA23" i="10"/>
  <c r="AB23" i="10"/>
  <c r="W23" i="10"/>
  <c r="X23" i="10"/>
  <c r="S23" i="10"/>
  <c r="O23" i="10"/>
  <c r="P23" i="10"/>
  <c r="K23" i="10"/>
  <c r="L23" i="10"/>
  <c r="W28" i="10"/>
  <c r="I35" i="4"/>
  <c r="J35" i="4"/>
  <c r="O27" i="10"/>
  <c r="P27" i="10"/>
  <c r="P28" i="10"/>
  <c r="X33" i="10"/>
  <c r="AA28" i="10"/>
  <c r="K28" i="10"/>
  <c r="G28" i="10"/>
  <c r="L33" i="10"/>
  <c r="P33" i="10"/>
  <c r="H33" i="10"/>
  <c r="O28" i="10"/>
  <c r="L44" i="4"/>
  <c r="K35" i="4"/>
  <c r="K44" i="4"/>
  <c r="T23" i="10" l="1"/>
  <c r="T27" i="10"/>
  <c r="T28" i="10" s="1"/>
  <c r="S28" i="10"/>
</calcChain>
</file>

<file path=xl/sharedStrings.xml><?xml version="1.0" encoding="utf-8"?>
<sst xmlns="http://schemas.openxmlformats.org/spreadsheetml/2006/main" count="317" uniqueCount="181">
  <si>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</si>
  <si>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</si>
  <si>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</si>
  <si>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</si>
  <si>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</si>
  <si>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</si>
  <si>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</si>
  <si>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</si>
  <si>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</si>
  <si>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</si>
  <si>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</si>
  <si>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</si>
  <si>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</si>
  <si>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</si>
  <si>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</si>
  <si>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</si>
  <si>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</si>
  <si>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</si>
  <si>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</si>
  <si>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</si>
  <si>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</si>
  <si>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</si>
  <si>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</si>
  <si>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</si>
  <si>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</si>
  <si>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</si>
  <si>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</si>
  <si>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</si>
  <si>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</si>
  <si>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</si>
  <si>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</si>
  <si>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</si>
  <si>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</si>
  <si>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</si>
  <si>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</si>
  <si>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</si>
  <si>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</si>
  <si>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</si>
  <si>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</si>
  <si>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</si>
  <si>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</si>
  <si>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</si>
  <si>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</si>
  <si>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</si>
  <si>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</si>
  <si>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</si>
  <si>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</si>
  <si>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</si>
  <si>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</si>
  <si>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</si>
  <si>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</si>
  <si>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</si>
  <si>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</si>
  <si>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</si>
  <si>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</si>
  <si>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</si>
  <si>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</si>
  <si>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</si>
  <si>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</si>
  <si>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</si>
  <si>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</si>
  <si>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</si>
  <si>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</si>
  <si>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</si>
  <si>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</si>
  <si>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</si>
  <si>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</si>
  <si>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</si>
  <si>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</si>
  <si>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</si>
  <si>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</si>
  <si>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</si>
  <si>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</si>
  <si>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</si>
  <si>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</si>
  <si>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</si>
  <si>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</si>
  <si>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</si>
  <si>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</si>
  <si>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</si>
  <si>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</si>
  <si>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</si>
  <si>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</si>
  <si>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</si>
  <si>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</si>
  <si>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</si>
  <si>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</si>
  <si>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</si>
  <si>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</si>
  <si>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</si>
  <si>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</si>
  <si>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</si>
  <si>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</si>
  <si>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</si>
  <si>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</si>
  <si>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</si>
  <si>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</si>
  <si>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</si>
  <si>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</si>
  <si>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</si>
  <si>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</si>
  <si>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</si>
  <si>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</si>
  <si>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</si>
  <si>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</si>
  <si>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</si>
  <si>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</si>
  <si>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</si>
  <si>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</si>
  <si>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</si>
  <si>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</si>
  <si>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</si>
  <si>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</si>
  <si>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</si>
  <si>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</si>
  <si>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</si>
  <si>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</si>
  <si>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</si>
  <si>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</si>
  <si>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</si>
  <si>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</si>
  <si>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</si>
  <si>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</si>
  <si>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</si>
  <si>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</si>
  <si>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</si>
  <si>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</si>
  <si>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</si>
  <si>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</si>
  <si>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</si>
  <si>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</si>
  <si>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</si>
  <si>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</si>
  <si>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</si>
  <si>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</si>
  <si>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</si>
  <si>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</si>
  <si>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</si>
  <si>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</si>
  <si>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</si>
  <si>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</si>
  <si>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</si>
  <si>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</si>
  <si>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</si>
  <si>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</si>
  <si>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</si>
  <si>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</si>
  <si>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</si>
  <si>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</si>
  <si>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</si>
  <si>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</si>
  <si>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</si>
  <si>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</si>
  <si>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</si>
  <si>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</si>
  <si>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</si>
  <si>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</si>
  <si>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</si>
  <si>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</si>
  <si>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</si>
  <si>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2018</t>
  </si>
  <si>
    <t>INDEPENDENCE AMERICAN INSURANCE COMPANY</t>
  </si>
  <si>
    <t>Guaranty Assessment</t>
  </si>
  <si>
    <t>Premmium Tax</t>
  </si>
  <si>
    <t>Agent Filing Fees</t>
  </si>
  <si>
    <t>Filing Fees</t>
  </si>
  <si>
    <t>Delaware Exam</t>
  </si>
  <si>
    <t>Commission</t>
  </si>
  <si>
    <t>LAE</t>
  </si>
  <si>
    <t>As report on the state page of the financial statement</t>
  </si>
  <si>
    <t>Use CA individual dental premium earned over total CA premium earned to allocaton the commission for CA portion</t>
  </si>
  <si>
    <t>Use CA individual dental premium earned over total CA premium earned to allocate the agent filing fees for CA portion</t>
  </si>
  <si>
    <t>Use CA individual dental premium earned over total CA premium earned to allocate the filing fees for CA portion</t>
  </si>
  <si>
    <t>Use CA individual dental premium earned over total CA premium earned to allocate the Delaware Exam fees for CA portion</t>
  </si>
  <si>
    <t>Use CA individual dental premium earned over total CA premium earned to allocate the guaranty assessment for CA portion</t>
  </si>
  <si>
    <t>Use CA individual dental premium earned over total CA premium earned to allocate the premium tax for CA portion</t>
  </si>
  <si>
    <t>Use CA individual dental premium earned over total CA premium earned to allocate LAE for CA portion</t>
  </si>
  <si>
    <t>Federal Income Taxes</t>
  </si>
  <si>
    <t>Use Profit from Dental LOB to calculate Federal tax, and then allocated to CA</t>
  </si>
  <si>
    <t>David Thomas Kettig</t>
  </si>
  <si>
    <t>Gary John Balzofiore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</si>
</sst>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sz val="1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24">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 fontId="30" fillId="0" borderId="0" xfId="0" applyNumberFormat="1" applyFont="1" applyProtection="1">
      <protection locked="0"/>
    </xf>
    <xf numFmtId="9" fontId="30" fillId="0" borderId="0" xfId="0" applyNumberFormat="1" applyFont="1" applyProtection="1">
      <protection locked="0"/>
    </xf>
    <xf numFmtId="43" fontId="30" fillId="0" borderId="0" xfId="125" applyNumberFormat="1" applyFont="1" applyAlignment="1" applyProtection="1">
      <alignment wrapText="1"/>
      <protection locked="0"/>
    </xf>
    <xf numFmtId="0" fontId="41" fillId="0" borderId="0" xfId="0" applyFont="1" applyFill="1" applyBorder="1" applyAlignment="1" applyProtection="1">
      <alignment horizontal="left"/>
      <protection locked="0"/>
    </xf>
    <xf numFmtId="0" fontId="41" fillId="0" borderId="0" xfId="0" applyFont="1" applyFill="1" applyBorder="1" applyAlignment="1" applyProtection="1">
      <alignment horizontal="center"/>
      <protection locked="0"/>
    </xf>
    <xf numFmtId="0" fontId="30" fillId="0" borderId="0" xfId="0" applyFont="1" applyFill="1" applyBorder="1" applyAlignment="1" applyProtection="1">
      <alignment wrapText="1"/>
      <protection locked="0"/>
    </xf>
    <xf numFmtId="0" fontId="30" fillId="0" borderId="0" xfId="0" applyFont="1" applyFill="1" applyBorder="1" applyAlignment="1" applyProtection="1">
      <alignment horizontal="right"/>
      <protection locked="0"/>
    </xf>
    <xf numFmtId="0" fontId="30" fillId="0" borderId="0" xfId="0" applyFont="1" applyFill="1" applyBorder="1" applyProtection="1">
      <protection locked="0"/>
    </xf>
    <xf numFmtId="165" fontId="30" fillId="0" borderId="0" xfId="62" applyNumberFormat="1" applyFont="1" applyFill="1" applyBorder="1" applyProtection="1">
      <protection locked="0"/>
    </xf>
    <xf numFmtId="43" fontId="4" fillId="0" borderId="0" xfId="0" applyNumberFormat="1" applyFont="1" applyFill="1" applyBorder="1" applyProtection="1">
      <protection locked="0"/>
    </xf>
    <xf numFmtId="0" fontId="31" fillId="0" borderId="0" xfId="0" applyFont="1" applyFill="1" applyBorder="1" applyAlignment="1" applyProtection="1">
      <alignment horizontal="center" vertical="center"/>
      <protection locked="0"/>
    </xf>
    <xf numFmtId="9" fontId="30" fillId="0" borderId="0" xfId="326" applyFont="1" applyFill="1" applyBorder="1" applyProtection="1">
      <protection locked="0"/>
    </xf>
    <xf numFmtId="10" fontId="30" fillId="0" borderId="0" xfId="326" applyNumberFormat="1" applyFont="1" applyFill="1" applyBorder="1" applyProtection="1">
      <protection locked="0"/>
    </xf>
    <xf numFmtId="0" fontId="31" fillId="0" borderId="0" xfId="0" applyFont="1" applyFill="1" applyBorder="1" applyAlignment="1" applyProtection="1">
      <alignment wrapText="1"/>
      <protection locked="0"/>
    </xf>
    <xf numFmtId="43" fontId="30" fillId="0" borderId="0" xfId="62" applyFont="1" applyFill="1" applyBorder="1" applyProtection="1">
      <protection locked="0"/>
    </xf>
    <xf numFmtId="43" fontId="30" fillId="0" borderId="0" xfId="0" applyNumberFormat="1" applyFont="1" applyFill="1" applyBorder="1" applyProtection="1">
      <protection locked="0"/>
    </xf>
    <xf numFmtId="2" fontId="30" fillId="0" borderId="0" xfId="0" applyNumberFormat="1" applyFont="1" applyFill="1" applyBorder="1" applyProtection="1">
      <protection locked="0"/>
    </xf>
    <xf numFmtId="0" fontId="30" fillId="0" borderId="0" xfId="0" applyFont="1" applyFill="1" applyBorder="1" applyAlignment="1" applyProtection="1">
      <alignment horizontal="right" wrapText="1"/>
      <protection locked="0"/>
    </xf>
    <xf numFmtId="0" fontId="31" fillId="0" borderId="0" xfId="0" applyFont="1" applyFill="1" applyBorder="1" applyProtection="1">
      <protection locked="0"/>
    </xf>
  </cellXfs>
  <cellStyles count="327">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326" builtinId="5"/>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CTING/EXCEL/Package/2006/09%20September%2006/Exhibit%203%20-%20Taxes%20-%2009-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Dental\Assumed%20Dental\JE%20GroupLink%20-%20Assumed%20(12)%20Dec%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ABBA\JE%20-%20ABBA%20Due&amp;Uncoll%20Prem%20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counting\Financials\2010\December\AMIC%20Consolidation-%2012-3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counting\Financials\2004\June\Equity\EPS%202004%20AMIC%2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ergei\Local%20Settings\Temporary%20Internet%20Files\OLK74\GAAP%20Package%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CTING/EXCEL/Package/2006/09%20September%2006/Exhibit%202%20-%20General%20Exp%20-%2009-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adamg\Local%20Settings\Temporary%20Internet%20Files\Content.Outlook\BOZ0CFGU\IHC%20Excess%20Report%202014%20Q1%20-%20work%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v-file\department\finance\Leases%20&amp;%20Notes\Cisco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CCTING/EXCEL/Package/2007/03%20March%2007/Exhibit%203%20-%20Taxes%20-%2003-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aria/My%20Documents/AMC%20Financials/Time_Tracker_Results_thru%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NGL"/>
      <sheetName val="Sheet1-NGL"/>
      <sheetName val="JE-DCP prior"/>
      <sheetName val="Sheet1-DCP prior"/>
      <sheetName val="JE-ANL"/>
      <sheetName val="Sheet1-ANL"/>
      <sheetName val="JE-ANL post"/>
      <sheetName val="Sheet1-ANL post"/>
      <sheetName val="NGL-Dec 08"/>
      <sheetName val="DCP- Dec 08"/>
      <sheetName val="ANTEX NET-Dec 08"/>
      <sheetName val="ANTEX DCP PRIOR- Dec 08"/>
      <sheetName val="ANTEX DCP POST-Dec 08"/>
      <sheetName val="JE-All Combined"/>
      <sheetName val="Interface-All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ow r="2">
          <cell r="T2" t="str">
            <v>Madison National Life</v>
          </cell>
        </row>
        <row r="3">
          <cell r="T3" t="str">
            <v>Stop Loss Activity Analysis</v>
          </cell>
        </row>
        <row r="4">
          <cell r="T4" t="str">
            <v>GroupLink-NGL Dec 08</v>
          </cell>
        </row>
        <row r="7">
          <cell r="T7" t="str">
            <v>Gross</v>
          </cell>
          <cell r="U7" t="str">
            <v>NGLIC</v>
          </cell>
          <cell r="V7" t="str">
            <v>Ancillary Re</v>
          </cell>
          <cell r="W7" t="str">
            <v>GroupLink Re</v>
          </cell>
          <cell r="X7" t="str">
            <v>MNL QS</v>
          </cell>
          <cell r="Y7" t="str">
            <v>Cross Checks</v>
          </cell>
        </row>
        <row r="8">
          <cell r="T8" t="str">
            <v>Activity</v>
          </cell>
          <cell r="U8">
            <v>0</v>
          </cell>
          <cell r="V8">
            <v>0.1</v>
          </cell>
          <cell r="W8">
            <v>0</v>
          </cell>
          <cell r="X8">
            <v>0.9</v>
          </cell>
          <cell r="Y8" t="str">
            <v>s/b 0</v>
          </cell>
        </row>
        <row r="9">
          <cell r="R9" t="str">
            <v>Assumed Premiums</v>
          </cell>
          <cell r="T9">
            <v>4873.83</v>
          </cell>
          <cell r="U9">
            <v>0</v>
          </cell>
          <cell r="V9">
            <v>487.38</v>
          </cell>
          <cell r="W9">
            <v>0</v>
          </cell>
          <cell r="X9">
            <v>4386.45</v>
          </cell>
          <cell r="Y9">
            <v>0</v>
          </cell>
        </row>
        <row r="11">
          <cell r="R11" t="str">
            <v>Administration Fee (MGU Fee)</v>
          </cell>
          <cell r="T11">
            <v>-388.9</v>
          </cell>
          <cell r="U11">
            <v>0</v>
          </cell>
          <cell r="V11">
            <v>-38.89</v>
          </cell>
          <cell r="W11">
            <v>0</v>
          </cell>
          <cell r="X11">
            <v>-350.01</v>
          </cell>
          <cell r="Y11">
            <v>0</v>
          </cell>
        </row>
        <row r="12">
          <cell r="R12" t="str">
            <v>Commissions</v>
          </cell>
          <cell r="T12">
            <v>-497.81</v>
          </cell>
          <cell r="U12">
            <v>0</v>
          </cell>
          <cell r="V12">
            <v>-49.78</v>
          </cell>
          <cell r="W12">
            <v>0</v>
          </cell>
          <cell r="X12">
            <v>-448.03</v>
          </cell>
          <cell r="Y12">
            <v>0</v>
          </cell>
        </row>
        <row r="13">
          <cell r="R13" t="str">
            <v xml:space="preserve">Carrier Fee </v>
          </cell>
          <cell r="T13">
            <v>-243.69</v>
          </cell>
          <cell r="U13">
            <v>0</v>
          </cell>
          <cell r="V13">
            <v>-24.37</v>
          </cell>
          <cell r="W13">
            <v>0</v>
          </cell>
          <cell r="X13">
            <v>-219.32</v>
          </cell>
          <cell r="Y13">
            <v>0</v>
          </cell>
        </row>
        <row r="14">
          <cell r="R14" t="str">
            <v>Premium Tax</v>
          </cell>
          <cell r="T14">
            <v>-121.85</v>
          </cell>
          <cell r="U14">
            <v>0</v>
          </cell>
          <cell r="V14">
            <v>-12.19</v>
          </cell>
          <cell r="W14">
            <v>0</v>
          </cell>
          <cell r="X14">
            <v>-109.67</v>
          </cell>
          <cell r="Y14">
            <v>1.0000000000005116E-2</v>
          </cell>
        </row>
        <row r="15">
          <cell r="R15" t="str">
            <v>Intermediary Fee (Override)</v>
          </cell>
          <cell r="T15">
            <v>0</v>
          </cell>
          <cell r="U15">
            <v>0</v>
          </cell>
          <cell r="V15">
            <v>0</v>
          </cell>
          <cell r="W15">
            <v>0</v>
          </cell>
          <cell r="X15">
            <v>0</v>
          </cell>
          <cell r="Y15">
            <v>0</v>
          </cell>
        </row>
        <row r="17">
          <cell r="R17" t="str">
            <v>Assumed Claims</v>
          </cell>
          <cell r="T17">
            <v>-1378.3</v>
          </cell>
          <cell r="U17">
            <v>0</v>
          </cell>
          <cell r="V17">
            <v>-137.83000000000001</v>
          </cell>
          <cell r="W17">
            <v>0</v>
          </cell>
          <cell r="X17">
            <v>-1240.47</v>
          </cell>
          <cell r="Y17">
            <v>0</v>
          </cell>
        </row>
        <row r="19">
          <cell r="R19" t="str">
            <v>Interest less Fees on Claim Fund</v>
          </cell>
          <cell r="T19">
            <v>0</v>
          </cell>
          <cell r="U19">
            <v>0</v>
          </cell>
          <cell r="V19">
            <v>0</v>
          </cell>
          <cell r="W19">
            <v>0</v>
          </cell>
          <cell r="X19">
            <v>0</v>
          </cell>
          <cell r="Y19">
            <v>0</v>
          </cell>
        </row>
        <row r="20">
          <cell r="R20" t="str">
            <v>Net Claim fund contribution</v>
          </cell>
          <cell r="T20">
            <v>0</v>
          </cell>
          <cell r="U20">
            <v>0</v>
          </cell>
          <cell r="V20">
            <v>0</v>
          </cell>
          <cell r="W20">
            <v>0</v>
          </cell>
          <cell r="X20">
            <v>0</v>
          </cell>
          <cell r="Y20">
            <v>0</v>
          </cell>
        </row>
        <row r="21">
          <cell r="R21" t="str">
            <v>Cash Call</v>
          </cell>
          <cell r="T21">
            <v>0</v>
          </cell>
          <cell r="U21">
            <v>0</v>
          </cell>
          <cell r="V21">
            <v>0</v>
          </cell>
          <cell r="W21">
            <v>0</v>
          </cell>
          <cell r="X21">
            <v>0</v>
          </cell>
          <cell r="Y21">
            <v>0</v>
          </cell>
        </row>
        <row r="23">
          <cell r="R23">
            <v>0</v>
          </cell>
          <cell r="T23">
            <v>2243.2800000000007</v>
          </cell>
          <cell r="U23">
            <v>0</v>
          </cell>
          <cell r="V23">
            <v>224.32000000000002</v>
          </cell>
          <cell r="W23">
            <v>0</v>
          </cell>
          <cell r="X23">
            <v>2018.9499999999996</v>
          </cell>
          <cell r="Y23">
            <v>1.0000000000005116E-2</v>
          </cell>
        </row>
        <row r="25">
          <cell r="Y25">
            <v>0</v>
          </cell>
        </row>
        <row r="26">
          <cell r="T26" t="str">
            <v>Madison National Life</v>
          </cell>
        </row>
        <row r="27">
          <cell r="T27" t="str">
            <v>Stop Loss Activity Analysis</v>
          </cell>
        </row>
        <row r="28">
          <cell r="T28" t="str">
            <v>GroupLink-DCP Dec 08</v>
          </cell>
        </row>
        <row r="30">
          <cell r="T30" t="str">
            <v>Gross</v>
          </cell>
          <cell r="U30" t="str">
            <v>DCP</v>
          </cell>
          <cell r="V30" t="str">
            <v>Ancillary Re</v>
          </cell>
          <cell r="W30" t="str">
            <v>GroupLink Re</v>
          </cell>
          <cell r="X30" t="str">
            <v>MNL QS</v>
          </cell>
          <cell r="Y30" t="str">
            <v>Cross Checks</v>
          </cell>
        </row>
        <row r="31">
          <cell r="T31" t="str">
            <v>Activity</v>
          </cell>
          <cell r="U31">
            <v>0.8</v>
          </cell>
          <cell r="V31">
            <v>0.02</v>
          </cell>
          <cell r="W31">
            <v>0</v>
          </cell>
          <cell r="X31">
            <v>0.18</v>
          </cell>
          <cell r="Y31" t="str">
            <v>s/b 0</v>
          </cell>
        </row>
        <row r="32">
          <cell r="R32" t="str">
            <v>Assumed Premiums</v>
          </cell>
          <cell r="T32">
            <v>-71996.539999999994</v>
          </cell>
          <cell r="U32">
            <v>-57597.23</v>
          </cell>
          <cell r="V32">
            <v>-1439.93</v>
          </cell>
          <cell r="W32">
            <v>0</v>
          </cell>
          <cell r="X32">
            <v>-12959.38</v>
          </cell>
          <cell r="Y32">
            <v>0</v>
          </cell>
        </row>
        <row r="35">
          <cell r="R35" t="str">
            <v>Administration Fee (MGU Fee)</v>
          </cell>
          <cell r="T35">
            <v>4319.79</v>
          </cell>
          <cell r="U35">
            <v>3455.83</v>
          </cell>
          <cell r="V35">
            <v>86.4</v>
          </cell>
          <cell r="W35">
            <v>0</v>
          </cell>
          <cell r="X35">
            <v>777.56</v>
          </cell>
          <cell r="Y35">
            <v>0</v>
          </cell>
        </row>
        <row r="36">
          <cell r="R36" t="str">
            <v>Commissions</v>
          </cell>
          <cell r="T36">
            <v>7199.65</v>
          </cell>
          <cell r="U36">
            <v>5759.72</v>
          </cell>
          <cell r="V36">
            <v>143.99</v>
          </cell>
          <cell r="W36">
            <v>0</v>
          </cell>
          <cell r="X36">
            <v>1295.94</v>
          </cell>
          <cell r="Y36">
            <v>0</v>
          </cell>
        </row>
        <row r="37">
          <cell r="R37" t="str">
            <v>Premium Tax &amp; Carrier Fee</v>
          </cell>
          <cell r="T37">
            <v>7199.65</v>
          </cell>
          <cell r="U37">
            <v>5759.72</v>
          </cell>
          <cell r="V37">
            <v>143.99</v>
          </cell>
          <cell r="W37">
            <v>0</v>
          </cell>
          <cell r="X37">
            <v>1295.94</v>
          </cell>
          <cell r="Y37">
            <v>0</v>
          </cell>
        </row>
        <row r="38">
          <cell r="R38" t="str">
            <v xml:space="preserve">Carrier Fee </v>
          </cell>
          <cell r="T38">
            <v>0</v>
          </cell>
          <cell r="U38">
            <v>0</v>
          </cell>
          <cell r="V38">
            <v>0</v>
          </cell>
          <cell r="W38">
            <v>0</v>
          </cell>
          <cell r="X38">
            <v>0</v>
          </cell>
          <cell r="Y38">
            <v>0</v>
          </cell>
        </row>
        <row r="39">
          <cell r="R39" t="str">
            <v>Intermediary Fee (Override)</v>
          </cell>
          <cell r="T39">
            <v>0</v>
          </cell>
          <cell r="U39">
            <v>0</v>
          </cell>
          <cell r="V39">
            <v>0</v>
          </cell>
          <cell r="W39">
            <v>0</v>
          </cell>
          <cell r="X39">
            <v>0</v>
          </cell>
          <cell r="Y39">
            <v>0</v>
          </cell>
        </row>
        <row r="41">
          <cell r="R41" t="str">
            <v>Assumed Claims</v>
          </cell>
          <cell r="T41">
            <v>-151.5</v>
          </cell>
          <cell r="U41">
            <v>-121.2</v>
          </cell>
          <cell r="V41">
            <v>-3.03</v>
          </cell>
          <cell r="W41">
            <v>0</v>
          </cell>
          <cell r="X41">
            <v>-27.27</v>
          </cell>
          <cell r="Y41">
            <v>0</v>
          </cell>
        </row>
        <row r="44">
          <cell r="R44" t="str">
            <v>Cash Call</v>
          </cell>
          <cell r="T44">
            <v>0</v>
          </cell>
          <cell r="U44">
            <v>0</v>
          </cell>
          <cell r="V44">
            <v>0</v>
          </cell>
          <cell r="W44">
            <v>0</v>
          </cell>
          <cell r="X44">
            <v>0</v>
          </cell>
          <cell r="Y44">
            <v>0</v>
          </cell>
        </row>
        <row r="46">
          <cell r="R46">
            <v>-6.6560001687321346E-4</v>
          </cell>
          <cell r="T46">
            <v>-53428.95</v>
          </cell>
          <cell r="U46">
            <v>-42743.159999999996</v>
          </cell>
          <cell r="V46">
            <v>-1068.58</v>
          </cell>
          <cell r="W46">
            <v>0</v>
          </cell>
          <cell r="X46">
            <v>-9617.2099999999991</v>
          </cell>
          <cell r="Y46">
            <v>0</v>
          </cell>
        </row>
        <row r="49">
          <cell r="T49" t="str">
            <v>Madison National Life</v>
          </cell>
        </row>
        <row r="50">
          <cell r="T50" t="str">
            <v>Stop Loss Activity Analysis</v>
          </cell>
        </row>
        <row r="51">
          <cell r="T51" t="str">
            <v>GroupLink-ANL Dec 08</v>
          </cell>
        </row>
        <row r="53">
          <cell r="T53" t="str">
            <v>Gross</v>
          </cell>
          <cell r="U53" t="str">
            <v>DCP</v>
          </cell>
          <cell r="V53" t="str">
            <v>Ancillary Re</v>
          </cell>
          <cell r="W53" t="str">
            <v>GroupLink Re</v>
          </cell>
          <cell r="X53" t="str">
            <v>MNL QS</v>
          </cell>
          <cell r="Y53" t="str">
            <v>Cross Checks</v>
          </cell>
        </row>
        <row r="54">
          <cell r="T54" t="str">
            <v>Activity</v>
          </cell>
          <cell r="U54">
            <v>0</v>
          </cell>
          <cell r="V54">
            <v>0.1</v>
          </cell>
          <cell r="W54">
            <v>0</v>
          </cell>
          <cell r="X54">
            <v>0.9</v>
          </cell>
          <cell r="Y54" t="str">
            <v>s/b 0</v>
          </cell>
        </row>
        <row r="55">
          <cell r="R55" t="str">
            <v>Assumed Premiums</v>
          </cell>
          <cell r="T55">
            <v>137076.76999999999</v>
          </cell>
          <cell r="U55">
            <v>0</v>
          </cell>
          <cell r="V55">
            <v>13707.68</v>
          </cell>
          <cell r="W55">
            <v>0</v>
          </cell>
          <cell r="X55">
            <v>123369.09</v>
          </cell>
          <cell r="Y55">
            <v>0</v>
          </cell>
        </row>
        <row r="57">
          <cell r="R57" t="str">
            <v>Administration Fee (MGU Fee)</v>
          </cell>
          <cell r="T57">
            <v>-22497.58</v>
          </cell>
          <cell r="U57">
            <v>0</v>
          </cell>
          <cell r="V57">
            <v>-2249.7600000000002</v>
          </cell>
          <cell r="W57">
            <v>0</v>
          </cell>
          <cell r="X57">
            <v>-20247.82</v>
          </cell>
          <cell r="Y57">
            <v>0</v>
          </cell>
        </row>
        <row r="58">
          <cell r="R58" t="str">
            <v>Commissions</v>
          </cell>
          <cell r="T58">
            <v>-5695.43</v>
          </cell>
          <cell r="U58">
            <v>0</v>
          </cell>
          <cell r="V58">
            <v>-569.54</v>
          </cell>
          <cell r="W58">
            <v>0</v>
          </cell>
          <cell r="X58">
            <v>-5125.8900000000003</v>
          </cell>
          <cell r="Y58">
            <v>0</v>
          </cell>
        </row>
        <row r="59">
          <cell r="R59" t="str">
            <v>Premium Tax &amp; Carrier Fee</v>
          </cell>
          <cell r="T59">
            <v>-10102.17</v>
          </cell>
          <cell r="U59">
            <v>0</v>
          </cell>
          <cell r="V59">
            <v>-1010.22</v>
          </cell>
          <cell r="W59">
            <v>0</v>
          </cell>
          <cell r="X59">
            <v>-9091.9500000000007</v>
          </cell>
          <cell r="Y59">
            <v>0</v>
          </cell>
        </row>
        <row r="60">
          <cell r="R60" t="str">
            <v xml:space="preserve">Actuarial Fee </v>
          </cell>
          <cell r="T60">
            <v>-2059.2600000000002</v>
          </cell>
          <cell r="U60">
            <v>0</v>
          </cell>
          <cell r="V60">
            <v>-205.93</v>
          </cell>
          <cell r="W60">
            <v>0</v>
          </cell>
          <cell r="X60">
            <v>-1853.33</v>
          </cell>
          <cell r="Y60">
            <v>-2.2737367544323206E-13</v>
          </cell>
        </row>
        <row r="61">
          <cell r="R61" t="str">
            <v>Intermediary Fee (Override)</v>
          </cell>
          <cell r="T61">
            <v>0</v>
          </cell>
          <cell r="U61">
            <v>0</v>
          </cell>
          <cell r="V61">
            <v>0</v>
          </cell>
          <cell r="W61">
            <v>0</v>
          </cell>
          <cell r="X61">
            <v>0</v>
          </cell>
          <cell r="Y61">
            <v>0</v>
          </cell>
        </row>
        <row r="63">
          <cell r="R63" t="str">
            <v>Assumed Claims</v>
          </cell>
          <cell r="T63">
            <v>-97652.58</v>
          </cell>
          <cell r="U63">
            <v>0</v>
          </cell>
          <cell r="V63">
            <v>-9765.26</v>
          </cell>
          <cell r="W63">
            <v>0</v>
          </cell>
          <cell r="X63">
            <v>-87887.32</v>
          </cell>
          <cell r="Y63">
            <v>0</v>
          </cell>
        </row>
        <row r="64">
          <cell r="Y64">
            <v>0</v>
          </cell>
        </row>
        <row r="65">
          <cell r="R65" t="str">
            <v>Cash Call</v>
          </cell>
          <cell r="T65">
            <v>0</v>
          </cell>
          <cell r="U65">
            <v>0</v>
          </cell>
          <cell r="V65">
            <v>0</v>
          </cell>
          <cell r="W65">
            <v>0</v>
          </cell>
          <cell r="X65">
            <v>0</v>
          </cell>
          <cell r="Y65">
            <v>0</v>
          </cell>
        </row>
        <row r="67">
          <cell r="R67">
            <v>0</v>
          </cell>
          <cell r="T67">
            <v>-930.25000000001455</v>
          </cell>
          <cell r="U67">
            <v>0</v>
          </cell>
          <cell r="V67">
            <v>-93.029999999998836</v>
          </cell>
          <cell r="W67">
            <v>0</v>
          </cell>
          <cell r="X67">
            <v>-837.22000000001572</v>
          </cell>
          <cell r="Y67">
            <v>-2.2737367544323206E-13</v>
          </cell>
        </row>
        <row r="69">
          <cell r="Y69">
            <v>0</v>
          </cell>
        </row>
        <row r="70">
          <cell r="T70" t="str">
            <v>Madison National Life</v>
          </cell>
        </row>
        <row r="71">
          <cell r="T71" t="str">
            <v>Stop Loss Activity Analysis</v>
          </cell>
        </row>
        <row r="72">
          <cell r="T72" t="str">
            <v>GroupLink-ANL-DCP Dec 08</v>
          </cell>
        </row>
        <row r="74">
          <cell r="T74" t="str">
            <v>Gross</v>
          </cell>
          <cell r="U74" t="str">
            <v>DCP</v>
          </cell>
          <cell r="V74" t="str">
            <v>Ancillary Re</v>
          </cell>
          <cell r="W74" t="str">
            <v>GroupLink Re</v>
          </cell>
          <cell r="X74" t="str">
            <v>MNL QS</v>
          </cell>
          <cell r="Y74" t="str">
            <v>Cross Checks</v>
          </cell>
        </row>
        <row r="75">
          <cell r="T75" t="str">
            <v>Activity</v>
          </cell>
          <cell r="U75">
            <v>0</v>
          </cell>
          <cell r="V75">
            <v>0</v>
          </cell>
          <cell r="W75">
            <v>0</v>
          </cell>
          <cell r="X75">
            <v>1</v>
          </cell>
          <cell r="Y75" t="str">
            <v>s/b 0</v>
          </cell>
        </row>
        <row r="76">
          <cell r="R76" t="str">
            <v>Assumed Premiums</v>
          </cell>
          <cell r="T76">
            <v>2830</v>
          </cell>
          <cell r="U76">
            <v>0</v>
          </cell>
          <cell r="V76">
            <v>0</v>
          </cell>
          <cell r="W76">
            <v>0</v>
          </cell>
          <cell r="X76">
            <v>2830</v>
          </cell>
          <cell r="Y76">
            <v>0</v>
          </cell>
        </row>
        <row r="78">
          <cell r="R78" t="str">
            <v>Administration Fee (MGU Fee)</v>
          </cell>
          <cell r="T78">
            <v>-121.71</v>
          </cell>
          <cell r="U78">
            <v>0</v>
          </cell>
          <cell r="V78">
            <v>0</v>
          </cell>
          <cell r="W78">
            <v>0</v>
          </cell>
          <cell r="X78">
            <v>-121.71</v>
          </cell>
          <cell r="Y78">
            <v>0</v>
          </cell>
        </row>
        <row r="79">
          <cell r="R79" t="str">
            <v>Commissions</v>
          </cell>
          <cell r="T79">
            <v>-223.76</v>
          </cell>
          <cell r="U79">
            <v>0</v>
          </cell>
          <cell r="V79">
            <v>0</v>
          </cell>
          <cell r="W79">
            <v>0</v>
          </cell>
          <cell r="X79">
            <v>-223.76</v>
          </cell>
          <cell r="Y79">
            <v>0</v>
          </cell>
        </row>
        <row r="80">
          <cell r="R80" t="str">
            <v>Premium Tax &amp; Carrier Fee</v>
          </cell>
          <cell r="T80">
            <v>-171.65</v>
          </cell>
          <cell r="U80">
            <v>0</v>
          </cell>
          <cell r="V80">
            <v>0</v>
          </cell>
          <cell r="W80">
            <v>0</v>
          </cell>
          <cell r="X80">
            <v>-171.65</v>
          </cell>
          <cell r="Y80">
            <v>0</v>
          </cell>
        </row>
        <row r="81">
          <cell r="R81" t="str">
            <v xml:space="preserve">Carrier Fee </v>
          </cell>
          <cell r="T81">
            <v>0</v>
          </cell>
          <cell r="U81">
            <v>0</v>
          </cell>
          <cell r="V81">
            <v>0</v>
          </cell>
          <cell r="W81">
            <v>0</v>
          </cell>
          <cell r="X81">
            <v>0</v>
          </cell>
          <cell r="Y81">
            <v>0</v>
          </cell>
        </row>
        <row r="82">
          <cell r="R82" t="str">
            <v>Intermediary Fee (Override)</v>
          </cell>
          <cell r="T82">
            <v>0</v>
          </cell>
          <cell r="U82">
            <v>0</v>
          </cell>
          <cell r="V82">
            <v>0</v>
          </cell>
          <cell r="W82">
            <v>0</v>
          </cell>
          <cell r="X82">
            <v>0</v>
          </cell>
          <cell r="Y82">
            <v>0</v>
          </cell>
        </row>
        <row r="84">
          <cell r="R84" t="str">
            <v>Assumed Claims</v>
          </cell>
          <cell r="T84">
            <v>-1645.0515</v>
          </cell>
          <cell r="U84">
            <v>0</v>
          </cell>
          <cell r="V84">
            <v>0</v>
          </cell>
          <cell r="W84">
            <v>0</v>
          </cell>
          <cell r="X84">
            <v>-1645.05</v>
          </cell>
          <cell r="Y84">
            <v>-1.5000000000782165E-3</v>
          </cell>
        </row>
        <row r="85">
          <cell r="Y85">
            <v>0</v>
          </cell>
        </row>
        <row r="86">
          <cell r="R86" t="str">
            <v>Cash Call</v>
          </cell>
          <cell r="T86">
            <v>0</v>
          </cell>
          <cell r="U86">
            <v>0</v>
          </cell>
          <cell r="V86">
            <v>0</v>
          </cell>
          <cell r="W86">
            <v>0</v>
          </cell>
          <cell r="X86">
            <v>0</v>
          </cell>
          <cell r="Y86">
            <v>0</v>
          </cell>
        </row>
        <row r="88">
          <cell r="R88">
            <v>-1.5000000004192771E-3</v>
          </cell>
          <cell r="T88">
            <v>667.82849999999962</v>
          </cell>
          <cell r="U88">
            <v>0</v>
          </cell>
          <cell r="V88">
            <v>0</v>
          </cell>
          <cell r="W88">
            <v>0</v>
          </cell>
          <cell r="X88">
            <v>667.8299999999997</v>
          </cell>
          <cell r="Y88">
            <v>-1.5000000000782165E-3</v>
          </cell>
        </row>
        <row r="90">
          <cell r="Y90">
            <v>0</v>
          </cell>
        </row>
      </sheetData>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Combined"/>
      <sheetName val="Interface-Combined"/>
      <sheetName val="JE-Accd"/>
      <sheetName val="JE-Critical Ill"/>
      <sheetName val="JE-Life"/>
      <sheetName val="D&amp;U"/>
    </sheetNames>
    <sheetDataSet>
      <sheetData sheetId="0">
        <row r="3">
          <cell r="T3" t="str">
            <v>Madison National Life</v>
          </cell>
        </row>
        <row r="4">
          <cell r="T4" t="str">
            <v>Accident Analysis</v>
          </cell>
        </row>
        <row r="5">
          <cell r="T5" t="str">
            <v>ABBA Accident Due&amp;Uncoll 1208</v>
          </cell>
        </row>
        <row r="7">
          <cell r="T7" t="str">
            <v>Cash</v>
          </cell>
          <cell r="U7" t="str">
            <v>Gross</v>
          </cell>
          <cell r="W7" t="str">
            <v>ABC</v>
          </cell>
          <cell r="X7" t="str">
            <v>NGL</v>
          </cell>
          <cell r="Y7" t="str">
            <v xml:space="preserve">MNL </v>
          </cell>
          <cell r="Z7" t="str">
            <v>Cross Checks</v>
          </cell>
        </row>
        <row r="8">
          <cell r="T8" t="str">
            <v>Due</v>
          </cell>
          <cell r="U8" t="str">
            <v>Activity</v>
          </cell>
          <cell r="V8">
            <v>0</v>
          </cell>
          <cell r="W8">
            <v>0.1</v>
          </cell>
          <cell r="X8">
            <v>0</v>
          </cell>
          <cell r="Y8">
            <v>1</v>
          </cell>
          <cell r="Z8" t="str">
            <v>s/b 0</v>
          </cell>
        </row>
        <row r="9">
          <cell r="R9" t="str">
            <v>Direct Premiums</v>
          </cell>
          <cell r="T9">
            <v>57171.829999999994</v>
          </cell>
          <cell r="U9">
            <v>80593.95</v>
          </cell>
          <cell r="V9">
            <v>0</v>
          </cell>
          <cell r="W9">
            <v>0</v>
          </cell>
          <cell r="X9">
            <v>0</v>
          </cell>
          <cell r="Y9">
            <v>80593.95</v>
          </cell>
          <cell r="Z9">
            <v>0</v>
          </cell>
        </row>
        <row r="10">
          <cell r="R10" t="str">
            <v>Ceded Premiums</v>
          </cell>
          <cell r="Z10">
            <v>0</v>
          </cell>
        </row>
        <row r="11">
          <cell r="R11">
            <v>0</v>
          </cell>
        </row>
        <row r="16">
          <cell r="R16" t="str">
            <v>Commissions</v>
          </cell>
          <cell r="S16">
            <v>0</v>
          </cell>
          <cell r="U16">
            <v>0</v>
          </cell>
          <cell r="V16">
            <v>0</v>
          </cell>
          <cell r="W16">
            <v>0</v>
          </cell>
          <cell r="X16">
            <v>0</v>
          </cell>
          <cell r="Y16">
            <v>0</v>
          </cell>
          <cell r="Z16">
            <v>0</v>
          </cell>
        </row>
        <row r="19">
          <cell r="R19" t="str">
            <v>Administration Fee (MGU Fee)</v>
          </cell>
          <cell r="S19">
            <v>0</v>
          </cell>
          <cell r="U19">
            <v>0</v>
          </cell>
          <cell r="V19">
            <v>0</v>
          </cell>
          <cell r="W19">
            <v>0</v>
          </cell>
          <cell r="X19">
            <v>0</v>
          </cell>
          <cell r="Y19">
            <v>0</v>
          </cell>
          <cell r="Z19">
            <v>0</v>
          </cell>
        </row>
        <row r="20">
          <cell r="Z20">
            <v>0</v>
          </cell>
        </row>
        <row r="21">
          <cell r="R21" t="str">
            <v>Actuarial Fees</v>
          </cell>
          <cell r="S21">
            <v>0.06</v>
          </cell>
          <cell r="U21">
            <v>-4835.6369999999997</v>
          </cell>
          <cell r="V21">
            <v>0</v>
          </cell>
          <cell r="W21">
            <v>0</v>
          </cell>
          <cell r="X21">
            <v>0</v>
          </cell>
          <cell r="Y21">
            <v>-4835.6400000000003</v>
          </cell>
          <cell r="Z21">
            <v>3.0000000006111804E-3</v>
          </cell>
        </row>
        <row r="23">
          <cell r="R23" t="str">
            <v>Prem Tax &amp; Carrier Fee</v>
          </cell>
          <cell r="S23">
            <v>7.5000000000000011E-2</v>
          </cell>
          <cell r="T23">
            <v>6044.5462500000003</v>
          </cell>
          <cell r="U23">
            <v>-6044.5462500000003</v>
          </cell>
          <cell r="V23">
            <v>0</v>
          </cell>
          <cell r="W23">
            <v>0</v>
          </cell>
          <cell r="X23">
            <v>0</v>
          </cell>
          <cell r="Y23">
            <v>-6044.55</v>
          </cell>
          <cell r="Z23">
            <v>3.7499999998544808E-3</v>
          </cell>
        </row>
        <row r="25">
          <cell r="U25">
            <v>0</v>
          </cell>
          <cell r="V25">
            <v>0</v>
          </cell>
          <cell r="W25">
            <v>0</v>
          </cell>
          <cell r="X25">
            <v>0</v>
          </cell>
          <cell r="Y25">
            <v>0</v>
          </cell>
          <cell r="Z25">
            <v>0</v>
          </cell>
        </row>
        <row r="27">
          <cell r="R27" t="str">
            <v>Claim Reserve</v>
          </cell>
          <cell r="U27">
            <v>-12541.924999999999</v>
          </cell>
          <cell r="V27">
            <v>0</v>
          </cell>
          <cell r="W27">
            <v>0</v>
          </cell>
          <cell r="X27">
            <v>0</v>
          </cell>
          <cell r="Y27">
            <v>-12541.93</v>
          </cell>
          <cell r="Z27">
            <v>5.0000000010186341E-3</v>
          </cell>
        </row>
        <row r="30">
          <cell r="R30">
            <v>0</v>
          </cell>
          <cell r="T30">
            <v>63216.376249999994</v>
          </cell>
          <cell r="U30">
            <v>57171.841749999992</v>
          </cell>
          <cell r="V30">
            <v>0</v>
          </cell>
          <cell r="W30">
            <v>0</v>
          </cell>
          <cell r="X30">
            <v>0</v>
          </cell>
          <cell r="Y30">
            <v>57171.829999999994</v>
          </cell>
          <cell r="Z30">
            <v>1.1750000001484295E-2</v>
          </cell>
        </row>
        <row r="33">
          <cell r="T33" t="str">
            <v>Madison National Life</v>
          </cell>
        </row>
        <row r="34">
          <cell r="T34" t="str">
            <v>Critical Illness Analysis</v>
          </cell>
        </row>
        <row r="35">
          <cell r="T35" t="str">
            <v>ABBA Critc Ill Due&amp;Uncoll 1208</v>
          </cell>
        </row>
        <row r="37">
          <cell r="T37" t="str">
            <v>Cash</v>
          </cell>
          <cell r="U37" t="str">
            <v>Gross</v>
          </cell>
          <cell r="W37" t="str">
            <v>ABC</v>
          </cell>
          <cell r="X37" t="str">
            <v>NGL</v>
          </cell>
          <cell r="Y37" t="str">
            <v xml:space="preserve">MNL </v>
          </cell>
          <cell r="Z37" t="str">
            <v>Cross Checks</v>
          </cell>
        </row>
        <row r="38">
          <cell r="T38" t="str">
            <v>Due</v>
          </cell>
          <cell r="U38" t="str">
            <v>Activity</v>
          </cell>
          <cell r="V38">
            <v>0</v>
          </cell>
          <cell r="W38">
            <v>0</v>
          </cell>
          <cell r="X38">
            <v>0</v>
          </cell>
          <cell r="Y38">
            <v>1</v>
          </cell>
          <cell r="Z38" t="str">
            <v>s/b 0</v>
          </cell>
        </row>
        <row r="39">
          <cell r="R39" t="str">
            <v>Direct Premiums</v>
          </cell>
          <cell r="T39">
            <v>37204.529999999992</v>
          </cell>
          <cell r="U39">
            <v>101930.25</v>
          </cell>
          <cell r="V39">
            <v>0</v>
          </cell>
          <cell r="W39">
            <v>0</v>
          </cell>
          <cell r="X39">
            <v>0</v>
          </cell>
          <cell r="Y39">
            <v>101930.25</v>
          </cell>
          <cell r="Z39">
            <v>0</v>
          </cell>
        </row>
        <row r="40">
          <cell r="R40" t="str">
            <v>Ceded Premiums</v>
          </cell>
          <cell r="Z40">
            <v>0</v>
          </cell>
        </row>
        <row r="41">
          <cell r="R41">
            <v>0</v>
          </cell>
        </row>
        <row r="46">
          <cell r="R46" t="str">
            <v>Commissions</v>
          </cell>
          <cell r="S46">
            <v>0</v>
          </cell>
          <cell r="U46">
            <v>0</v>
          </cell>
          <cell r="V46">
            <v>0</v>
          </cell>
          <cell r="W46">
            <v>0</v>
          </cell>
          <cell r="X46">
            <v>0</v>
          </cell>
          <cell r="Y46">
            <v>0</v>
          </cell>
          <cell r="Z46">
            <v>0</v>
          </cell>
        </row>
        <row r="49">
          <cell r="R49" t="str">
            <v>Administration Fee (MGU Fee)</v>
          </cell>
          <cell r="S49">
            <v>0</v>
          </cell>
          <cell r="U49">
            <v>0</v>
          </cell>
          <cell r="V49">
            <v>0</v>
          </cell>
          <cell r="W49">
            <v>0</v>
          </cell>
          <cell r="X49">
            <v>0</v>
          </cell>
          <cell r="Y49">
            <v>0</v>
          </cell>
          <cell r="Z49">
            <v>0</v>
          </cell>
        </row>
        <row r="50">
          <cell r="Z50">
            <v>0</v>
          </cell>
        </row>
        <row r="51">
          <cell r="R51" t="str">
            <v>Actuarial Fee</v>
          </cell>
          <cell r="S51">
            <v>0.06</v>
          </cell>
          <cell r="U51">
            <v>-6115.8149999999996</v>
          </cell>
          <cell r="V51">
            <v>0</v>
          </cell>
          <cell r="W51">
            <v>0</v>
          </cell>
          <cell r="X51">
            <v>0</v>
          </cell>
          <cell r="Y51">
            <v>-6115.82</v>
          </cell>
          <cell r="Z51">
            <v>5.0000000001091394E-3</v>
          </cell>
        </row>
        <row r="53">
          <cell r="R53" t="str">
            <v>Prem Tax &amp; Carrier Fee</v>
          </cell>
          <cell r="S53">
            <v>7.5000000000000011E-2</v>
          </cell>
          <cell r="T53">
            <v>7644.7687500000011</v>
          </cell>
          <cell r="U53">
            <v>-7644.7687500000011</v>
          </cell>
          <cell r="V53">
            <v>0</v>
          </cell>
          <cell r="W53">
            <v>0</v>
          </cell>
          <cell r="X53">
            <v>0</v>
          </cell>
          <cell r="Y53">
            <v>-7644.77</v>
          </cell>
          <cell r="Z53">
            <v>1.2499999993451638E-3</v>
          </cell>
        </row>
        <row r="55">
          <cell r="U55">
            <v>0</v>
          </cell>
          <cell r="V55">
            <v>0</v>
          </cell>
          <cell r="W55">
            <v>0</v>
          </cell>
          <cell r="X55">
            <v>0</v>
          </cell>
          <cell r="Y55">
            <v>0</v>
          </cell>
          <cell r="Z55">
            <v>0</v>
          </cell>
        </row>
        <row r="57">
          <cell r="R57" t="str">
            <v>Claim Reserve</v>
          </cell>
          <cell r="U57">
            <v>-50965.125</v>
          </cell>
          <cell r="V57">
            <v>0</v>
          </cell>
          <cell r="W57">
            <v>0</v>
          </cell>
          <cell r="X57">
            <v>0</v>
          </cell>
          <cell r="Y57">
            <v>-50965.13</v>
          </cell>
          <cell r="Z57">
            <v>4.9999999973806553E-3</v>
          </cell>
        </row>
        <row r="60">
          <cell r="R60">
            <v>0</v>
          </cell>
          <cell r="T60">
            <v>44849.298749999994</v>
          </cell>
          <cell r="U60">
            <v>37204.541249999995</v>
          </cell>
          <cell r="V60">
            <v>0</v>
          </cell>
          <cell r="W60">
            <v>0</v>
          </cell>
          <cell r="X60">
            <v>0</v>
          </cell>
          <cell r="Y60">
            <v>37204.529999999992</v>
          </cell>
          <cell r="Z60">
            <v>1.1249999996834958E-2</v>
          </cell>
        </row>
        <row r="62">
          <cell r="T62" t="str">
            <v>Madison National Life</v>
          </cell>
        </row>
        <row r="63">
          <cell r="T63" t="str">
            <v>Life Activity Analysis</v>
          </cell>
        </row>
        <row r="64">
          <cell r="T64" t="str">
            <v>ABBA Life Due&amp;Uncoll 1208</v>
          </cell>
        </row>
        <row r="68">
          <cell r="T68" t="str">
            <v>Cash</v>
          </cell>
          <cell r="U68" t="str">
            <v>Gross</v>
          </cell>
          <cell r="W68" t="str">
            <v>ABC</v>
          </cell>
          <cell r="X68" t="str">
            <v>NGL</v>
          </cell>
          <cell r="Y68" t="str">
            <v xml:space="preserve">MNL </v>
          </cell>
          <cell r="Z68" t="str">
            <v>Cross Checks</v>
          </cell>
        </row>
        <row r="69">
          <cell r="T69" t="str">
            <v>Due</v>
          </cell>
          <cell r="U69" t="str">
            <v>Activity</v>
          </cell>
          <cell r="V69">
            <v>0</v>
          </cell>
          <cell r="W69">
            <v>0</v>
          </cell>
          <cell r="X69">
            <v>0</v>
          </cell>
          <cell r="Y69">
            <v>1</v>
          </cell>
          <cell r="Z69" t="str">
            <v>s/b 0</v>
          </cell>
        </row>
        <row r="70">
          <cell r="R70" t="str">
            <v>Direct Premiums</v>
          </cell>
          <cell r="T70">
            <v>747.27999999999884</v>
          </cell>
          <cell r="U70">
            <v>21350.700000000004</v>
          </cell>
          <cell r="V70">
            <v>0</v>
          </cell>
          <cell r="W70">
            <v>0</v>
          </cell>
          <cell r="X70">
            <v>0</v>
          </cell>
          <cell r="Y70">
            <v>21350.7</v>
          </cell>
          <cell r="Z70">
            <v>0</v>
          </cell>
        </row>
        <row r="71">
          <cell r="R71" t="str">
            <v>Ceded Premiums</v>
          </cell>
          <cell r="Z71">
            <v>0</v>
          </cell>
        </row>
        <row r="72">
          <cell r="R72">
            <v>0</v>
          </cell>
        </row>
        <row r="77">
          <cell r="R77" t="str">
            <v>Commissions</v>
          </cell>
          <cell r="S77">
            <v>0</v>
          </cell>
          <cell r="U77">
            <v>0</v>
          </cell>
          <cell r="V77">
            <v>0</v>
          </cell>
          <cell r="W77">
            <v>0</v>
          </cell>
          <cell r="X77">
            <v>0</v>
          </cell>
          <cell r="Y77">
            <v>0</v>
          </cell>
          <cell r="Z77">
            <v>0</v>
          </cell>
        </row>
        <row r="80">
          <cell r="R80" t="str">
            <v>Administration Fee (MGU Fee)</v>
          </cell>
          <cell r="S80">
            <v>0</v>
          </cell>
          <cell r="U80">
            <v>0</v>
          </cell>
          <cell r="V80">
            <v>0</v>
          </cell>
          <cell r="W80">
            <v>0</v>
          </cell>
          <cell r="X80">
            <v>0</v>
          </cell>
          <cell r="Y80">
            <v>0</v>
          </cell>
          <cell r="Z80">
            <v>0</v>
          </cell>
        </row>
        <row r="81">
          <cell r="Z81">
            <v>0</v>
          </cell>
        </row>
        <row r="84">
          <cell r="R84" t="str">
            <v>Prem Tax &amp; Carrier Fee</v>
          </cell>
          <cell r="S84">
            <v>7.5000000000000011E-2</v>
          </cell>
          <cell r="T84">
            <v>1601.3025000000005</v>
          </cell>
          <cell r="U84">
            <v>-1601.3025000000005</v>
          </cell>
          <cell r="V84">
            <v>0</v>
          </cell>
          <cell r="W84">
            <v>0</v>
          </cell>
          <cell r="X84">
            <v>0</v>
          </cell>
          <cell r="Y84">
            <v>-1601.3</v>
          </cell>
          <cell r="Z84">
            <v>-2.500000000509317E-3</v>
          </cell>
        </row>
        <row r="86">
          <cell r="U86">
            <v>0</v>
          </cell>
          <cell r="V86">
            <v>0</v>
          </cell>
          <cell r="W86">
            <v>0</v>
          </cell>
          <cell r="X86">
            <v>0</v>
          </cell>
          <cell r="Y86">
            <v>0</v>
          </cell>
          <cell r="Z86">
            <v>0</v>
          </cell>
        </row>
        <row r="88">
          <cell r="R88" t="str">
            <v>IBNR Reserve</v>
          </cell>
          <cell r="U88">
            <v>-17721.081000000002</v>
          </cell>
          <cell r="V88">
            <v>0</v>
          </cell>
          <cell r="W88">
            <v>0</v>
          </cell>
          <cell r="X88">
            <v>0</v>
          </cell>
          <cell r="Y88">
            <v>-17721.080000000002</v>
          </cell>
          <cell r="Z88">
            <v>-1.0000000002037268E-3</v>
          </cell>
        </row>
        <row r="91">
          <cell r="R91">
            <v>0</v>
          </cell>
          <cell r="T91">
            <v>2348.5824999999995</v>
          </cell>
          <cell r="U91">
            <v>747.27449999999953</v>
          </cell>
          <cell r="V91">
            <v>0</v>
          </cell>
          <cell r="W91">
            <v>0</v>
          </cell>
          <cell r="X91">
            <v>0</v>
          </cell>
          <cell r="Y91">
            <v>747.27999999999884</v>
          </cell>
          <cell r="Z91">
            <v>-5.5000000008931238E-3</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 1"/>
      <sheetName val="Exh 1A.1"/>
      <sheetName val="Exh 1A.2"/>
      <sheetName val="Exh 2"/>
      <sheetName val="Exh 2.1"/>
      <sheetName val="Exh 2A.1"/>
      <sheetName val="Exh 2A.2"/>
      <sheetName val="Exh 2A.3"/>
      <sheetName val="Exh 2A.4"/>
      <sheetName val="ELIMS"/>
      <sheetName val="Exh 3 qtd"/>
      <sheetName val="Exh 3 ytd"/>
      <sheetName val="Schedule 1"/>
      <sheetName val="Schedule 1A"/>
      <sheetName val="Schedule 1B.1"/>
      <sheetName val="Schedule 1B.2"/>
      <sheetName val="Schedule 1C"/>
      <sheetName val="Schedule 1D"/>
      <sheetName val="Schedule 2,3 &amp; 4"/>
      <sheetName val="Schedule 5, 6 &amp; 6A"/>
      <sheetName val="Schedule 7.1"/>
      <sheetName val="Schedule 7.2"/>
      <sheetName val="Schedule 7.3"/>
      <sheetName val="Schedule 7A.1"/>
      <sheetName val="Schedule 7A.2"/>
      <sheetName val="Schedule 7A.3"/>
      <sheetName val="Schedule 8"/>
      <sheetName val="Schedule 8A.1"/>
      <sheetName val="Schedule 8A.2"/>
      <sheetName val="Schedule 9"/>
      <sheetName val="Schedule 11A.1 &amp; 11A.2"/>
      <sheetName val="Schedule 13a"/>
      <sheetName val="Schedule 13b"/>
      <sheetName val="Schedule 13b No Elims"/>
      <sheetName val="Schedule 14 "/>
      <sheetName val="Schedule 15"/>
      <sheetName val="Schedule 16"/>
      <sheetName val="Schedule 18"/>
      <sheetName val="Schedule 21"/>
      <sheetName val="Schedule 16A"/>
      <sheetName val="Schedule 20"/>
      <sheetName val="Total Invest"/>
      <sheetName val="YTD Net Inv Inc"/>
      <sheetName val="Cash Flow - Summary"/>
      <sheetName val="Cash Flow - Detail"/>
      <sheetName val="Cash Flow - C"/>
      <sheetName val="Cash Flow Parent Summary"/>
      <sheetName val="Cash Flow Parent Detail"/>
      <sheetName val="Cash Flow Parent - C"/>
      <sheetName val="CHECKS"/>
      <sheetName val="Budget Worksheet"/>
      <sheetName val="Expenses Input"/>
      <sheetName val="Interco with IHC"/>
      <sheetName val="IHC Journal Entry"/>
      <sheetName val="IHC Journal Entry (2)"/>
      <sheetName val="IHC Journal Entry (3)"/>
      <sheetName val="Schedule YE3"/>
      <sheetName val="Schedule YE4"/>
      <sheetName val="Schedule YE4E"/>
      <sheetName val="Schedule YE8"/>
      <sheetName val="Schedule YE10"/>
      <sheetName val="Schedule YE 11"/>
    </sheetNames>
    <sheetDataSet>
      <sheetData sheetId="0"/>
      <sheetData sheetId="1">
        <row r="28">
          <cell r="B28">
            <v>10250000</v>
          </cell>
        </row>
      </sheetData>
      <sheetData sheetId="2">
        <row r="29">
          <cell r="I29">
            <v>10249759.52</v>
          </cell>
        </row>
      </sheetData>
      <sheetData sheetId="3">
        <row r="33">
          <cell r="R33">
            <v>2989000</v>
          </cell>
        </row>
      </sheetData>
      <sheetData sheetId="4">
        <row r="36">
          <cell r="F36">
            <v>3190000</v>
          </cell>
        </row>
      </sheetData>
      <sheetData sheetId="5"/>
      <sheetData sheetId="6">
        <row r="20">
          <cell r="F20">
            <v>89404436.149999991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1">
          <cell r="B71">
            <v>23368</v>
          </cell>
        </row>
      </sheetData>
      <sheetData sheetId="22"/>
      <sheetData sheetId="23">
        <row r="70">
          <cell r="B70">
            <v>0</v>
          </cell>
        </row>
      </sheetData>
      <sheetData sheetId="24"/>
      <sheetData sheetId="25"/>
      <sheetData sheetId="26">
        <row r="66">
          <cell r="C66">
            <v>1021805</v>
          </cell>
        </row>
      </sheetData>
      <sheetData sheetId="27"/>
      <sheetData sheetId="28"/>
      <sheetData sheetId="29"/>
      <sheetData sheetId="30"/>
      <sheetData sheetId="31"/>
      <sheetData sheetId="32"/>
      <sheetData sheetId="33"/>
      <sheetData sheetId="34"/>
      <sheetData sheetId="35"/>
      <sheetData sheetId="36">
        <row r="20">
          <cell r="G20">
            <v>-23346.370000000185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 31, 2002"/>
      <sheetName val="September 30, 2002"/>
      <sheetName val="March 31, 2003"/>
      <sheetName val="June 30, 2003"/>
      <sheetName val="September 30, 2003"/>
      <sheetName val="December 31, 2003"/>
      <sheetName val="March 31, 2004"/>
      <sheetName val="June 30, 2004"/>
      <sheetName val="September 30, 2004"/>
      <sheetName val="December 31, 2004"/>
    </sheetNames>
    <sheetDataSet>
      <sheetData sheetId="0"/>
      <sheetData sheetId="1"/>
      <sheetData sheetId="2"/>
      <sheetData sheetId="3"/>
      <sheetData sheetId="4"/>
      <sheetData sheetId="5"/>
      <sheetData sheetId="6">
        <row r="12">
          <cell r="AB12" t="str">
            <v>Income from continuing operations</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1"/>
      <sheetName val="Exhibit1-Analytical"/>
      <sheetName val="Exhibit 1A.1"/>
      <sheetName val="Exhibit 1B.1"/>
      <sheetName val="Exhibit 1B.2"/>
      <sheetName val="Exhibit 2"/>
      <sheetName val="Exhibit 2-Analytical"/>
      <sheetName val="Exhibit 2.1"/>
      <sheetName val="Exhibit 2A.1"/>
      <sheetName val="Exhibit 2B"/>
      <sheetName val="Exhibit 3"/>
      <sheetName val="Schedule 1"/>
      <sheetName val="Schedule 1A.1 &amp; 1A.2"/>
      <sheetName val="Schedule 1B.1 &amp; 1B.2"/>
      <sheetName val="Schedule 1B.3"/>
      <sheetName val="Schedule 1C.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4"/>
      <sheetName val="Schedule 16A"/>
      <sheetName val="Schedule YE1"/>
      <sheetName val="Schedule YE3 &amp; YE3A"/>
      <sheetName val="Schedule YE4,YE4A,YE4B,&amp; YE4C"/>
      <sheetName val="Schedule YE4D"/>
      <sheetName val="Schedule YE4E"/>
      <sheetName val="Schedule YE5,YE5A &amp; YE5B"/>
      <sheetName val="Schedule YE6"/>
      <sheetName val="Schedule YE7"/>
      <sheetName val="Schedule YE8"/>
      <sheetName val="Schedule YE10"/>
      <sheetName val="Schedule YE 11"/>
      <sheetName val="Schedule YE12"/>
      <sheetName val="Schedule 12A Input"/>
      <sheetName val="Ct. Journal Entry"/>
      <sheetName val="Ct. Journal Entry (2)"/>
      <sheetName val="Ct. Journal Entry (3)"/>
      <sheetName val="Ct. Journal Entry (4)"/>
      <sheetName val="Ct. Journal Entry (5)"/>
      <sheetName val="Ct. Journal Entry (6)"/>
    </sheetNames>
    <sheetDataSet>
      <sheetData sheetId="0"/>
      <sheetData sheetId="1"/>
      <sheetData sheetId="2"/>
      <sheetData sheetId="3"/>
      <sheetData sheetId="4"/>
      <sheetData sheetId="5"/>
      <sheetData sheetId="6"/>
      <sheetData sheetId="7"/>
      <sheetData sheetId="8"/>
      <sheetData sheetId="9">
        <row r="14">
          <cell r="G14">
            <v>0</v>
          </cell>
        </row>
      </sheetData>
      <sheetData sheetId="10"/>
      <sheetData sheetId="11"/>
      <sheetData sheetId="12">
        <row r="17">
          <cell r="E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5">
          <cell r="H15">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Exh_5"/>
      <sheetName val="Trend Summary"/>
      <sheetName val="LOB"/>
      <sheetName val="GAAP Invest"/>
      <sheetName val="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and Months"/>
      <sheetName val="Data Sources"/>
      <sheetName val="Coverage Layers"/>
      <sheetName val="Plans"/>
      <sheetName val="Counts"/>
      <sheetName val="Check"/>
      <sheetName val="Q1 Prepay"/>
      <sheetName val="Annual Retention Summary"/>
      <sheetName val="Quarterly Restatements"/>
      <sheetName val="IHC Excess Report 2014 Q1 - wor"/>
    </sheetNames>
    <sheetDataSet>
      <sheetData sheetId="0" refreshError="1"/>
      <sheetData sheetId="1"/>
      <sheetData sheetId="2"/>
      <sheetData sheetId="3">
        <row r="2">
          <cell r="B2">
            <v>2014</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JE"/>
      <sheetName val="Amort excludes tax"/>
      <sheetName val="Amort includes tax"/>
      <sheetName val="Cisco Invoices"/>
      <sheetName val="FY_lookup"/>
    </sheetNames>
    <sheetDataSet>
      <sheetData sheetId="0"/>
      <sheetData sheetId="1"/>
      <sheetData sheetId="2"/>
      <sheetData sheetId="3"/>
      <sheetData sheetId="4"/>
      <sheetData sheetId="5">
        <row r="1">
          <cell r="A1" t="str">
            <v>Month</v>
          </cell>
          <cell r="B1" t="str">
            <v>Fiscal Year</v>
          </cell>
        </row>
        <row r="2">
          <cell r="A2">
            <v>36039</v>
          </cell>
          <cell r="B2" t="str">
            <v>Fiscal Year 1998</v>
          </cell>
        </row>
        <row r="3">
          <cell r="A3">
            <v>36069</v>
          </cell>
          <cell r="B3" t="str">
            <v>Fiscal Year 1999</v>
          </cell>
        </row>
        <row r="4">
          <cell r="A4">
            <v>36100</v>
          </cell>
          <cell r="B4" t="str">
            <v>Fiscal Year 1999</v>
          </cell>
        </row>
        <row r="5">
          <cell r="A5">
            <v>36130</v>
          </cell>
          <cell r="B5" t="str">
            <v>Fiscal Year 1999</v>
          </cell>
        </row>
        <row r="6">
          <cell r="A6">
            <v>36161</v>
          </cell>
          <cell r="B6" t="str">
            <v>Fiscal Year 1999</v>
          </cell>
        </row>
        <row r="7">
          <cell r="A7">
            <v>36192</v>
          </cell>
          <cell r="B7" t="str">
            <v>Fiscal Year 1999</v>
          </cell>
        </row>
        <row r="8">
          <cell r="A8">
            <v>36220</v>
          </cell>
          <cell r="B8" t="str">
            <v>Fiscal Year 1999</v>
          </cell>
        </row>
        <row r="9">
          <cell r="A9">
            <v>36251</v>
          </cell>
          <cell r="B9" t="str">
            <v>Fiscal Year 1999</v>
          </cell>
        </row>
        <row r="10">
          <cell r="A10">
            <v>36281</v>
          </cell>
          <cell r="B10" t="str">
            <v>Fiscal Year 1999</v>
          </cell>
        </row>
        <row r="11">
          <cell r="A11">
            <v>36312</v>
          </cell>
          <cell r="B11" t="str">
            <v>Fiscal Year 1999</v>
          </cell>
        </row>
        <row r="12">
          <cell r="A12">
            <v>36342</v>
          </cell>
          <cell r="B12" t="str">
            <v>Fiscal Year 1999</v>
          </cell>
        </row>
        <row r="13">
          <cell r="A13">
            <v>36373</v>
          </cell>
          <cell r="B13" t="str">
            <v>Fiscal Year 1999</v>
          </cell>
        </row>
        <row r="14">
          <cell r="A14">
            <v>36404</v>
          </cell>
          <cell r="B14" t="str">
            <v>Fiscal Year 1999</v>
          </cell>
        </row>
        <row r="15">
          <cell r="A15">
            <v>36434</v>
          </cell>
          <cell r="B15" t="str">
            <v>Fiscal Year 2000</v>
          </cell>
        </row>
        <row r="16">
          <cell r="A16">
            <v>36465</v>
          </cell>
          <cell r="B16" t="str">
            <v>Fiscal Year 2000</v>
          </cell>
        </row>
        <row r="17">
          <cell r="A17">
            <v>36495</v>
          </cell>
          <cell r="B17" t="str">
            <v>Fiscal Year 2000</v>
          </cell>
        </row>
        <row r="18">
          <cell r="A18">
            <v>36526</v>
          </cell>
          <cell r="B18" t="str">
            <v>Fiscal Year 2000</v>
          </cell>
        </row>
        <row r="19">
          <cell r="A19">
            <v>36557</v>
          </cell>
          <cell r="B19" t="str">
            <v>Fiscal Year 2000</v>
          </cell>
        </row>
        <row r="20">
          <cell r="A20">
            <v>36586</v>
          </cell>
          <cell r="B20" t="str">
            <v>Fiscal Year 2000</v>
          </cell>
        </row>
        <row r="21">
          <cell r="A21">
            <v>36617</v>
          </cell>
          <cell r="B21" t="str">
            <v>Fiscal Year 2000</v>
          </cell>
        </row>
        <row r="22">
          <cell r="A22">
            <v>36647</v>
          </cell>
          <cell r="B22" t="str">
            <v>Fiscal Year 2000</v>
          </cell>
        </row>
        <row r="23">
          <cell r="A23">
            <v>36678</v>
          </cell>
          <cell r="B23" t="str">
            <v>Fiscal Year 2000</v>
          </cell>
        </row>
        <row r="24">
          <cell r="A24">
            <v>36708</v>
          </cell>
          <cell r="B24" t="str">
            <v>Fiscal Year 2000</v>
          </cell>
        </row>
        <row r="25">
          <cell r="A25">
            <v>36739</v>
          </cell>
          <cell r="B25" t="str">
            <v>Fiscal Year 2000</v>
          </cell>
        </row>
        <row r="26">
          <cell r="A26">
            <v>36770</v>
          </cell>
          <cell r="B26" t="str">
            <v>Fiscal Year 2000</v>
          </cell>
        </row>
        <row r="27">
          <cell r="A27">
            <v>36800</v>
          </cell>
          <cell r="B27" t="str">
            <v>Fiscal Year 2001</v>
          </cell>
        </row>
        <row r="28">
          <cell r="A28">
            <v>36831</v>
          </cell>
          <cell r="B28" t="str">
            <v>Fiscal Year 2001</v>
          </cell>
        </row>
        <row r="29">
          <cell r="A29">
            <v>36861</v>
          </cell>
          <cell r="B29" t="str">
            <v>Fiscal Year 2001</v>
          </cell>
        </row>
        <row r="30">
          <cell r="A30">
            <v>36892</v>
          </cell>
          <cell r="B30" t="str">
            <v>Fiscal Year 2001</v>
          </cell>
        </row>
        <row r="31">
          <cell r="A31">
            <v>36923</v>
          </cell>
          <cell r="B31" t="str">
            <v>Fiscal Year 2001</v>
          </cell>
        </row>
        <row r="32">
          <cell r="A32">
            <v>36951</v>
          </cell>
          <cell r="B32" t="str">
            <v>Fiscal Year 2001</v>
          </cell>
        </row>
        <row r="33">
          <cell r="A33">
            <v>36982</v>
          </cell>
          <cell r="B33" t="str">
            <v>Fiscal Year 2001</v>
          </cell>
        </row>
        <row r="34">
          <cell r="A34">
            <v>37012</v>
          </cell>
          <cell r="B34" t="str">
            <v>Fiscal Year 2001</v>
          </cell>
        </row>
        <row r="35">
          <cell r="A35">
            <v>37043</v>
          </cell>
          <cell r="B35" t="str">
            <v>Fiscal Year 2001</v>
          </cell>
        </row>
        <row r="36">
          <cell r="A36">
            <v>37073</v>
          </cell>
          <cell r="B36" t="str">
            <v>Fiscal Year 2001</v>
          </cell>
        </row>
        <row r="37">
          <cell r="A37">
            <v>37104</v>
          </cell>
          <cell r="B37" t="str">
            <v>Fiscal Year 2001</v>
          </cell>
        </row>
        <row r="38">
          <cell r="A38">
            <v>37135</v>
          </cell>
          <cell r="B38" t="str">
            <v>Fiscal Year 2001</v>
          </cell>
        </row>
        <row r="39">
          <cell r="A39">
            <v>37165</v>
          </cell>
          <cell r="B39" t="str">
            <v>Fiscal Year 2002</v>
          </cell>
        </row>
        <row r="40">
          <cell r="A40">
            <v>37196</v>
          </cell>
          <cell r="B40" t="str">
            <v>Fiscal Year 2002</v>
          </cell>
        </row>
        <row r="41">
          <cell r="A41">
            <v>37226</v>
          </cell>
          <cell r="B41" t="str">
            <v>Fiscal Year 2002</v>
          </cell>
        </row>
        <row r="42">
          <cell r="A42">
            <v>37257</v>
          </cell>
          <cell r="B42" t="str">
            <v>Fiscal Year 2002</v>
          </cell>
        </row>
        <row r="43">
          <cell r="A43">
            <v>37288</v>
          </cell>
          <cell r="B43" t="str">
            <v>Fiscal Year 2002</v>
          </cell>
        </row>
        <row r="44">
          <cell r="A44">
            <v>37316</v>
          </cell>
          <cell r="B44" t="str">
            <v>Fiscal Year 2002</v>
          </cell>
        </row>
        <row r="45">
          <cell r="A45">
            <v>37347</v>
          </cell>
          <cell r="B45" t="str">
            <v>Fiscal Year 2002</v>
          </cell>
        </row>
        <row r="46">
          <cell r="A46">
            <v>37377</v>
          </cell>
          <cell r="B46" t="str">
            <v>Fiscal Year 2002</v>
          </cell>
        </row>
        <row r="47">
          <cell r="A47">
            <v>37408</v>
          </cell>
          <cell r="B47" t="str">
            <v>Fiscal Year 2002</v>
          </cell>
        </row>
        <row r="48">
          <cell r="A48">
            <v>37438</v>
          </cell>
          <cell r="B48" t="str">
            <v>Fiscal Year 2002</v>
          </cell>
        </row>
        <row r="49">
          <cell r="A49">
            <v>37469</v>
          </cell>
          <cell r="B49" t="str">
            <v>Fiscal Year 2002</v>
          </cell>
        </row>
        <row r="50">
          <cell r="A50">
            <v>37500</v>
          </cell>
          <cell r="B50" t="str">
            <v>Fiscal Year 2002</v>
          </cell>
        </row>
        <row r="51">
          <cell r="A51">
            <v>37530</v>
          </cell>
          <cell r="B51" t="str">
            <v>Fiscal Year 2003</v>
          </cell>
        </row>
        <row r="52">
          <cell r="A52">
            <v>37561</v>
          </cell>
          <cell r="B52" t="str">
            <v>Fiscal Year 2003</v>
          </cell>
        </row>
        <row r="53">
          <cell r="A53">
            <v>37591</v>
          </cell>
          <cell r="B53" t="str">
            <v>Fiscal Year 2003</v>
          </cell>
        </row>
        <row r="54">
          <cell r="A54">
            <v>37622</v>
          </cell>
          <cell r="B54" t="str">
            <v>Fiscal Year 2003</v>
          </cell>
        </row>
        <row r="55">
          <cell r="A55">
            <v>37653</v>
          </cell>
          <cell r="B55" t="str">
            <v>Fiscal Year 2003</v>
          </cell>
        </row>
        <row r="56">
          <cell r="A56">
            <v>37681</v>
          </cell>
          <cell r="B56" t="str">
            <v>Fiscal Year 2003</v>
          </cell>
        </row>
        <row r="57">
          <cell r="A57">
            <v>37712</v>
          </cell>
          <cell r="B57" t="str">
            <v>Fiscal Year 2003</v>
          </cell>
        </row>
        <row r="58">
          <cell r="A58">
            <v>37742</v>
          </cell>
          <cell r="B58" t="str">
            <v>Fiscal Year 2003</v>
          </cell>
        </row>
        <row r="59">
          <cell r="A59">
            <v>37773</v>
          </cell>
          <cell r="B59" t="str">
            <v>Fiscal Year 2003</v>
          </cell>
        </row>
        <row r="60">
          <cell r="A60">
            <v>37803</v>
          </cell>
          <cell r="B60" t="str">
            <v>Fiscal Year 2003</v>
          </cell>
        </row>
        <row r="61">
          <cell r="A61">
            <v>37834</v>
          </cell>
          <cell r="B61" t="str">
            <v>Fiscal Year 2003</v>
          </cell>
        </row>
        <row r="62">
          <cell r="A62">
            <v>37865</v>
          </cell>
          <cell r="B62" t="str">
            <v>Fiscal Year 2003</v>
          </cell>
        </row>
        <row r="63">
          <cell r="A63">
            <v>37895</v>
          </cell>
          <cell r="B63" t="str">
            <v>Fiscal Year 2004</v>
          </cell>
        </row>
        <row r="64">
          <cell r="A64">
            <v>37926</v>
          </cell>
          <cell r="B64" t="str">
            <v>Fiscal Year 2004</v>
          </cell>
        </row>
        <row r="65">
          <cell r="A65">
            <v>37956</v>
          </cell>
          <cell r="B65" t="str">
            <v>Fiscal Year 2004</v>
          </cell>
        </row>
        <row r="66">
          <cell r="A66">
            <v>37987</v>
          </cell>
          <cell r="B66" t="str">
            <v>Fiscal Year 2004</v>
          </cell>
        </row>
        <row r="67">
          <cell r="A67">
            <v>38018</v>
          </cell>
          <cell r="B67" t="str">
            <v>Fiscal Year 2004</v>
          </cell>
        </row>
        <row r="68">
          <cell r="A68">
            <v>38047</v>
          </cell>
          <cell r="B68" t="str">
            <v>Fiscal Year 2004</v>
          </cell>
        </row>
        <row r="69">
          <cell r="A69">
            <v>38078</v>
          </cell>
          <cell r="B69" t="str">
            <v>Fiscal Year 2004</v>
          </cell>
        </row>
        <row r="70">
          <cell r="A70">
            <v>38108</v>
          </cell>
          <cell r="B70" t="str">
            <v>Fiscal Year 2004</v>
          </cell>
        </row>
        <row r="71">
          <cell r="A71">
            <v>38139</v>
          </cell>
          <cell r="B71" t="str">
            <v>Fiscal Year 2004</v>
          </cell>
        </row>
        <row r="72">
          <cell r="A72">
            <v>38169</v>
          </cell>
          <cell r="B72" t="str">
            <v>Fiscal Year 2004</v>
          </cell>
        </row>
        <row r="73">
          <cell r="A73">
            <v>38200</v>
          </cell>
          <cell r="B73" t="str">
            <v>Fiscal Year 2004</v>
          </cell>
        </row>
        <row r="74">
          <cell r="A74">
            <v>38231</v>
          </cell>
          <cell r="B74" t="str">
            <v>Fiscal Year 2004</v>
          </cell>
        </row>
        <row r="75">
          <cell r="A75">
            <v>38261</v>
          </cell>
          <cell r="B75" t="str">
            <v>Fiscal Year 2005</v>
          </cell>
        </row>
        <row r="76">
          <cell r="A76">
            <v>38292</v>
          </cell>
          <cell r="B76" t="str">
            <v>Fiscal Year 2005</v>
          </cell>
        </row>
        <row r="77">
          <cell r="A77">
            <v>38322</v>
          </cell>
          <cell r="B77" t="str">
            <v>Fiscal Year 2005</v>
          </cell>
        </row>
        <row r="78">
          <cell r="A78">
            <v>38353</v>
          </cell>
          <cell r="B78" t="str">
            <v>Fiscal Year 2005</v>
          </cell>
        </row>
        <row r="79">
          <cell r="A79">
            <v>38384</v>
          </cell>
          <cell r="B79" t="str">
            <v>Fiscal Year 2005</v>
          </cell>
        </row>
        <row r="80">
          <cell r="A80">
            <v>38412</v>
          </cell>
          <cell r="B80" t="str">
            <v>Fiscal Year 2005</v>
          </cell>
        </row>
        <row r="81">
          <cell r="A81">
            <v>38443</v>
          </cell>
          <cell r="B81" t="str">
            <v>Fiscal Year 2005</v>
          </cell>
        </row>
        <row r="82">
          <cell r="A82">
            <v>38473</v>
          </cell>
          <cell r="B82" t="str">
            <v>Fiscal Year 2005</v>
          </cell>
        </row>
        <row r="83">
          <cell r="A83">
            <v>38504</v>
          </cell>
          <cell r="B83" t="str">
            <v>Fiscal Year 2005</v>
          </cell>
        </row>
        <row r="84">
          <cell r="A84">
            <v>38534</v>
          </cell>
          <cell r="B84" t="str">
            <v>Fiscal Year 2005</v>
          </cell>
        </row>
        <row r="85">
          <cell r="A85">
            <v>38565</v>
          </cell>
          <cell r="B85" t="str">
            <v>Fiscal Year 2005</v>
          </cell>
        </row>
        <row r="86">
          <cell r="A86">
            <v>38596</v>
          </cell>
          <cell r="B86" t="str">
            <v>Fiscal Year 2005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Validation Ranges"/>
      <sheetName val="Weekday"/>
      <sheetName val="Summary"/>
      <sheetName val="Summary_Week"/>
      <sheetName val="Summary by Program"/>
      <sheetName val="Summary by Owner"/>
      <sheetName val="data"/>
    </sheetNames>
    <sheetDataSet>
      <sheetData sheetId="0"/>
      <sheetData sheetId="1"/>
      <sheetData sheetId="2"/>
      <sheetData sheetId="3"/>
      <sheetData sheetId="4"/>
      <sheetData sheetId="5"/>
      <sheetData sheetId="6"/>
      <sheetData sheetId="7">
        <row r="3">
          <cell r="Y3" t="str">
            <v>Lookup</v>
          </cell>
          <cell r="Z3" t="str">
            <v>Owner</v>
          </cell>
          <cell r="AA3" t="str">
            <v>Program</v>
          </cell>
          <cell r="AB3" t="str">
            <v>Task</v>
          </cell>
          <cell r="AC3">
            <v>38808</v>
          </cell>
          <cell r="AD3">
            <v>38838</v>
          </cell>
          <cell r="AE3">
            <v>38869</v>
          </cell>
          <cell r="AF3">
            <v>38899</v>
          </cell>
          <cell r="AG3">
            <v>38930</v>
          </cell>
          <cell r="AH3">
            <v>38961</v>
          </cell>
          <cell r="AI3">
            <v>38991</v>
          </cell>
          <cell r="AJ3">
            <v>39022</v>
          </cell>
          <cell r="AK3">
            <v>39052</v>
          </cell>
          <cell r="AL3">
            <v>39083</v>
          </cell>
          <cell r="AM3">
            <v>39114</v>
          </cell>
          <cell r="AN3">
            <v>39142</v>
          </cell>
          <cell r="AO3">
            <v>39173</v>
          </cell>
          <cell r="AP3">
            <v>39203</v>
          </cell>
          <cell r="AQ3">
            <v>39234</v>
          </cell>
          <cell r="AR3">
            <v>39264</v>
          </cell>
          <cell r="AS3">
            <v>39295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heetViews>
  <sheetFormatPr defaultRowHeight="15" x14ac:dyDescent="0.2"/>
  <cols>
    <col min="1" max="1" width="2.42578125" style="25" bestFit="1" customWidth="1"/>
    <col min="2" max="2" width="70.42578125" style="25" bestFit="1" customWidth="1"/>
    <col min="3" max="3" width="60.425781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O88"/>
  <sheetViews>
    <sheetView topLeftCell="A31" zoomScale="90" zoomScaleNormal="90" workbookViewId="0">
      <selection activeCell="K48" sqref="K4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7" width="19.42578125" style="25" customWidth="1"/>
    <col min="8" max="8" width="22.140625" style="25" customWidth="1"/>
    <col min="9" max="9" width="19.42578125" style="25" customWidth="1"/>
    <col min="10" max="10" width="22.28515625" style="25" bestFit="1" customWidth="1"/>
    <col min="11"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f>'Cover Page'!C10</f>
        <v>0</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INDEPENDENCE AMERICAN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2018</v>
      </c>
      <c r="E12" s="57"/>
      <c r="F12" s="57"/>
      <c r="G12" s="58"/>
      <c r="H12" s="58"/>
      <c r="I12" s="25"/>
      <c r="J12" s="25"/>
      <c r="K12" s="57"/>
      <c r="L12" s="40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12/31/2018</v>
      </c>
      <c r="F18" s="63">
        <f>DATE(YEAR(E18)+0,MONTH(E18)+3,DAY(E18)+0)</f>
        <v>43555</v>
      </c>
      <c r="G18" s="62" t="str">
        <f>"12/31/"&amp;""&amp;'Cover Page'!C$6</f>
        <v>12/31/2018</v>
      </c>
      <c r="H18" s="64">
        <f>DATE(YEAR(G18)+0,MONTH(G18)+3,DAY(G18)+0)</f>
        <v>43555</v>
      </c>
      <c r="I18" s="62" t="str">
        <f>"12/31/"&amp;""&amp;'Cover Page'!C$6</f>
        <v>12/31/2018</v>
      </c>
      <c r="J18" s="64">
        <f>DATE(YEAR(I18)+0,MONTH(I18)+3,DAY(I18)+0)</f>
        <v>43555</v>
      </c>
      <c r="K18" s="62" t="str">
        <f>"12/31/"&amp;""&amp;'Cover Page'!C$6</f>
        <v>12/31/2018</v>
      </c>
      <c r="L18" s="64">
        <f>DATE(YEAR(K18)+0,MONTH(K18)+3,DAY(K18)+0)</f>
        <v>43555</v>
      </c>
      <c r="M18" s="62" t="str">
        <f>"12/31/"&amp;""&amp;'Cover Page'!C$6</f>
        <v>12/31/2018</v>
      </c>
      <c r="N18" s="64">
        <f>DATE(YEAR(M18)+0,MONTH(M18)+3,DAY(M18)+0)</f>
        <v>43555</v>
      </c>
      <c r="O18" s="62" t="str">
        <f>"12/31/"&amp;""&amp;'Cover Page'!C$6</f>
        <v>12/31/2018</v>
      </c>
      <c r="P18" s="64">
        <f>DATE(YEAR(O18)+0,MONTH(O18)+3,DAY(O18)+0)</f>
        <v>43555</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90357</v>
      </c>
      <c r="L21" s="83">
        <f>'Pt 2 Premium and Claims'!L22+'Pt 2 Premium and Claims'!L23-'Pt 2 Premium and Claims'!L24-'Pt 2 Premium and Claims'!L25</f>
        <v>87895.081117661102</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24953</v>
      </c>
      <c r="L24" s="83">
        <f>'Pt 2 Premium and Claims'!L51</f>
        <v>22916.344999999998</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3736.1818561231166</v>
      </c>
      <c r="L28" s="108">
        <v>3736.1818561231166</v>
      </c>
      <c r="M28" s="106"/>
      <c r="N28" s="105"/>
      <c r="O28" s="106"/>
      <c r="P28" s="108"/>
    </row>
    <row r="29" spans="2:16" s="39" customFormat="1" ht="30" x14ac:dyDescent="0.2">
      <c r="B29" s="97"/>
      <c r="C29" s="101"/>
      <c r="D29" s="81" t="s">
        <v>67</v>
      </c>
      <c r="E29" s="106"/>
      <c r="F29" s="108"/>
      <c r="G29" s="104"/>
      <c r="H29" s="105"/>
      <c r="I29" s="106"/>
      <c r="J29" s="107"/>
      <c r="K29" s="106">
        <v>0</v>
      </c>
      <c r="L29" s="108">
        <f>K29</f>
        <v>0</v>
      </c>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72.922538106934795</v>
      </c>
      <c r="L31" s="108">
        <v>72.922538106934752</v>
      </c>
      <c r="M31" s="106"/>
      <c r="N31" s="105"/>
      <c r="O31" s="106"/>
      <c r="P31" s="108"/>
    </row>
    <row r="32" spans="2:16" x14ac:dyDescent="0.2">
      <c r="B32" s="79"/>
      <c r="C32" s="101"/>
      <c r="D32" s="109" t="s">
        <v>104</v>
      </c>
      <c r="E32" s="106"/>
      <c r="F32" s="108"/>
      <c r="G32" s="104"/>
      <c r="H32" s="105"/>
      <c r="I32" s="106"/>
      <c r="J32" s="107"/>
      <c r="K32" s="106">
        <v>1839.3013675755742</v>
      </c>
      <c r="L32" s="108">
        <v>1839.3013675755742</v>
      </c>
      <c r="M32" s="106"/>
      <c r="N32" s="105"/>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v>963.53673681185035</v>
      </c>
      <c r="L34" s="108">
        <v>963.53673681185035</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6611.9424986174763</v>
      </c>
      <c r="L35" s="112">
        <f t="shared" si="0"/>
        <v>6611.9424986174763</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25308.851614885436</v>
      </c>
      <c r="L39" s="108">
        <v>25308.851614885436</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-5.5819711790591677</v>
      </c>
      <c r="L41" s="108">
        <v>-5.5819711790591677</v>
      </c>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15140.158732477688</v>
      </c>
      <c r="L43" s="104">
        <v>15140.158732477688</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40443.428376184063</v>
      </c>
      <c r="L44" s="83">
        <f t="shared" si="1"/>
        <v>40443.428376184063</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357</v>
      </c>
      <c r="L47" s="126">
        <v>402</v>
      </c>
      <c r="M47" s="125"/>
      <c r="N47" s="126"/>
      <c r="O47" s="125"/>
      <c r="P47" s="103"/>
    </row>
    <row r="48" spans="2:16" s="39" customFormat="1" x14ac:dyDescent="0.2">
      <c r="B48" s="97"/>
      <c r="C48" s="101">
        <v>5.2</v>
      </c>
      <c r="D48" s="109" t="s">
        <v>27</v>
      </c>
      <c r="E48" s="125"/>
      <c r="F48" s="126"/>
      <c r="G48" s="125"/>
      <c r="H48" s="126"/>
      <c r="I48" s="125"/>
      <c r="J48" s="126"/>
      <c r="K48" s="125">
        <v>2411</v>
      </c>
      <c r="L48" s="126">
        <v>2411</v>
      </c>
      <c r="M48" s="125"/>
      <c r="N48" s="126"/>
      <c r="O48" s="125"/>
      <c r="P48" s="127"/>
    </row>
    <row r="49" spans="2:41"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200.91666666666666</v>
      </c>
      <c r="L49" s="129">
        <f t="shared" si="2"/>
        <v>200.91666666666666</v>
      </c>
      <c r="M49" s="128">
        <f>M48/12</f>
        <v>0</v>
      </c>
      <c r="N49" s="129">
        <f>N48/12</f>
        <v>0</v>
      </c>
      <c r="O49" s="128">
        <f t="shared" si="2"/>
        <v>0</v>
      </c>
      <c r="P49" s="129">
        <f t="shared" si="2"/>
        <v>0</v>
      </c>
    </row>
    <row r="50" spans="2:41" ht="45" customHeight="1" x14ac:dyDescent="0.2">
      <c r="B50" s="130"/>
      <c r="C50" s="131"/>
      <c r="D50" s="132"/>
      <c r="E50" s="334" t="str">
        <f>"Grand Total as of "&amp;""&amp;TEXT(E$18,"MM/DD/YYYY")&amp;" for ALL markets in col. 1-12."</f>
        <v>Grand Total as of 12/31/2018 for ALL markets in col. 1-12.</v>
      </c>
      <c r="F50" s="133"/>
      <c r="G50" s="133"/>
      <c r="H50" s="133"/>
      <c r="I50" s="133"/>
      <c r="J50" s="133"/>
      <c r="K50" s="134"/>
      <c r="L50" s="133"/>
      <c r="M50" s="133"/>
      <c r="N50" s="133"/>
      <c r="O50" s="133"/>
      <c r="P50" s="135"/>
    </row>
    <row r="51" spans="2:41" x14ac:dyDescent="0.2">
      <c r="B51" s="139" t="s">
        <v>56</v>
      </c>
      <c r="C51" s="140" t="s">
        <v>53</v>
      </c>
      <c r="D51" s="141"/>
      <c r="E51" s="392">
        <v>749.01642356520483</v>
      </c>
      <c r="F51" s="142"/>
      <c r="G51" s="142"/>
      <c r="H51" s="142"/>
      <c r="I51" s="142"/>
      <c r="J51" s="142"/>
      <c r="K51" s="138"/>
      <c r="L51" s="142"/>
      <c r="M51" s="142"/>
      <c r="N51" s="142"/>
      <c r="O51" s="142"/>
      <c r="P51" s="143"/>
    </row>
    <row r="52" spans="2:41" ht="15.75" thickBot="1" x14ac:dyDescent="0.25">
      <c r="B52" s="144" t="s">
        <v>57</v>
      </c>
      <c r="C52" s="145" t="s">
        <v>129</v>
      </c>
      <c r="D52" s="146"/>
      <c r="E52" s="147">
        <v>3900.0024432657642</v>
      </c>
      <c r="F52" s="148"/>
      <c r="G52" s="148"/>
      <c r="H52" s="148"/>
      <c r="I52" s="148"/>
      <c r="J52" s="148"/>
      <c r="K52" s="149"/>
      <c r="L52" s="148"/>
      <c r="M52" s="148"/>
      <c r="N52" s="148"/>
      <c r="O52" s="148"/>
      <c r="P52" s="150"/>
    </row>
    <row r="53" spans="2:41" x14ac:dyDescent="0.2">
      <c r="B53" s="24"/>
      <c r="C53" s="24"/>
      <c r="D53" s="24"/>
      <c r="E53" s="151"/>
      <c r="F53" s="151"/>
      <c r="G53" s="151"/>
      <c r="H53" s="151"/>
      <c r="I53" s="151"/>
      <c r="J53" s="151"/>
      <c r="K53" s="151"/>
      <c r="L53" s="151"/>
      <c r="M53" s="151"/>
      <c r="N53" s="151"/>
      <c r="O53" s="151"/>
      <c r="P53" s="151"/>
    </row>
    <row r="54" spans="2:41" ht="15.75" x14ac:dyDescent="0.25">
      <c r="B54" s="152" t="s">
        <v>61</v>
      </c>
      <c r="C54" s="152"/>
      <c r="D54" s="152"/>
      <c r="E54" s="151"/>
      <c r="F54" s="151"/>
      <c r="G54" s="151"/>
      <c r="H54" s="151"/>
      <c r="I54" s="151"/>
      <c r="J54" s="151"/>
      <c r="K54" s="151"/>
      <c r="L54" s="151"/>
      <c r="M54" s="151"/>
      <c r="N54" s="151"/>
      <c r="O54" s="151"/>
      <c r="P54" s="151"/>
    </row>
    <row r="55" spans="2:41" ht="17.25" customHeight="1" x14ac:dyDescent="0.25">
      <c r="B55" s="152"/>
      <c r="C55" s="249" t="s">
        <v>138</v>
      </c>
      <c r="D55" s="249"/>
      <c r="E55" s="151"/>
      <c r="F55" s="151"/>
      <c r="G55" s="151"/>
      <c r="H55" s="151"/>
      <c r="I55" s="151"/>
      <c r="J55" s="151"/>
      <c r="K55" s="151"/>
      <c r="L55" s="151"/>
      <c r="M55" s="151"/>
      <c r="N55" s="151"/>
      <c r="O55" s="151"/>
      <c r="P55" s="151"/>
    </row>
    <row r="56" spans="2:41" ht="16.5" customHeight="1" x14ac:dyDescent="0.25">
      <c r="B56" s="152"/>
      <c r="C56" s="152" t="s">
        <v>70</v>
      </c>
      <c r="D56" s="47"/>
      <c r="E56" s="151"/>
      <c r="F56" s="151"/>
      <c r="G56" s="151"/>
      <c r="H56" s="151"/>
      <c r="I56" s="151"/>
      <c r="J56" s="151"/>
      <c r="K56" s="151"/>
      <c r="L56" s="151"/>
      <c r="M56" s="151"/>
      <c r="N56" s="151"/>
      <c r="O56" s="151"/>
      <c r="P56" s="151"/>
    </row>
    <row r="57" spans="2:41" ht="17.25" customHeight="1" x14ac:dyDescent="0.25">
      <c r="B57" s="152"/>
      <c r="C57" s="152" t="s">
        <v>66</v>
      </c>
      <c r="D57" s="47"/>
    </row>
    <row r="58" spans="2:41" ht="17.25" customHeight="1" x14ac:dyDescent="0.2">
      <c r="B58" s="153"/>
      <c r="C58" s="249" t="s">
        <v>101</v>
      </c>
      <c r="D58" s="249"/>
      <c r="E58" s="154"/>
    </row>
    <row r="59" spans="2:41" ht="13.15" customHeight="1" x14ac:dyDescent="0.2">
      <c r="C59" s="155"/>
      <c r="D59" s="155"/>
      <c r="K59" s="406"/>
    </row>
    <row r="60" spans="2:41" x14ac:dyDescent="0.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row>
    <row r="61" spans="2:41" x14ac:dyDescent="0.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row>
    <row r="62" spans="2:41" ht="15.75" x14ac:dyDescent="0.2">
      <c r="D62" s="412"/>
      <c r="E62" s="412"/>
      <c r="F62" s="412"/>
      <c r="G62" s="412"/>
      <c r="H62" s="412"/>
      <c r="I62" s="412"/>
      <c r="J62" s="412"/>
      <c r="K62" s="415"/>
      <c r="L62" s="415"/>
      <c r="M62" s="412"/>
      <c r="N62" s="412"/>
      <c r="O62" s="415"/>
      <c r="P62" s="415"/>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row>
    <row r="63" spans="2:41" ht="15.75" x14ac:dyDescent="0.25">
      <c r="D63" s="412"/>
      <c r="E63" s="411"/>
      <c r="F63" s="412"/>
      <c r="G63" s="416"/>
      <c r="H63" s="413"/>
      <c r="I63" s="417"/>
      <c r="J63" s="418"/>
      <c r="K63" s="419"/>
      <c r="L63" s="419"/>
      <c r="M63" s="412"/>
      <c r="N63" s="418"/>
      <c r="O63" s="419"/>
      <c r="P63" s="419"/>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row>
    <row r="64" spans="2:41" ht="15.75" x14ac:dyDescent="0.25">
      <c r="D64" s="412"/>
      <c r="E64" s="411"/>
      <c r="F64" s="412"/>
      <c r="G64" s="412"/>
      <c r="H64" s="413"/>
      <c r="I64" s="417"/>
      <c r="J64" s="418"/>
      <c r="K64" s="419"/>
      <c r="L64" s="419"/>
      <c r="M64" s="412"/>
      <c r="N64" s="418"/>
      <c r="O64" s="419"/>
      <c r="P64" s="414"/>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row>
    <row r="65" spans="4:41" ht="15.75" x14ac:dyDescent="0.25">
      <c r="D65" s="411"/>
      <c r="E65" s="411"/>
      <c r="F65" s="412"/>
      <c r="G65" s="412"/>
      <c r="H65" s="413"/>
      <c r="I65" s="417"/>
      <c r="J65" s="418"/>
      <c r="K65" s="417"/>
      <c r="L65" s="417"/>
      <c r="M65" s="412"/>
      <c r="N65" s="418"/>
      <c r="O65" s="417"/>
      <c r="P65" s="417"/>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row>
    <row r="66" spans="4:41" ht="15.75" x14ac:dyDescent="0.25">
      <c r="D66" s="411"/>
      <c r="E66" s="411"/>
      <c r="F66" s="412"/>
      <c r="G66" s="412"/>
      <c r="H66" s="413"/>
      <c r="I66" s="417"/>
      <c r="J66" s="412"/>
      <c r="K66" s="412"/>
      <c r="L66" s="412"/>
      <c r="M66" s="412"/>
      <c r="N66" s="418"/>
      <c r="O66" s="412"/>
      <c r="P66" s="420"/>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row>
    <row r="67" spans="4:41" ht="15.75" x14ac:dyDescent="0.25">
      <c r="D67" s="411"/>
      <c r="E67" s="411"/>
      <c r="F67" s="412"/>
      <c r="G67" s="412"/>
      <c r="H67" s="413"/>
      <c r="I67" s="417"/>
      <c r="J67" s="412"/>
      <c r="K67" s="415"/>
      <c r="L67" s="415"/>
      <c r="M67" s="412"/>
      <c r="N67" s="418"/>
      <c r="O67" s="412"/>
      <c r="P67" s="421"/>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row>
    <row r="68" spans="4:41" ht="15.75" x14ac:dyDescent="0.25">
      <c r="D68" s="422"/>
      <c r="E68" s="411"/>
      <c r="F68" s="412"/>
      <c r="G68" s="412"/>
      <c r="H68" s="413"/>
      <c r="I68" s="417"/>
      <c r="J68" s="418"/>
      <c r="K68" s="419"/>
      <c r="L68" s="419"/>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row>
    <row r="69" spans="4:41" ht="15.75" x14ac:dyDescent="0.25">
      <c r="D69" s="411"/>
      <c r="E69" s="411"/>
      <c r="F69" s="412"/>
      <c r="G69" s="412"/>
      <c r="H69" s="413"/>
      <c r="I69" s="417"/>
      <c r="J69" s="418"/>
      <c r="K69" s="419"/>
      <c r="L69" s="419"/>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row>
    <row r="70" spans="4:41" ht="15.75" x14ac:dyDescent="0.25">
      <c r="D70" s="411"/>
      <c r="E70" s="411"/>
      <c r="F70" s="412"/>
      <c r="G70" s="412"/>
      <c r="H70" s="413"/>
      <c r="I70" s="417"/>
      <c r="J70" s="418"/>
      <c r="K70" s="417"/>
      <c r="L70" s="417"/>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row>
    <row r="71" spans="4:41" x14ac:dyDescent="0.2">
      <c r="D71" s="411"/>
      <c r="E71" s="412"/>
      <c r="F71" s="412"/>
      <c r="G71" s="412"/>
      <c r="H71" s="413"/>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row>
    <row r="72" spans="4:41" x14ac:dyDescent="0.2">
      <c r="D72" s="411"/>
      <c r="E72" s="412"/>
      <c r="F72" s="412"/>
      <c r="G72" s="412"/>
      <c r="H72" s="412"/>
      <c r="I72" s="412"/>
      <c r="J72" s="412"/>
      <c r="K72" s="416"/>
      <c r="L72" s="413"/>
      <c r="M72" s="417"/>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row>
    <row r="73" spans="4:41" x14ac:dyDescent="0.2">
      <c r="D73" s="411"/>
      <c r="E73" s="412"/>
      <c r="F73" s="412"/>
      <c r="G73" s="412"/>
      <c r="H73" s="412"/>
      <c r="I73" s="412"/>
      <c r="J73" s="412"/>
      <c r="K73" s="412"/>
      <c r="L73" s="413"/>
      <c r="M73" s="417"/>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row>
    <row r="74" spans="4:41" ht="15.75" x14ac:dyDescent="0.25">
      <c r="D74" s="411"/>
      <c r="E74" s="412"/>
      <c r="F74" s="408"/>
      <c r="G74" s="409"/>
      <c r="H74" s="412"/>
      <c r="I74" s="412"/>
      <c r="J74" s="412"/>
      <c r="K74" s="412"/>
      <c r="L74" s="413"/>
      <c r="M74" s="417"/>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row>
    <row r="75" spans="4:41" ht="15.75" x14ac:dyDescent="0.25">
      <c r="D75" s="412"/>
      <c r="E75" s="412"/>
      <c r="F75" s="412"/>
      <c r="G75" s="412"/>
      <c r="H75" s="412"/>
      <c r="I75" s="411"/>
      <c r="J75" s="423"/>
      <c r="K75" s="415"/>
      <c r="L75" s="415"/>
      <c r="M75" s="417"/>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row>
    <row r="76" spans="4:41" ht="15.75" x14ac:dyDescent="0.25">
      <c r="D76" s="412"/>
      <c r="E76" s="412"/>
      <c r="F76" s="412"/>
      <c r="G76" s="412"/>
      <c r="H76" s="412"/>
      <c r="I76" s="411"/>
      <c r="J76" s="418"/>
      <c r="K76" s="413"/>
      <c r="L76" s="419"/>
      <c r="M76" s="417"/>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row>
    <row r="77" spans="4:41" ht="15.75" x14ac:dyDescent="0.25">
      <c r="D77" s="412"/>
      <c r="E77" s="412"/>
      <c r="F77" s="412"/>
      <c r="G77" s="412"/>
      <c r="H77" s="410"/>
      <c r="I77" s="411"/>
      <c r="J77" s="418"/>
      <c r="K77" s="413"/>
      <c r="L77" s="419"/>
      <c r="M77" s="417"/>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row>
    <row r="78" spans="4:41" ht="15.75" x14ac:dyDescent="0.25">
      <c r="D78" s="412"/>
      <c r="E78" s="412"/>
      <c r="F78" s="412"/>
      <c r="G78" s="412"/>
      <c r="H78" s="412"/>
      <c r="I78" s="411"/>
      <c r="J78" s="418"/>
      <c r="K78" s="417"/>
      <c r="L78" s="417"/>
      <c r="M78" s="417"/>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row>
    <row r="79" spans="4:41" x14ac:dyDescent="0.2">
      <c r="D79" s="412"/>
      <c r="E79" s="412"/>
      <c r="F79" s="412"/>
      <c r="G79" s="412"/>
      <c r="H79" s="412"/>
      <c r="I79" s="411"/>
      <c r="J79" s="412"/>
      <c r="K79" s="412"/>
      <c r="L79" s="413"/>
      <c r="M79" s="417"/>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row>
    <row r="80" spans="4:41" x14ac:dyDescent="0.2">
      <c r="D80" s="412"/>
      <c r="E80" s="412"/>
      <c r="F80" s="412"/>
      <c r="G80" s="412"/>
      <c r="H80" s="412"/>
      <c r="I80" s="412"/>
      <c r="J80" s="412"/>
      <c r="K80" s="412"/>
      <c r="L80" s="413"/>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row>
    <row r="81" spans="4:41" x14ac:dyDescent="0.2">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row>
    <row r="82" spans="4:41" x14ac:dyDescent="0.2">
      <c r="D82" s="412"/>
      <c r="E82" s="412"/>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row>
    <row r="83" spans="4:41" ht="15.75" x14ac:dyDescent="0.25">
      <c r="D83" s="412"/>
      <c r="E83" s="412"/>
      <c r="F83" s="412"/>
      <c r="G83" s="412"/>
      <c r="H83" s="412"/>
      <c r="I83" s="412"/>
      <c r="J83" s="408"/>
      <c r="K83" s="409"/>
      <c r="L83" s="412"/>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2"/>
      <c r="AJ83" s="412"/>
      <c r="AK83" s="412"/>
      <c r="AL83" s="412"/>
      <c r="AM83" s="412"/>
      <c r="AN83" s="412"/>
      <c r="AO83" s="412"/>
    </row>
    <row r="84" spans="4:41" x14ac:dyDescent="0.2">
      <c r="D84" s="412"/>
      <c r="E84" s="412"/>
      <c r="F84" s="412"/>
      <c r="G84" s="412"/>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row>
    <row r="85" spans="4:41" x14ac:dyDescent="0.2">
      <c r="D85" s="412"/>
      <c r="E85" s="412"/>
      <c r="F85" s="412"/>
      <c r="G85" s="412"/>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c r="AN85" s="412"/>
      <c r="AO85" s="412"/>
    </row>
    <row r="86" spans="4:41" x14ac:dyDescent="0.2">
      <c r="D86" s="412"/>
      <c r="E86" s="412"/>
      <c r="F86" s="412"/>
      <c r="G86" s="412"/>
      <c r="H86" s="412"/>
      <c r="I86" s="412"/>
      <c r="J86" s="412"/>
      <c r="K86" s="412"/>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2"/>
      <c r="AK86" s="412"/>
      <c r="AL86" s="412"/>
      <c r="AM86" s="412"/>
      <c r="AN86" s="412"/>
      <c r="AO86" s="412"/>
    </row>
    <row r="87" spans="4:41" x14ac:dyDescent="0.2">
      <c r="D87" s="412"/>
      <c r="E87" s="412"/>
      <c r="F87" s="412"/>
      <c r="G87" s="412"/>
      <c r="H87" s="412"/>
      <c r="I87" s="412"/>
      <c r="J87" s="412"/>
      <c r="K87" s="412"/>
      <c r="L87" s="412"/>
      <c r="M87" s="412"/>
      <c r="N87" s="412"/>
      <c r="O87" s="412"/>
      <c r="P87" s="412"/>
      <c r="Q87" s="412"/>
      <c r="R87" s="412"/>
      <c r="S87" s="412"/>
      <c r="T87" s="412"/>
      <c r="U87" s="412"/>
      <c r="V87" s="412"/>
      <c r="W87" s="412"/>
      <c r="X87" s="412"/>
      <c r="Y87" s="412"/>
      <c r="Z87" s="412"/>
      <c r="AA87" s="412"/>
      <c r="AB87" s="412"/>
      <c r="AC87" s="412"/>
      <c r="AD87" s="412"/>
      <c r="AE87" s="412"/>
      <c r="AF87" s="412"/>
      <c r="AG87" s="412"/>
      <c r="AH87" s="412"/>
      <c r="AI87" s="412"/>
      <c r="AJ87" s="412"/>
      <c r="AK87" s="412"/>
      <c r="AL87" s="412"/>
      <c r="AM87" s="412"/>
      <c r="AN87" s="412"/>
      <c r="AO87" s="412"/>
    </row>
    <row r="88" spans="4:41" x14ac:dyDescent="0.2">
      <c r="D88" s="412"/>
      <c r="E88" s="412"/>
      <c r="F88" s="412"/>
      <c r="G88" s="412"/>
      <c r="H88" s="412"/>
      <c r="I88" s="412"/>
      <c r="J88" s="412"/>
      <c r="K88" s="412"/>
      <c r="L88" s="412"/>
      <c r="M88" s="412"/>
      <c r="N88" s="412"/>
      <c r="O88" s="412"/>
      <c r="P88" s="412"/>
      <c r="Q88" s="412"/>
      <c r="R88" s="412"/>
      <c r="S88" s="412"/>
      <c r="T88" s="412"/>
      <c r="U88" s="412"/>
      <c r="V88" s="412"/>
      <c r="W88" s="412"/>
      <c r="X88" s="412"/>
      <c r="Y88" s="412"/>
      <c r="Z88" s="412"/>
      <c r="AA88" s="412"/>
      <c r="AB88" s="412"/>
      <c r="AC88" s="412"/>
      <c r="AD88" s="412"/>
      <c r="AE88" s="412"/>
      <c r="AF88" s="412"/>
      <c r="AG88" s="412"/>
      <c r="AH88" s="412"/>
      <c r="AI88" s="412"/>
      <c r="AJ88" s="412"/>
      <c r="AK88" s="412"/>
      <c r="AL88" s="412"/>
      <c r="AM88" s="412"/>
      <c r="AN88" s="412"/>
      <c r="AO88" s="41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paperSize="5" scale="4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A36" zoomScale="90" zoomScaleNormal="90" workbookViewId="0">
      <selection activeCell="L51" sqref="L5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INDEPENDENCE AMERICAN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2018</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12/31/2018</v>
      </c>
      <c r="F19" s="63">
        <f>DATE(YEAR(E19)+0,MONTH(E19)+3,DAY(E19)+0)</f>
        <v>43555</v>
      </c>
      <c r="G19" s="62" t="str">
        <f>"12/31/"&amp;""&amp;'Cover Page'!C$6</f>
        <v>12/31/2018</v>
      </c>
      <c r="H19" s="64">
        <f>DATE(YEAR(G19)+0,MONTH(G19)+3,DAY(G19)+0)</f>
        <v>43555</v>
      </c>
      <c r="I19" s="62" t="str">
        <f>"12/31/"&amp;""&amp;'Cover Page'!C$6</f>
        <v>12/31/2018</v>
      </c>
      <c r="J19" s="64">
        <f>DATE(YEAR(I19)+0,MONTH(I19)+3,DAY(I19)+0)</f>
        <v>43555</v>
      </c>
      <c r="K19" s="62" t="str">
        <f>"12/31/"&amp;""&amp;'Cover Page'!C$6</f>
        <v>12/31/2018</v>
      </c>
      <c r="L19" s="64">
        <f>DATE(YEAR(K19)+0,MONTH(K19)+3,DAY(K19)+0)</f>
        <v>43555</v>
      </c>
      <c r="M19" s="62" t="str">
        <f>"12/31/"&amp;""&amp;'Cover Page'!C$6</f>
        <v>12/31/2018</v>
      </c>
      <c r="N19" s="64">
        <f>DATE(YEAR(M19)+0,MONTH(M19)+3,DAY(M19)+0)</f>
        <v>43555</v>
      </c>
      <c r="O19" s="62" t="str">
        <f>"12/31/"&amp;""&amp;'Cover Page'!C$6</f>
        <v>12/31/2018</v>
      </c>
      <c r="P19" s="64">
        <f>DATE(YEAR(O19)+0,MONTH(O19)+3,DAY(O19)+0)</f>
        <v>43555</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90357</v>
      </c>
      <c r="L22" s="166">
        <v>87895.081117661102</v>
      </c>
      <c r="M22" s="165"/>
      <c r="N22" s="166"/>
      <c r="O22" s="165"/>
      <c r="P22" s="166"/>
    </row>
    <row r="23" spans="1:16" s="25" customFormat="1" x14ac:dyDescent="0.2">
      <c r="A23" s="39"/>
      <c r="B23" s="79"/>
      <c r="C23" s="80">
        <v>1.2</v>
      </c>
      <c r="D23" s="109" t="s">
        <v>16</v>
      </c>
      <c r="E23" s="165"/>
      <c r="F23" s="166"/>
      <c r="G23" s="165"/>
      <c r="H23" s="166"/>
      <c r="I23" s="165"/>
      <c r="J23" s="166"/>
      <c r="K23" s="165">
        <v>0</v>
      </c>
      <c r="L23" s="166">
        <v>0</v>
      </c>
      <c r="M23" s="165"/>
      <c r="N23" s="166"/>
      <c r="O23" s="165"/>
      <c r="P23" s="166"/>
    </row>
    <row r="24" spans="1:16" s="25" customFormat="1" x14ac:dyDescent="0.2">
      <c r="A24" s="39"/>
      <c r="B24" s="79"/>
      <c r="C24" s="80">
        <v>1.3</v>
      </c>
      <c r="D24" s="109" t="s">
        <v>34</v>
      </c>
      <c r="E24" s="165"/>
      <c r="F24" s="166"/>
      <c r="G24" s="165"/>
      <c r="H24" s="166"/>
      <c r="I24" s="165"/>
      <c r="J24" s="166"/>
      <c r="K24" s="165"/>
      <c r="L24" s="166">
        <v>0</v>
      </c>
      <c r="M24" s="165"/>
      <c r="N24" s="166"/>
      <c r="O24" s="165"/>
      <c r="P24" s="166"/>
    </row>
    <row r="25" spans="1:16" s="25" customFormat="1" x14ac:dyDescent="0.2">
      <c r="A25" s="39"/>
      <c r="B25" s="79"/>
      <c r="C25" s="80">
        <v>1.4</v>
      </c>
      <c r="D25" s="109" t="s">
        <v>17</v>
      </c>
      <c r="E25" s="165">
        <v>0</v>
      </c>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14777</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22683.46</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10176</v>
      </c>
      <c r="L36" s="176"/>
      <c r="M36" s="165"/>
      <c r="N36" s="178"/>
      <c r="O36" s="165"/>
      <c r="P36" s="176"/>
    </row>
    <row r="37" spans="1:16" s="39" customFormat="1" ht="30" x14ac:dyDescent="0.2">
      <c r="B37" s="97"/>
      <c r="C37" s="80"/>
      <c r="D37" s="81" t="s">
        <v>43</v>
      </c>
      <c r="E37" s="177"/>
      <c r="F37" s="166"/>
      <c r="G37" s="177"/>
      <c r="H37" s="179"/>
      <c r="I37" s="177"/>
      <c r="J37" s="166"/>
      <c r="K37" s="177"/>
      <c r="L37" s="166">
        <v>232.88499999999999</v>
      </c>
      <c r="M37" s="177"/>
      <c r="N37" s="179"/>
      <c r="O37" s="177"/>
      <c r="P37" s="166"/>
    </row>
    <row r="38" spans="1:16" s="25" customFormat="1" x14ac:dyDescent="0.2">
      <c r="A38" s="39"/>
      <c r="B38" s="79"/>
      <c r="C38" s="80">
        <v>2.5</v>
      </c>
      <c r="D38" s="109" t="s">
        <v>29</v>
      </c>
      <c r="E38" s="165"/>
      <c r="F38" s="176"/>
      <c r="G38" s="165"/>
      <c r="H38" s="178"/>
      <c r="I38" s="165"/>
      <c r="J38" s="176"/>
      <c r="K38" s="165">
        <v>0</v>
      </c>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24953</v>
      </c>
      <c r="L51" s="190">
        <f>L30+L33+L37+L41+L44+L47+L48+L50</f>
        <v>22916.344999999998</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c r="L55" s="405"/>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paperSize="5"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73" zoomScaleNormal="100" workbookViewId="0">
      <selection activeCell="D26" sqref="D2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INDEPENDENCE AMERICAN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2018</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169</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177</v>
      </c>
      <c r="C26" s="212"/>
      <c r="D26" s="350" t="s">
        <v>178</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163</v>
      </c>
      <c r="C33" s="212"/>
      <c r="D33" s="350" t="s">
        <v>175</v>
      </c>
      <c r="E33" s="208"/>
    </row>
    <row r="34" spans="2:5" s="199" customFormat="1" ht="35.25" customHeight="1" x14ac:dyDescent="0.2">
      <c r="B34" s="203" t="s">
        <v>162</v>
      </c>
      <c r="C34" s="212"/>
      <c r="D34" s="350" t="s">
        <v>174</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164</v>
      </c>
      <c r="C47" s="212"/>
      <c r="D47" s="350" t="s">
        <v>171</v>
      </c>
      <c r="E47" s="208"/>
    </row>
    <row r="48" spans="2:5" s="199" customFormat="1" ht="35.25" customHeight="1" x14ac:dyDescent="0.2">
      <c r="B48" s="203" t="s">
        <v>165</v>
      </c>
      <c r="C48" s="212"/>
      <c r="D48" s="350" t="s">
        <v>172</v>
      </c>
      <c r="E48" s="208"/>
    </row>
    <row r="49" spans="2:5" s="199" customFormat="1" ht="35.25" customHeight="1" x14ac:dyDescent="0.2">
      <c r="B49" s="203" t="s">
        <v>166</v>
      </c>
      <c r="C49" s="212"/>
      <c r="D49" s="350" t="s">
        <v>173</v>
      </c>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167</v>
      </c>
      <c r="C62" s="217"/>
      <c r="D62" s="350" t="s">
        <v>170</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t="s">
        <v>168</v>
      </c>
      <c r="C76" s="217"/>
      <c r="D76" s="350" t="s">
        <v>176</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E19" zoomScaleNormal="100" workbookViewId="0">
      <selection activeCell="R31" sqref="R3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INDEPENDENCE AMERICAN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0</v>
      </c>
      <c r="R21" s="262">
        <v>0</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0</v>
      </c>
      <c r="R22" s="264">
        <v>1324.4938</v>
      </c>
      <c r="S22" s="265">
        <f>'Pt 1 Summary of Data'!L24</f>
        <v>22916.344999999998</v>
      </c>
      <c r="T22" s="266">
        <f>SUM(Q22:S22)</f>
        <v>24240.838799999998</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1324.4938</v>
      </c>
      <c r="S23" s="267">
        <f>SUM(S$22:S$22)</f>
        <v>22916.344999999998</v>
      </c>
      <c r="T23" s="266">
        <f>SUM(Q23:S23)</f>
        <v>24240.838799999998</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0</v>
      </c>
      <c r="R26" s="264">
        <v>9650</v>
      </c>
      <c r="S26" s="274">
        <f>'Pt 1 Summary of Data'!L21</f>
        <v>87895.081117661102</v>
      </c>
      <c r="T26" s="266">
        <f>SUM(Q26:S26)</f>
        <v>97545.081117661102</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0</v>
      </c>
      <c r="R27" s="264">
        <v>725.92509501465167</v>
      </c>
      <c r="S27" s="274">
        <f>'Pt 1 Summary of Data'!L35</f>
        <v>6611.9424986174763</v>
      </c>
      <c r="T27" s="266">
        <f>SUM(Q27:S27)</f>
        <v>7337.8675936321279</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8924.0749049853475</v>
      </c>
      <c r="S28" s="274">
        <f t="shared" si="0"/>
        <v>81283.138619043631</v>
      </c>
      <c r="T28" s="112">
        <f>T$26-T$27</f>
        <v>90207.213524028979</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0</v>
      </c>
      <c r="R30" s="279">
        <v>9.1666666666666661</v>
      </c>
      <c r="S30" s="280">
        <f>'Pt 1 Summary of Data'!L49</f>
        <v>200.91666666666666</v>
      </c>
      <c r="T30" s="281">
        <f>SUM(Q30:S30)</f>
        <v>210.08333333333331</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paperSize="5" scale="32" fitToHeight="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55" zoomScaleNormal="100" workbookViewId="0">
      <selection activeCell="C51" sqref="C51"/>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INDEPENDENCE AMERICAN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2018</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16" zoomScaleNormal="100" workbookViewId="0">
      <selection activeCell="B25" sqref="B25"/>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INDEPENDENCE AMERICAN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2018</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ht="15.75" x14ac:dyDescent="0.25">
      <c r="B22" s="303" t="s">
        <v>179</v>
      </c>
    </row>
    <row r="23" spans="2:2" s="25" customFormat="1" x14ac:dyDescent="0.2">
      <c r="B23" s="24" t="s">
        <v>93</v>
      </c>
    </row>
    <row r="24" spans="2:2" s="25" customFormat="1" x14ac:dyDescent="0.2"/>
    <row r="25" spans="2:2" s="25" customFormat="1" x14ac:dyDescent="0.2"/>
    <row r="26" spans="2:2" s="25" customFormat="1" ht="15.75" x14ac:dyDescent="0.25">
      <c r="B26" s="303" t="s">
        <v>180</v>
      </c>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Independence American Insurance Company 2018 Dental MLR Report</dc:title>
  <dc:creator/>
  <cp:keywords>Dental, MLR, Report, CDI</cp:keywords>
  <cp:lastModifiedBy/>
  <dcterms:created xsi:type="dcterms:W3CDTF">2014-04-29T18:43:25Z</dcterms:created>
  <dcterms:modified xsi:type="dcterms:W3CDTF">2020-03-04T22:38:21Z</dcterms:modified>
  <cp:category>Reports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