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230" windowHeight="10890" tabRatio="646"/>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A">'[1]Cash-Detail'!#REF!</definedName>
    <definedName name="\D">#REF!</definedName>
    <definedName name="\F">'[2]Schedule 1'!#REF!</definedName>
    <definedName name="\J">#REF!</definedName>
    <definedName name="\M">#REF!</definedName>
    <definedName name="\P">#REF!</definedName>
    <definedName name="\Q">'[2]Cash Flow - Summary'!#REF!</definedName>
    <definedName name="\R">'[3]June 30, 2003'!#REF!</definedName>
    <definedName name="\S">#REF!</definedName>
    <definedName name="\T">#REF!</definedName>
    <definedName name="__123Graph_A" hidden="1">'[3]December 31, 2002'!#REF!</definedName>
    <definedName name="__123Graph_B" hidden="1">'[3]December 31, 2002'!#REF!</definedName>
    <definedName name="__123Graph_C" hidden="1">'[4]Exhibit 1A.1'!#REF!</definedName>
    <definedName name="__123Graph_D" hidden="1">'[4]Exhibit 1A.1'!#REF!</definedName>
    <definedName name="__123Graph_E" hidden="1">'[4]Exhibit 1A.1'!#REF!</definedName>
    <definedName name="__123Graph_F" hidden="1">'[4]Exhibit 1A.1'!#REF!</definedName>
    <definedName name="__123Graph_X" hidden="1">'[2]Schedule 1'!#REF!</definedName>
    <definedName name="__TY1996">#REF!</definedName>
    <definedName name="__TY1997">#REF!</definedName>
    <definedName name="__TY97">#REF!</definedName>
    <definedName name="_15">#REF!</definedName>
    <definedName name="_15A">#REF!</definedName>
    <definedName name="_15B">#REF!</definedName>
    <definedName name="_Key1" hidden="1">#REF!</definedName>
    <definedName name="_Order1" hidden="1">255</definedName>
    <definedName name="_Order2" hidden="1">0</definedName>
    <definedName name="_Parse_In" hidden="1">'[5]Cash-Detail'!#REF!</definedName>
    <definedName name="_SCH3">#REF!</definedName>
    <definedName name="_ty">#REF!</definedName>
    <definedName name="_TY1996">#REF!</definedName>
    <definedName name="_TY1997">#REF!</definedName>
    <definedName name="_TY97">#REF!</definedName>
    <definedName name="A">#REF!</definedName>
    <definedName name="AA">#REF!</definedName>
    <definedName name="all">#REF!</definedName>
    <definedName name="alll">#REF!</definedName>
    <definedName name="AMICCons">#REF!</definedName>
    <definedName name="ASSETS">#REF!</definedName>
    <definedName name="august">#REF!</definedName>
    <definedName name="B">#REF!</definedName>
    <definedName name="BORD">'[5]Cash-Detail'!#REF!</definedName>
    <definedName name="BUSINESS_STATE_LIST">#REF!</definedName>
    <definedName name="C_">#REF!</definedName>
    <definedName name="claim">#REF!</definedName>
    <definedName name="col">#REF!</definedName>
    <definedName name="CONSOLD">#REF!</definedName>
    <definedName name="Contract_Year">[6]Plans!$B$2</definedName>
    <definedName name="CORP">#REF!</definedName>
    <definedName name="count_layers">OFFSET(#REF!,0,0,1,COUNTA([6]!LAYERS[Coverage Layer]))</definedName>
    <definedName name="D">#REF!</definedName>
    <definedName name="DA">'[3]March 31, 2003'!#REF!</definedName>
    <definedName name="DATA1">#REF!</definedName>
    <definedName name="DATA1A">#REF!</definedName>
    <definedName name="DATA1B">#REF!</definedName>
    <definedName name="DATA1C">'[2]Exh 2A.2'!#REF!</definedName>
    <definedName name="DATA2">#REF!</definedName>
    <definedName name="DATA4">#REF!</definedName>
    <definedName name="DATA5">#REF!</definedName>
    <definedName name="DB">#REF!</definedName>
    <definedName name="Dbl">'[1]Cash-Detail'!#REF!</definedName>
    <definedName name="ddd">'[2]Schedule 1'!#REF!</definedName>
    <definedName name="DE">'[3]March 31, 2003'!#REF!</definedName>
    <definedName name="DETAIL_INCURRED">#REF!</definedName>
    <definedName name="DrmgroupAH">'[1]Cash-Detail'!#REF!</definedName>
    <definedName name="E">#REF!</definedName>
    <definedName name="F">'[3]December 31, 2002'!#REF!</definedName>
    <definedName name="FSS">#REF!</definedName>
    <definedName name="FY_lookup">[7]FY_lookup!$A$1:$C$96</definedName>
    <definedName name="G">'[3]December 31, 2002'!#REF!</definedName>
    <definedName name="Generql">#REF!</definedName>
    <definedName name="GPASSET">#REF!</definedName>
    <definedName name="GPIS">#REF!</definedName>
    <definedName name="GPLIAB">#REF!</definedName>
    <definedName name="IAHC">#REF!</definedName>
    <definedName name="INSURANCE">#REF!</definedName>
    <definedName name="INV694B">'[2]Schedule 1A'!#REF!</definedName>
    <definedName name="INVESTING">#REF!</definedName>
    <definedName name="Investment">'[1]Cash-Detail'!#REF!</definedName>
    <definedName name="journalentry">#REF!</definedName>
    <definedName name="July">#REF!</definedName>
    <definedName name="K">'[3]June 30, 2003'!#REF!</definedName>
    <definedName name="list_data_sources">[6]!data_sources[Source]</definedName>
    <definedName name="list_fka">[6]!plans[[Plan]:[Formerly Known As]]</definedName>
    <definedName name="list_plans">[6]!plans[Plan]</definedName>
    <definedName name="Lottoannuity">'[5]Cash-Detail'!#REF!</definedName>
    <definedName name="MhngroupAH">'[1]Cash-Detail'!#REF!</definedName>
    <definedName name="N">#REF!</definedName>
    <definedName name="netcoll">#REF!</definedName>
    <definedName name="netsec">#REF!</definedName>
    <definedName name="O">'[3]June 30, 2003'!#REF!</definedName>
    <definedName name="OLB">#REF!</definedName>
    <definedName name="Ordinaryannuity">'[8]Cash-Detail'!#REF!</definedName>
    <definedName name="Ordinarylife">'[1]Cash-Detail'!#REF!</definedName>
    <definedName name="OTHER_FEES">#REF!</definedName>
    <definedName name="Owner">#REF!</definedName>
    <definedName name="P">'[3]June 30, 2003'!#REF!</definedName>
    <definedName name="PosgroupAH">'[5]Cash-Detail'!#REF!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Area">#N/A</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Program_Task_Titles">[9]data!$Y$3:$AS$3</definedName>
    <definedName name="ProvXSgroupAH">'[1]Cash-Detail'!#REF!</definedName>
    <definedName name="Rahmo">'[8]Cash-Detail'!#REF!</definedName>
    <definedName name="Raira">'[5]Cash-Detail'!#REF!</definedName>
    <definedName name="Rastoploss">'[1]Cash-Detail'!#REF!</definedName>
    <definedName name="REAL694B">'[2]Schedule 1B.1'!#REF!</definedName>
    <definedName name="REALIZED">#REF!</definedName>
    <definedName name="SCH3_A">#REF!</definedName>
    <definedName name="SCH3A">#REF!</definedName>
    <definedName name="SCH3B">#REF!</definedName>
    <definedName name="SCH3C">#REF!</definedName>
    <definedName name="SCH3D">#REF!</definedName>
    <definedName name="Sec">#REF!</definedName>
    <definedName name="SecN">#REF!</definedName>
    <definedName name="SLAM">#REF!</definedName>
    <definedName name="Sports">'[1]Cash-Detail'!#REF!</definedName>
    <definedName name="SSH">#REF!</definedName>
    <definedName name="SSIC">#REF!</definedName>
    <definedName name="SSLIC">#REF!</definedName>
    <definedName name="STATES_ONLY_LIST">#REF!</definedName>
    <definedName name="StoplossgroupAH">'[1]Cash-Detail'!#REF!</definedName>
    <definedName name="Stoplossgrouplife">'[1]Cash-Detail'!#REF!</definedName>
    <definedName name="SUMMARY">#REF!</definedName>
    <definedName name="SummaryPrintArea">'[10]JE-All Combined'!$R$2:$Y$47,'[10]JE-All Combined'!$R$49:$Y$90</definedName>
    <definedName name="SupportPrintArea">'[11]JE-Combined'!#REF!,'[11]JE-Combined'!#REF!,'[11]JE-Combined'!$R$62:$Z$91,'[11]JE-Combined'!$R$33:$Z$60,'[11]JE-Combined'!$R$3:$Z$30</definedName>
    <definedName name="TOT">#REF!</definedName>
    <definedName name="TOTAL">#REF!</definedName>
    <definedName name="TOTALSTATE">#REF!</definedName>
    <definedName name="TOTALSTATE1">#REF!</definedName>
    <definedName name="TRADING">#REF!</definedName>
    <definedName name="TY96STATE">#REF!</definedName>
    <definedName name="TY97STATE">#REF!</definedName>
    <definedName name="UNREAL">#REF!</definedName>
    <definedName name="wrn.December." hidden="1">{"aa",#N/A,FALSE,"A";"ab",#N/A,FALSE,"A";"ac",#N/A,FALSE,"A";"ad",#N/A,FALSE,"A";"ae",#N/A,FALSE,"A";"af",#N/A,FALSE,"A";"ag",#N/A,FALSE,"A";"ah",#N/A,FALSE,"A"}</definedName>
    <definedName name="wrn.iccworkpapers." hidden="1">{"iccwp1",#N/A,FALSE,"F";"iccwp2",#N/A,FALSE,"F";"iccwp3",#N/A,FALSE,"F";"iccwp4",#N/A,FALSE,"F";"iccwp5",#N/A,FALSE,"F";"iccsocf",#N/A,FALSE,"ICC"}</definedName>
    <definedName name="wrn.IHCall." hidden="1">{"IHCsocf",#N/A,FALSE,"IHC";"IHCother",#N/A,FALSE,"IHC";"IHCpg1",#N/A,FALSE,"B";"IHCpg2",#N/A,FALSE,"B";"IHCpg3",#N/A,FALSE,"B";"IHCpg4",#N/A,FALSE,"B";"IHCpg5",#N/A,FALSE,"B";"IHCsecurities",#N/A,FALSE,"C";"IHCreal",#N/A,FALSE,"D";"IHCunreal",#N/A,FALSE,"D"}</definedName>
    <definedName name="wrn.september." hidden="1">{"f",#N/A,FALSE,"B";"e",#N/A,FALSE,"B";"d",#N/A,FALSE,"B";"c",#N/A,FALSE,"B";"b",#N/A,FALSE,"B";"a",#N/A,FALSE,"B"}</definedName>
    <definedName name="wrn.statements." hidden="1">{"icgcons",#N/A,FALSE,"CONSOL";"iccconsq",#N/A,FALSE,"CONSOL";"iccconsocf",#N/A,FALSE,"CONSOL";"iccconsocfq",#N/A,FALSE,"CONSOL";"mnlconsocf",#N/A,FALSE,"CONSOL";"mnlconsocfq",#N/A,FALSE,"CONSOL";"sslconsocf",#N/A,FALSE,"CONSOL";"sslconsocfq",#N/A,FALSE,"CONSOL"}</definedName>
    <definedName name="X">#REF!</definedName>
    <definedName name="YEARS_LIST">#REF!</definedName>
    <definedName name="YES_NO_LIST">#REF!</definedName>
    <definedName name="Z">#REF!</definedName>
  </definedNames>
  <calcPr calcId="162913" iterate="1" iterateCount="1000" iterateDelta="9.9999999999999995E-7" calcOnSave="0"/>
</workbook>
</file>

<file path=xl/calcChain.xml><?xml version="1.0" encoding="utf-8"?>
<calcChain xmlns="http://schemas.openxmlformats.org/spreadsheetml/2006/main">
  <c r="L29" i="4" l="1"/>
  <c r="D6" i="10"/>
  <c r="D8" i="10"/>
  <c r="D10" i="10"/>
  <c r="D12" i="10"/>
  <c r="D12" i="18"/>
  <c r="D10" i="18"/>
  <c r="D8" i="18"/>
  <c r="D6" i="18"/>
  <c r="D12" i="4"/>
  <c r="D10" i="4"/>
  <c r="D8" i="4"/>
  <c r="D6" i="4"/>
  <c r="I28" i="10"/>
  <c r="J28" i="10"/>
  <c r="E44" i="4"/>
  <c r="I23" i="10"/>
  <c r="Y28" i="10"/>
  <c r="Y23" i="10"/>
  <c r="U23" i="10"/>
  <c r="U28" i="10"/>
  <c r="Q28" i="10"/>
  <c r="Q23" i="10"/>
  <c r="M28" i="10"/>
  <c r="M23" i="10"/>
  <c r="O19" i="18"/>
  <c r="P19" i="18"/>
  <c r="M19" i="18"/>
  <c r="N19" i="18"/>
  <c r="K19" i="18"/>
  <c r="L19" i="18"/>
  <c r="I19" i="18"/>
  <c r="J19" i="18"/>
  <c r="G19" i="18"/>
  <c r="H19" i="18"/>
  <c r="E19" i="18"/>
  <c r="F19" i="18"/>
  <c r="M18" i="4"/>
  <c r="N18" i="4"/>
  <c r="O18" i="4"/>
  <c r="P18" i="4"/>
  <c r="K18" i="4"/>
  <c r="L18" i="4"/>
  <c r="I18" i="4"/>
  <c r="J18" i="4"/>
  <c r="G18" i="4"/>
  <c r="H18" i="4"/>
  <c r="E28" i="10"/>
  <c r="F23" i="10"/>
  <c r="E23" i="10"/>
  <c r="E18" i="4"/>
  <c r="E50" i="4"/>
  <c r="F18" i="4"/>
  <c r="J23" i="10"/>
  <c r="Z28" i="10"/>
  <c r="R28" i="10"/>
  <c r="Z23" i="10"/>
  <c r="V23" i="10"/>
  <c r="V28" i="10"/>
  <c r="N23" i="10"/>
  <c r="R23" i="10"/>
  <c r="N28" i="10"/>
  <c r="F28" i="10"/>
  <c r="H49" i="4"/>
  <c r="K30" i="10"/>
  <c r="L30" i="10"/>
  <c r="L49" i="4"/>
  <c r="S30" i="10" s="1"/>
  <c r="T30" i="10" s="1"/>
  <c r="T33" i="10" s="1"/>
  <c r="E49" i="4"/>
  <c r="P49" i="4"/>
  <c r="AA30" i="10"/>
  <c r="AB30" i="10"/>
  <c r="O49" i="4"/>
  <c r="N49" i="4"/>
  <c r="W30" i="10"/>
  <c r="X30" i="10"/>
  <c r="M49" i="4"/>
  <c r="K49" i="4"/>
  <c r="J49" i="4"/>
  <c r="O30" i="10"/>
  <c r="P30" i="10"/>
  <c r="I49" i="4"/>
  <c r="G49" i="4"/>
  <c r="F49" i="4"/>
  <c r="G30" i="10"/>
  <c r="H30" i="10"/>
  <c r="E51" i="18"/>
  <c r="E24" i="4"/>
  <c r="H6" i="4"/>
  <c r="N35" i="4"/>
  <c r="W27" i="10"/>
  <c r="X27" i="10"/>
  <c r="H21" i="4"/>
  <c r="K26" i="10"/>
  <c r="L26" i="10"/>
  <c r="H51" i="18"/>
  <c r="H24" i="4"/>
  <c r="K22" i="10"/>
  <c r="L22" i="10"/>
  <c r="F51" i="18"/>
  <c r="F24" i="4"/>
  <c r="E21" i="4"/>
  <c r="P51" i="18"/>
  <c r="P24" i="4"/>
  <c r="AA22" i="10"/>
  <c r="AB22" i="10"/>
  <c r="O51" i="18"/>
  <c r="O24" i="4"/>
  <c r="N51" i="18"/>
  <c r="N24" i="4"/>
  <c r="W22" i="10"/>
  <c r="X22" i="10"/>
  <c r="M51" i="18"/>
  <c r="M24" i="4"/>
  <c r="L51" i="18"/>
  <c r="L24" i="4"/>
  <c r="S22" i="10"/>
  <c r="T22" i="10"/>
  <c r="K51" i="18"/>
  <c r="K24" i="4"/>
  <c r="J51" i="18"/>
  <c r="J24" i="4"/>
  <c r="O22" i="10"/>
  <c r="P22" i="10"/>
  <c r="I51" i="18"/>
  <c r="I24" i="4"/>
  <c r="G51" i="18"/>
  <c r="G24" i="4"/>
  <c r="P21" i="4"/>
  <c r="AA26" i="10"/>
  <c r="AB26" i="10"/>
  <c r="O21" i="4"/>
  <c r="N21" i="4"/>
  <c r="W26" i="10"/>
  <c r="X26" i="10"/>
  <c r="M21" i="4"/>
  <c r="L21" i="4"/>
  <c r="S26" i="10"/>
  <c r="T26" i="10"/>
  <c r="K21" i="4"/>
  <c r="J21" i="4"/>
  <c r="O26" i="10"/>
  <c r="P26" i="10"/>
  <c r="I21" i="4"/>
  <c r="G21" i="4"/>
  <c r="F21" i="4"/>
  <c r="G26" i="10"/>
  <c r="H26" i="10"/>
  <c r="P44" i="4"/>
  <c r="O44" i="4"/>
  <c r="N44" i="4"/>
  <c r="M44" i="4"/>
  <c r="B12" i="33"/>
  <c r="B10" i="33"/>
  <c r="B8" i="33"/>
  <c r="B6" i="33"/>
  <c r="J44" i="4"/>
  <c r="I44" i="4"/>
  <c r="H44" i="4"/>
  <c r="G44" i="4"/>
  <c r="F44" i="4"/>
  <c r="B12" i="31"/>
  <c r="B10" i="31"/>
  <c r="B8" i="31"/>
  <c r="B6" i="31"/>
  <c r="B12" i="30"/>
  <c r="B10" i="30"/>
  <c r="B8" i="30"/>
  <c r="B6" i="30"/>
  <c r="G22" i="10"/>
  <c r="H22" i="10"/>
  <c r="X28" i="10"/>
  <c r="O35" i="4"/>
  <c r="G35" i="4"/>
  <c r="G23" i="10"/>
  <c r="H23" i="10"/>
  <c r="H35" i="4"/>
  <c r="K27" i="10"/>
  <c r="L27" i="10"/>
  <c r="L28" i="10"/>
  <c r="P35" i="4"/>
  <c r="AA27" i="10"/>
  <c r="AB27" i="10"/>
  <c r="AB28" i="10"/>
  <c r="AB33" i="10"/>
  <c r="M35" i="4"/>
  <c r="L35" i="4"/>
  <c r="S27" i="10" s="1"/>
  <c r="F35" i="4"/>
  <c r="G27" i="10"/>
  <c r="H27" i="10"/>
  <c r="H28" i="10"/>
  <c r="E35" i="4"/>
  <c r="AA23" i="10"/>
  <c r="AB23" i="10"/>
  <c r="W23" i="10"/>
  <c r="X23" i="10"/>
  <c r="S23" i="10"/>
  <c r="O23" i="10"/>
  <c r="P23" i="10"/>
  <c r="K23" i="10"/>
  <c r="L23" i="10"/>
  <c r="W28" i="10"/>
  <c r="I35" i="4"/>
  <c r="J35" i="4"/>
  <c r="O27" i="10"/>
  <c r="P27" i="10"/>
  <c r="P28" i="10"/>
  <c r="X33" i="10"/>
  <c r="AA28" i="10"/>
  <c r="K28" i="10"/>
  <c r="G28" i="10"/>
  <c r="L33" i="10"/>
  <c r="P33" i="10"/>
  <c r="H33" i="10"/>
  <c r="O28" i="10"/>
  <c r="L44" i="4"/>
  <c r="K35" i="4"/>
  <c r="K44" i="4"/>
  <c r="T23" i="10" l="1"/>
  <c r="T27" i="10"/>
  <c r="T28" i="10" s="1"/>
  <c r="S28" i="10"/>
</calcChain>
</file>

<file path=xl/sharedStrings.xml><?xml version="1.0" encoding="utf-8"?>
<sst xmlns="http://schemas.openxmlformats.org/spreadsheetml/2006/main" count="317" uniqueCount="181">
  <si>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</si>
  <si>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</si>
  <si>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</si>
  <si>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</si>
  <si>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</si>
  <si>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</si>
  <si>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</si>
  <si>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</si>
  <si>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</si>
  <si>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</si>
  <si>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</si>
  <si>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</si>
  <si>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</si>
  <si>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</si>
  <si>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</si>
  <si>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</si>
  <si>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</si>
  <si>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</si>
  <si>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</si>
  <si>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</si>
  <si>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</si>
  <si>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</si>
  <si>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</si>
  <si>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</si>
  <si>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</si>
  <si>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</si>
  <si>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</si>
  <si>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</si>
  <si>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</si>
  <si>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</si>
  <si>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</si>
  <si>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</si>
  <si>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</si>
  <si>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</si>
  <si>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</si>
  <si>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</si>
  <si>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</si>
  <si>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</si>
  <si>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</si>
  <si>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</si>
  <si>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</si>
  <si>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</si>
  <si>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</si>
  <si>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</si>
  <si>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</si>
  <si>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</si>
  <si>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</si>
  <si>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</si>
  <si>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</si>
  <si>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</si>
  <si>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</si>
  <si>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</si>
  <si>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</si>
  <si>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</si>
  <si>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</si>
  <si>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</si>
  <si>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</si>
  <si>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</si>
  <si>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</si>
  <si>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</si>
  <si>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</si>
  <si>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</si>
  <si>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</si>
  <si>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</si>
  <si>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</si>
  <si>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</si>
  <si>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</si>
  <si>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</si>
  <si>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</si>
  <si>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</si>
  <si>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</si>
  <si>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</si>
  <si>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</si>
  <si>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</si>
  <si>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</si>
  <si>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</si>
  <si>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</si>
  <si>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</si>
  <si>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</si>
  <si>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</si>
  <si>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</si>
  <si>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</si>
  <si>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</si>
  <si>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</si>
  <si>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</si>
  <si>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</si>
  <si>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</si>
  <si>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</si>
  <si>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</si>
  <si>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</si>
  <si>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</si>
  <si>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</si>
  <si>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</si>
  <si>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</si>
  <si>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</si>
  <si>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</si>
  <si>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</si>
  <si>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</si>
  <si>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</si>
  <si>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</si>
  <si>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</si>
  <si>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</si>
  <si>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</si>
  <si>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</si>
  <si>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</si>
  <si>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</si>
  <si>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</si>
  <si>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</si>
  <si>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</si>
  <si>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</si>
  <si>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</si>
  <si>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</si>
  <si>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</si>
  <si>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</si>
  <si>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</si>
  <si>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</si>
  <si>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</si>
  <si>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</si>
  <si>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</si>
  <si>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</si>
  <si>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</si>
  <si>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</si>
  <si>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</si>
  <si>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</si>
  <si>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</si>
  <si>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</si>
  <si>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</si>
  <si>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</si>
  <si>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</si>
  <si>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</si>
  <si>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</si>
  <si>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</si>
  <si>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</si>
  <si>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</si>
  <si>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</si>
  <si>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</si>
  <si>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</si>
  <si>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</si>
  <si>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</si>
  <si>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</si>
  <si>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</si>
  <si>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</si>
  <si>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</si>
  <si>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</si>
  <si>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</si>
  <si>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</si>
  <si>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</si>
  <si>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</si>
  <si>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</si>
  <si>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</si>
  <si>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</si>
  <si>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</si>
  <si>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</si>
  <si>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</si>
  <si>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</si>
  <si>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</si>
  <si>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</si>
  <si>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</si>
  <si>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</si>
  <si>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</si>
  <si>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2018</t>
  </si>
  <si>
    <t>INDEPENDENCE AMERICAN INSURANCE COMPANY</t>
  </si>
  <si>
    <t>Guaranty Assessment</t>
  </si>
  <si>
    <t>Premmium Tax</t>
  </si>
  <si>
    <t>Agent Filing Fees</t>
  </si>
  <si>
    <t>Filing Fees</t>
  </si>
  <si>
    <t>Delaware Exam</t>
  </si>
  <si>
    <t>Commission</t>
  </si>
  <si>
    <t>LAE</t>
  </si>
  <si>
    <t>As report on the state page of the financial statement</t>
  </si>
  <si>
    <t>Use CA individual dental premium earned over total CA premium earned to allocaton the commission for CA portion</t>
  </si>
  <si>
    <t>Use CA individual dental premium earned over total CA premium earned to allocate the agent filing fees for CA portion</t>
  </si>
  <si>
    <t>Use CA individual dental premium earned over total CA premium earned to allocate the filing fees for CA portion</t>
  </si>
  <si>
    <t>Use CA individual dental premium earned over total CA premium earned to allocate the Delaware Exam fees for CA portion</t>
  </si>
  <si>
    <t>Use CA individual dental premium earned over total CA premium earned to allocate the guaranty assessment for CA portion</t>
  </si>
  <si>
    <t>Use CA individual dental premium earned over total CA premium earned to allocate the premium tax for CA portion</t>
  </si>
  <si>
    <t>Use CA individual dental premium earned over total CA premium earned to allocate LAE for CA portion</t>
  </si>
  <si>
    <t>Federal Income Taxes</t>
  </si>
  <si>
    <t>Use Profit from Dental LOB to calculate Federal tax, and then allocated to CA</t>
  </si>
  <si>
    <t>David Thomas Kettig</t>
  </si>
  <si>
    <t>Gary John Balzofiore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</si>
</sst>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0"/>
      <name val="Arial"/>
      <family val="2"/>
    </font>
    <font>
      <b/>
      <sz val="11"/>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7">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9" fontId="40" fillId="0" borderId="0" applyFont="0" applyFill="0" applyBorder="0" applyAlignment="0" applyProtection="0"/>
  </cellStyleXfs>
  <cellXfs count="424">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xf numFmtId="1" fontId="30" fillId="0" borderId="0" xfId="0" applyNumberFormat="1" applyFont="1" applyProtection="1">
      <protection locked="0"/>
    </xf>
    <xf numFmtId="9" fontId="30" fillId="0" borderId="0" xfId="0" applyNumberFormat="1" applyFont="1" applyProtection="1">
      <protection locked="0"/>
    </xf>
    <xf numFmtId="43" fontId="30" fillId="0" borderId="0" xfId="125" applyNumberFormat="1" applyFont="1" applyAlignment="1" applyProtection="1">
      <alignment wrapText="1"/>
      <protection locked="0"/>
    </xf>
    <xf numFmtId="0" fontId="41" fillId="0" borderId="0" xfId="0" applyFont="1" applyFill="1" applyBorder="1" applyAlignment="1" applyProtection="1">
      <alignment horizontal="left"/>
      <protection locked="0"/>
    </xf>
    <xf numFmtId="0" fontId="41" fillId="0" borderId="0" xfId="0" applyFont="1" applyFill="1" applyBorder="1" applyAlignment="1" applyProtection="1">
      <alignment horizontal="center"/>
      <protection locked="0"/>
    </xf>
    <xf numFmtId="0" fontId="30" fillId="0" borderId="0" xfId="0" applyFont="1" applyFill="1" applyBorder="1" applyAlignment="1" applyProtection="1">
      <alignment wrapText="1"/>
      <protection locked="0"/>
    </xf>
    <xf numFmtId="0" fontId="30" fillId="0" borderId="0" xfId="0" applyFont="1" applyFill="1" applyBorder="1" applyAlignment="1" applyProtection="1">
      <alignment horizontal="right"/>
      <protection locked="0"/>
    </xf>
    <xf numFmtId="0" fontId="30" fillId="0" borderId="0" xfId="0" applyFont="1" applyFill="1" applyBorder="1" applyProtection="1">
      <protection locked="0"/>
    </xf>
    <xf numFmtId="165" fontId="30" fillId="0" borderId="0" xfId="62" applyNumberFormat="1" applyFont="1" applyFill="1" applyBorder="1" applyProtection="1">
      <protection locked="0"/>
    </xf>
    <xf numFmtId="43" fontId="4" fillId="0" borderId="0" xfId="0" applyNumberFormat="1" applyFont="1" applyFill="1" applyBorder="1" applyProtection="1">
      <protection locked="0"/>
    </xf>
    <xf numFmtId="0" fontId="31" fillId="0" borderId="0" xfId="0" applyFont="1" applyFill="1" applyBorder="1" applyAlignment="1" applyProtection="1">
      <alignment horizontal="center" vertical="center"/>
      <protection locked="0"/>
    </xf>
    <xf numFmtId="9" fontId="30" fillId="0" borderId="0" xfId="326" applyFont="1" applyFill="1" applyBorder="1" applyProtection="1">
      <protection locked="0"/>
    </xf>
    <xf numFmtId="10" fontId="30" fillId="0" borderId="0" xfId="326" applyNumberFormat="1" applyFont="1" applyFill="1" applyBorder="1" applyProtection="1">
      <protection locked="0"/>
    </xf>
    <xf numFmtId="0" fontId="31" fillId="0" borderId="0" xfId="0" applyFont="1" applyFill="1" applyBorder="1" applyAlignment="1" applyProtection="1">
      <alignment wrapText="1"/>
      <protection locked="0"/>
    </xf>
    <xf numFmtId="43" fontId="30" fillId="0" borderId="0" xfId="62" applyFont="1" applyFill="1" applyBorder="1" applyProtection="1">
      <protection locked="0"/>
    </xf>
    <xf numFmtId="43" fontId="30" fillId="0" borderId="0" xfId="0" applyNumberFormat="1" applyFont="1" applyFill="1" applyBorder="1" applyProtection="1">
      <protection locked="0"/>
    </xf>
    <xf numFmtId="2" fontId="30" fillId="0" borderId="0" xfId="0" applyNumberFormat="1" applyFont="1" applyFill="1" applyBorder="1" applyProtection="1">
      <protection locked="0"/>
    </xf>
    <xf numFmtId="0" fontId="30" fillId="0" borderId="0" xfId="0" applyFont="1" applyFill="1" applyBorder="1" applyAlignment="1" applyProtection="1">
      <alignment horizontal="right" wrapText="1"/>
      <protection locked="0"/>
    </xf>
    <xf numFmtId="0" fontId="31" fillId="0" borderId="0" xfId="0" applyFont="1" applyFill="1" applyBorder="1" applyProtection="1">
      <protection locked="0"/>
    </xf>
  </cellXfs>
  <cellStyles count="327">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0"/>
    <cellStyle name="Normal 3 10 2" xfId="234"/>
    <cellStyle name="Normal 3 10 2 2" xfId="305"/>
    <cellStyle name="Normal 3 10 3" xfId="271"/>
    <cellStyle name="Normal 3 11" xfId="251"/>
    <cellStyle name="Normal 3 11 2" xfId="322"/>
    <cellStyle name="Normal 3 12" xfId="217"/>
    <cellStyle name="Normal 3 12 2" xfId="288"/>
    <cellStyle name="Normal 3 13" xfId="254"/>
    <cellStyle name="Normal 3 2" xfId="134"/>
    <cellStyle name="Normal 3 2 10" xfId="252"/>
    <cellStyle name="Normal 3 2 10 2" xfId="323"/>
    <cellStyle name="Normal 3 2 11" xfId="218"/>
    <cellStyle name="Normal 3 2 11 2" xfId="289"/>
    <cellStyle name="Normal 3 2 12" xfId="255"/>
    <cellStyle name="Normal 3 2 2" xfId="135"/>
    <cellStyle name="Normal 3 2 2 2" xfId="202"/>
    <cellStyle name="Normal 3 2 2 2 2" xfId="236"/>
    <cellStyle name="Normal 3 2 2 2 2 2" xfId="307"/>
    <cellStyle name="Normal 3 2 2 2 3" xfId="273"/>
    <cellStyle name="Normal 3 2 2 3" xfId="219"/>
    <cellStyle name="Normal 3 2 2 3 2" xfId="290"/>
    <cellStyle name="Normal 3 2 2 4" xfId="256"/>
    <cellStyle name="Normal 3 2 3" xfId="136"/>
    <cellStyle name="Normal 3 2 3 2" xfId="203"/>
    <cellStyle name="Normal 3 2 3 2 2" xfId="237"/>
    <cellStyle name="Normal 3 2 3 2 2 2" xfId="308"/>
    <cellStyle name="Normal 3 2 3 2 3" xfId="274"/>
    <cellStyle name="Normal 3 2 3 3" xfId="220"/>
    <cellStyle name="Normal 3 2 3 3 2" xfId="291"/>
    <cellStyle name="Normal 3 2 3 4" xfId="257"/>
    <cellStyle name="Normal 3 2 4" xfId="137"/>
    <cellStyle name="Normal 3 2 4 2" xfId="204"/>
    <cellStyle name="Normal 3 2 4 2 2" xfId="238"/>
    <cellStyle name="Normal 3 2 4 2 2 2" xfId="309"/>
    <cellStyle name="Normal 3 2 4 2 3" xfId="275"/>
    <cellStyle name="Normal 3 2 4 3" xfId="221"/>
    <cellStyle name="Normal 3 2 4 3 2" xfId="292"/>
    <cellStyle name="Normal 3 2 4 4" xfId="258"/>
    <cellStyle name="Normal 3 2 5" xfId="138"/>
    <cellStyle name="Normal 3 2 5 2" xfId="205"/>
    <cellStyle name="Normal 3 2 5 2 2" xfId="239"/>
    <cellStyle name="Normal 3 2 5 2 2 2" xfId="310"/>
    <cellStyle name="Normal 3 2 5 2 3" xfId="276"/>
    <cellStyle name="Normal 3 2 5 3" xfId="222"/>
    <cellStyle name="Normal 3 2 5 3 2" xfId="293"/>
    <cellStyle name="Normal 3 2 5 4" xfId="259"/>
    <cellStyle name="Normal 3 2 6" xfId="139"/>
    <cellStyle name="Normal 3 2 6 2" xfId="206"/>
    <cellStyle name="Normal 3 2 6 2 2" xfId="240"/>
    <cellStyle name="Normal 3 2 6 2 2 2" xfId="311"/>
    <cellStyle name="Normal 3 2 6 2 3" xfId="277"/>
    <cellStyle name="Normal 3 2 6 3" xfId="223"/>
    <cellStyle name="Normal 3 2 6 3 2" xfId="294"/>
    <cellStyle name="Normal 3 2 6 4" xfId="260"/>
    <cellStyle name="Normal 3 2 7" xfId="140"/>
    <cellStyle name="Normal 3 2 7 2" xfId="207"/>
    <cellStyle name="Normal 3 2 7 2 2" xfId="241"/>
    <cellStyle name="Normal 3 2 7 2 2 2" xfId="312"/>
    <cellStyle name="Normal 3 2 7 2 3" xfId="278"/>
    <cellStyle name="Normal 3 2 7 3" xfId="224"/>
    <cellStyle name="Normal 3 2 7 3 2" xfId="295"/>
    <cellStyle name="Normal 3 2 7 4" xfId="261"/>
    <cellStyle name="Normal 3 2 8" xfId="141"/>
    <cellStyle name="Normal 3 2 8 2" xfId="208"/>
    <cellStyle name="Normal 3 2 8 2 2" xfId="242"/>
    <cellStyle name="Normal 3 2 8 2 2 2" xfId="313"/>
    <cellStyle name="Normal 3 2 8 2 3" xfId="279"/>
    <cellStyle name="Normal 3 2 8 3" xfId="225"/>
    <cellStyle name="Normal 3 2 8 3 2" xfId="296"/>
    <cellStyle name="Normal 3 2 8 4" xfId="262"/>
    <cellStyle name="Normal 3 2 9" xfId="201"/>
    <cellStyle name="Normal 3 2 9 2" xfId="235"/>
    <cellStyle name="Normal 3 2 9 2 2" xfId="306"/>
    <cellStyle name="Normal 3 2 9 3" xfId="272"/>
    <cellStyle name="Normal 3 3" xfId="142"/>
    <cellStyle name="Normal 3 3 2" xfId="209"/>
    <cellStyle name="Normal 3 3 2 2" xfId="243"/>
    <cellStyle name="Normal 3 3 2 2 2" xfId="314"/>
    <cellStyle name="Normal 3 3 2 3" xfId="280"/>
    <cellStyle name="Normal 3 3 3" xfId="226"/>
    <cellStyle name="Normal 3 3 3 2" xfId="297"/>
    <cellStyle name="Normal 3 3 4" xfId="263"/>
    <cellStyle name="Normal 3 4" xfId="143"/>
    <cellStyle name="Normal 3 4 2" xfId="210"/>
    <cellStyle name="Normal 3 4 2 2" xfId="244"/>
    <cellStyle name="Normal 3 4 2 2 2" xfId="315"/>
    <cellStyle name="Normal 3 4 2 3" xfId="281"/>
    <cellStyle name="Normal 3 4 3" xfId="227"/>
    <cellStyle name="Normal 3 4 3 2" xfId="298"/>
    <cellStyle name="Normal 3 4 4" xfId="264"/>
    <cellStyle name="Normal 3 5" xfId="144"/>
    <cellStyle name="Normal 3 5 2" xfId="211"/>
    <cellStyle name="Normal 3 5 2 2" xfId="245"/>
    <cellStyle name="Normal 3 5 2 2 2" xfId="316"/>
    <cellStyle name="Normal 3 5 2 3" xfId="282"/>
    <cellStyle name="Normal 3 5 3" xfId="228"/>
    <cellStyle name="Normal 3 5 3 2" xfId="299"/>
    <cellStyle name="Normal 3 5 4" xfId="265"/>
    <cellStyle name="Normal 3 6" xfId="145"/>
    <cellStyle name="Normal 3 6 2" xfId="212"/>
    <cellStyle name="Normal 3 6 2 2" xfId="246"/>
    <cellStyle name="Normal 3 6 2 2 2" xfId="317"/>
    <cellStyle name="Normal 3 6 2 3" xfId="283"/>
    <cellStyle name="Normal 3 6 3" xfId="229"/>
    <cellStyle name="Normal 3 6 3 2" xfId="300"/>
    <cellStyle name="Normal 3 6 4" xfId="266"/>
    <cellStyle name="Normal 3 7" xfId="146"/>
    <cellStyle name="Normal 3 7 2" xfId="213"/>
    <cellStyle name="Normal 3 7 2 2" xfId="247"/>
    <cellStyle name="Normal 3 7 2 2 2" xfId="318"/>
    <cellStyle name="Normal 3 7 2 3" xfId="284"/>
    <cellStyle name="Normal 3 7 3" xfId="230"/>
    <cellStyle name="Normal 3 7 3 2" xfId="301"/>
    <cellStyle name="Normal 3 7 4" xfId="267"/>
    <cellStyle name="Normal 3 8" xfId="147"/>
    <cellStyle name="Normal 3 8 2" xfId="214"/>
    <cellStyle name="Normal 3 8 2 2" xfId="248"/>
    <cellStyle name="Normal 3 8 2 2 2" xfId="319"/>
    <cellStyle name="Normal 3 8 2 3" xfId="285"/>
    <cellStyle name="Normal 3 8 3" xfId="231"/>
    <cellStyle name="Normal 3 8 3 2" xfId="302"/>
    <cellStyle name="Normal 3 8 4" xfId="268"/>
    <cellStyle name="Normal 3 9" xfId="148"/>
    <cellStyle name="Normal 3 9 2" xfId="215"/>
    <cellStyle name="Normal 3 9 2 2" xfId="249"/>
    <cellStyle name="Normal 3 9 2 2 2" xfId="320"/>
    <cellStyle name="Normal 3 9 2 3" xfId="286"/>
    <cellStyle name="Normal 3 9 3" xfId="232"/>
    <cellStyle name="Normal 3 9 3 2" xfId="303"/>
    <cellStyle name="Normal 3 9 4" xfId="269"/>
    <cellStyle name="Normal 4" xfId="149"/>
    <cellStyle name="Normal 4 2" xfId="216"/>
    <cellStyle name="Normal 4 2 2" xfId="250"/>
    <cellStyle name="Normal 4 2 2 2" xfId="321"/>
    <cellStyle name="Normal 4 2 3" xfId="287"/>
    <cellStyle name="Normal 4 3" xfId="233"/>
    <cellStyle name="Normal 4 3 2" xfId="304"/>
    <cellStyle name="Normal 4 4" xfId="270"/>
    <cellStyle name="Normal 5" xfId="150"/>
    <cellStyle name="Normal 6" xfId="253"/>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xfId="326" builtinId="5"/>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4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CCTING/EXCEL/Package/2006/09%20September%2006/Exhibit%203%20-%20Taxes%20-%2009-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ccounting\Financials\2010\December\AMIC%20Consolidation-%2012-31-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ccounting\Financials\2004\June\Equity\EPS%202004%20AMIC%206-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sergei\Local%20Settings\Temporary%20Internet%20Files\OLK74\GAAP%20Package%2012-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CCTING/EXCEL/Package/2006/09%20September%2006/Exhibit%202%20-%20General%20Exp%20-%2009-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adamg\Local%20Settings\Temporary%20Internet%20Files\Content.Outlook\BOZ0CFGU\IHC%20Excess%20Report%202014%20Q1%20-%20work%20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mv-file\department\finance\Leases%20&amp;%20Notes\Cisco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CCTING/EXCEL/Package/2007/03%20March%2007/Exhibit%203%20-%20Taxes%20-%2003-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maria/My%20Documents/AMC%20Financials/Time_Tracker_Results_thru%20Au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Accounting\Financial%20Reporting\Stop%20Loss%20and%20Other%20A&amp;H\Dental\Assumed%20Dental\JE%20GroupLink%20-%20Assumed%20(12)%20Dec%20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Accounting\Financial%20Reporting\Stop%20Loss%20and%20Other%20A&amp;H\ABBA\JE%20-%20ABBA%20Due&amp;Uncoll%20Prem%2012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Detail"/>
      <sheetName val="CY Accl-Detail"/>
      <sheetName val="PY Accl-Detail"/>
      <sheetName val="Incurred-Detail"/>
      <sheetName val="Analysis"/>
      <sheetName val="Exh 6"/>
      <sheetName val="Trend Summ"/>
      <sheetName val="LOB"/>
      <sheetName val="Table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hibit 1"/>
      <sheetName val="Exh 1A.1"/>
      <sheetName val="Exh 1A.2"/>
      <sheetName val="Exh 2"/>
      <sheetName val="Exh 2.1"/>
      <sheetName val="Exh 2A.1"/>
      <sheetName val="Exh 2A.2"/>
      <sheetName val="Exh 2A.3"/>
      <sheetName val="Exh 2A.4"/>
      <sheetName val="ELIMS"/>
      <sheetName val="Exh 3 qtd"/>
      <sheetName val="Exh 3 ytd"/>
      <sheetName val="Schedule 1"/>
      <sheetName val="Schedule 1A"/>
      <sheetName val="Schedule 1B.1"/>
      <sheetName val="Schedule 1B.2"/>
      <sheetName val="Schedule 1C"/>
      <sheetName val="Schedule 1D"/>
      <sheetName val="Schedule 2,3 &amp; 4"/>
      <sheetName val="Schedule 5, 6 &amp; 6A"/>
      <sheetName val="Schedule 7.1"/>
      <sheetName val="Schedule 7.2"/>
      <sheetName val="Schedule 7.3"/>
      <sheetName val="Schedule 7A.1"/>
      <sheetName val="Schedule 7A.2"/>
      <sheetName val="Schedule 7A.3"/>
      <sheetName val="Schedule 8"/>
      <sheetName val="Schedule 8A.1"/>
      <sheetName val="Schedule 8A.2"/>
      <sheetName val="Schedule 9"/>
      <sheetName val="Schedule 11A.1 &amp; 11A.2"/>
      <sheetName val="Schedule 13a"/>
      <sheetName val="Schedule 13b"/>
      <sheetName val="Schedule 13b No Elims"/>
      <sheetName val="Schedule 14 "/>
      <sheetName val="Schedule 15"/>
      <sheetName val="Schedule 16"/>
      <sheetName val="Schedule 18"/>
      <sheetName val="Schedule 21"/>
      <sheetName val="Schedule 16A"/>
      <sheetName val="Schedule 20"/>
      <sheetName val="Total Invest"/>
      <sheetName val="YTD Net Inv Inc"/>
      <sheetName val="Cash Flow - Summary"/>
      <sheetName val="Cash Flow - Detail"/>
      <sheetName val="Cash Flow - C"/>
      <sheetName val="Cash Flow Parent Summary"/>
      <sheetName val="Cash Flow Parent Detail"/>
      <sheetName val="Cash Flow Parent - C"/>
      <sheetName val="CHECKS"/>
      <sheetName val="Budget Worksheet"/>
      <sheetName val="Expenses Input"/>
      <sheetName val="Interco with IHC"/>
      <sheetName val="IHC Journal Entry"/>
      <sheetName val="IHC Journal Entry (2)"/>
      <sheetName val="IHC Journal Entry (3)"/>
      <sheetName val="Schedule YE3"/>
      <sheetName val="Schedule YE4"/>
      <sheetName val="Schedule YE4E"/>
      <sheetName val="Schedule YE8"/>
      <sheetName val="Schedule YE10"/>
      <sheetName val="Schedule YE 11"/>
    </sheetNames>
    <sheetDataSet>
      <sheetData sheetId="0"/>
      <sheetData sheetId="1">
        <row r="28">
          <cell r="B28">
            <v>10250000</v>
          </cell>
        </row>
      </sheetData>
      <sheetData sheetId="2">
        <row r="29">
          <cell r="I29">
            <v>10249759.52</v>
          </cell>
        </row>
      </sheetData>
      <sheetData sheetId="3">
        <row r="33">
          <cell r="R33">
            <v>2989000</v>
          </cell>
        </row>
      </sheetData>
      <sheetData sheetId="4">
        <row r="36">
          <cell r="F36">
            <v>3190000</v>
          </cell>
        </row>
      </sheetData>
      <sheetData sheetId="5"/>
      <sheetData sheetId="6">
        <row r="20">
          <cell r="F20">
            <v>89404436.149999991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71">
          <cell r="B71">
            <v>23368</v>
          </cell>
        </row>
      </sheetData>
      <sheetData sheetId="22"/>
      <sheetData sheetId="23">
        <row r="70">
          <cell r="B70">
            <v>0</v>
          </cell>
        </row>
      </sheetData>
      <sheetData sheetId="24"/>
      <sheetData sheetId="25"/>
      <sheetData sheetId="26">
        <row r="66">
          <cell r="C66">
            <v>1021805</v>
          </cell>
        </row>
      </sheetData>
      <sheetData sheetId="27"/>
      <sheetData sheetId="28"/>
      <sheetData sheetId="29"/>
      <sheetData sheetId="30"/>
      <sheetData sheetId="31"/>
      <sheetData sheetId="32"/>
      <sheetData sheetId="33"/>
      <sheetData sheetId="34"/>
      <sheetData sheetId="35"/>
      <sheetData sheetId="36">
        <row r="20">
          <cell r="G20">
            <v>-23346.370000000185</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ember 31, 2002"/>
      <sheetName val="September 30, 2002"/>
      <sheetName val="March 31, 2003"/>
      <sheetName val="June 30, 2003"/>
      <sheetName val="September 30, 2003"/>
      <sheetName val="December 31, 2003"/>
      <sheetName val="March 31, 2004"/>
      <sheetName val="June 30, 2004"/>
      <sheetName val="September 30, 2004"/>
      <sheetName val="December 31, 2004"/>
    </sheetNames>
    <sheetDataSet>
      <sheetData sheetId="0"/>
      <sheetData sheetId="1"/>
      <sheetData sheetId="2"/>
      <sheetData sheetId="3"/>
      <sheetData sheetId="4"/>
      <sheetData sheetId="5"/>
      <sheetData sheetId="6">
        <row r="12">
          <cell r="AB12" t="str">
            <v>Income from continuing operations</v>
          </cell>
        </row>
      </sheetData>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hibit1"/>
      <sheetName val="Exhibit1-Analytical"/>
      <sheetName val="Exhibit 1A.1"/>
      <sheetName val="Exhibit 1B.1"/>
      <sheetName val="Exhibit 1B.2"/>
      <sheetName val="Exhibit 2"/>
      <sheetName val="Exhibit 2-Analytical"/>
      <sheetName val="Exhibit 2.1"/>
      <sheetName val="Exhibit 2A.1"/>
      <sheetName val="Exhibit 2B"/>
      <sheetName val="Exhibit 3"/>
      <sheetName val="Schedule 1"/>
      <sheetName val="Schedule 1A.1 &amp; 1A.2"/>
      <sheetName val="Schedule 1B.1 &amp; 1B.2"/>
      <sheetName val="Schedule 1B.3"/>
      <sheetName val="Schedule 1C.1"/>
      <sheetName val="Schedule 2,3 &amp; 4"/>
      <sheetName val="Schedule 4B"/>
      <sheetName val="Schedule 5,5A,5B,5C,6, &amp; 6A"/>
      <sheetName val="Schedule 6B"/>
      <sheetName val="Schedule 7.1"/>
      <sheetName val="Schedule 7.2"/>
      <sheetName val="Schedule 7.3"/>
      <sheetName val="Schedule 8"/>
      <sheetName val="Schedule 8A.1"/>
      <sheetName val="Schedule 8A.2"/>
      <sheetName val="Schedule 8A.3"/>
      <sheetName val="Schedule 9"/>
      <sheetName val="Schedule 10"/>
      <sheetName val="Schedule 11"/>
      <sheetName val="Schedule 12A"/>
      <sheetName val="Schedule 12B"/>
      <sheetName val="Schedule 14"/>
      <sheetName val="Schedule 16A"/>
      <sheetName val="Schedule YE1"/>
      <sheetName val="Schedule YE3 &amp; YE3A"/>
      <sheetName val="Schedule YE4,YE4A,YE4B,&amp; YE4C"/>
      <sheetName val="Schedule YE4D"/>
      <sheetName val="Schedule YE4E"/>
      <sheetName val="Schedule YE5,YE5A &amp; YE5B"/>
      <sheetName val="Schedule YE6"/>
      <sheetName val="Schedule YE7"/>
      <sheetName val="Schedule YE8"/>
      <sheetName val="Schedule YE10"/>
      <sheetName val="Schedule YE 11"/>
      <sheetName val="Schedule YE12"/>
      <sheetName val="Schedule 12A Input"/>
      <sheetName val="Ct. Journal Entry"/>
      <sheetName val="Ct. Journal Entry (2)"/>
      <sheetName val="Ct. Journal Entry (3)"/>
      <sheetName val="Ct. Journal Entry (4)"/>
      <sheetName val="Ct. Journal Entry (5)"/>
      <sheetName val="Ct. Journal Entry (6)"/>
    </sheetNames>
    <sheetDataSet>
      <sheetData sheetId="0"/>
      <sheetData sheetId="1"/>
      <sheetData sheetId="2"/>
      <sheetData sheetId="3"/>
      <sheetData sheetId="4"/>
      <sheetData sheetId="5"/>
      <sheetData sheetId="6"/>
      <sheetData sheetId="7"/>
      <sheetData sheetId="8"/>
      <sheetData sheetId="9">
        <row r="14">
          <cell r="G14">
            <v>0</v>
          </cell>
        </row>
      </sheetData>
      <sheetData sheetId="10"/>
      <sheetData sheetId="11"/>
      <sheetData sheetId="12">
        <row r="17">
          <cell r="E17">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5">
          <cell r="H15">
            <v>0</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Detail"/>
      <sheetName val="CY Accl-Detail"/>
      <sheetName val="PY Accl-Detail"/>
      <sheetName val="Incurred-Detail"/>
      <sheetName val="Exh_5"/>
      <sheetName val="Trend Summary"/>
      <sheetName val="LOB"/>
      <sheetName val="GAAP Invest"/>
      <sheetName val="Table"/>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s and Months"/>
      <sheetName val="Data Sources"/>
      <sheetName val="Coverage Layers"/>
      <sheetName val="Plans"/>
      <sheetName val="Counts"/>
      <sheetName val="Check"/>
      <sheetName val="Q1 Prepay"/>
      <sheetName val="Annual Retention Summary"/>
      <sheetName val="Quarterly Restatements"/>
      <sheetName val="IHC Excess Report 2014 Q1 - wor"/>
    </sheetNames>
    <sheetDataSet>
      <sheetData sheetId="0" refreshError="1"/>
      <sheetData sheetId="1"/>
      <sheetData sheetId="2"/>
      <sheetData sheetId="3">
        <row r="2">
          <cell r="B2">
            <v>2014</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JE"/>
      <sheetName val="Amort excludes tax"/>
      <sheetName val="Amort includes tax"/>
      <sheetName val="Cisco Invoices"/>
      <sheetName val="FY_lookup"/>
    </sheetNames>
    <sheetDataSet>
      <sheetData sheetId="0"/>
      <sheetData sheetId="1"/>
      <sheetData sheetId="2"/>
      <sheetData sheetId="3"/>
      <sheetData sheetId="4"/>
      <sheetData sheetId="5">
        <row r="1">
          <cell r="A1" t="str">
            <v>Month</v>
          </cell>
          <cell r="B1" t="str">
            <v>Fiscal Year</v>
          </cell>
        </row>
        <row r="2">
          <cell r="A2">
            <v>36039</v>
          </cell>
          <cell r="B2" t="str">
            <v>Fiscal Year 1998</v>
          </cell>
        </row>
        <row r="3">
          <cell r="A3">
            <v>36069</v>
          </cell>
          <cell r="B3" t="str">
            <v>Fiscal Year 1999</v>
          </cell>
        </row>
        <row r="4">
          <cell r="A4">
            <v>36100</v>
          </cell>
          <cell r="B4" t="str">
            <v>Fiscal Year 1999</v>
          </cell>
        </row>
        <row r="5">
          <cell r="A5">
            <v>36130</v>
          </cell>
          <cell r="B5" t="str">
            <v>Fiscal Year 1999</v>
          </cell>
        </row>
        <row r="6">
          <cell r="A6">
            <v>36161</v>
          </cell>
          <cell r="B6" t="str">
            <v>Fiscal Year 1999</v>
          </cell>
        </row>
        <row r="7">
          <cell r="A7">
            <v>36192</v>
          </cell>
          <cell r="B7" t="str">
            <v>Fiscal Year 1999</v>
          </cell>
        </row>
        <row r="8">
          <cell r="A8">
            <v>36220</v>
          </cell>
          <cell r="B8" t="str">
            <v>Fiscal Year 1999</v>
          </cell>
        </row>
        <row r="9">
          <cell r="A9">
            <v>36251</v>
          </cell>
          <cell r="B9" t="str">
            <v>Fiscal Year 1999</v>
          </cell>
        </row>
        <row r="10">
          <cell r="A10">
            <v>36281</v>
          </cell>
          <cell r="B10" t="str">
            <v>Fiscal Year 1999</v>
          </cell>
        </row>
        <row r="11">
          <cell r="A11">
            <v>36312</v>
          </cell>
          <cell r="B11" t="str">
            <v>Fiscal Year 1999</v>
          </cell>
        </row>
        <row r="12">
          <cell r="A12">
            <v>36342</v>
          </cell>
          <cell r="B12" t="str">
            <v>Fiscal Year 1999</v>
          </cell>
        </row>
        <row r="13">
          <cell r="A13">
            <v>36373</v>
          </cell>
          <cell r="B13" t="str">
            <v>Fiscal Year 1999</v>
          </cell>
        </row>
        <row r="14">
          <cell r="A14">
            <v>36404</v>
          </cell>
          <cell r="B14" t="str">
            <v>Fiscal Year 1999</v>
          </cell>
        </row>
        <row r="15">
          <cell r="A15">
            <v>36434</v>
          </cell>
          <cell r="B15" t="str">
            <v>Fiscal Year 2000</v>
          </cell>
        </row>
        <row r="16">
          <cell r="A16">
            <v>36465</v>
          </cell>
          <cell r="B16" t="str">
            <v>Fiscal Year 2000</v>
          </cell>
        </row>
        <row r="17">
          <cell r="A17">
            <v>36495</v>
          </cell>
          <cell r="B17" t="str">
            <v>Fiscal Year 2000</v>
          </cell>
        </row>
        <row r="18">
          <cell r="A18">
            <v>36526</v>
          </cell>
          <cell r="B18" t="str">
            <v>Fiscal Year 2000</v>
          </cell>
        </row>
        <row r="19">
          <cell r="A19">
            <v>36557</v>
          </cell>
          <cell r="B19" t="str">
            <v>Fiscal Year 2000</v>
          </cell>
        </row>
        <row r="20">
          <cell r="A20">
            <v>36586</v>
          </cell>
          <cell r="B20" t="str">
            <v>Fiscal Year 2000</v>
          </cell>
        </row>
        <row r="21">
          <cell r="A21">
            <v>36617</v>
          </cell>
          <cell r="B21" t="str">
            <v>Fiscal Year 2000</v>
          </cell>
        </row>
        <row r="22">
          <cell r="A22">
            <v>36647</v>
          </cell>
          <cell r="B22" t="str">
            <v>Fiscal Year 2000</v>
          </cell>
        </row>
        <row r="23">
          <cell r="A23">
            <v>36678</v>
          </cell>
          <cell r="B23" t="str">
            <v>Fiscal Year 2000</v>
          </cell>
        </row>
        <row r="24">
          <cell r="A24">
            <v>36708</v>
          </cell>
          <cell r="B24" t="str">
            <v>Fiscal Year 2000</v>
          </cell>
        </row>
        <row r="25">
          <cell r="A25">
            <v>36739</v>
          </cell>
          <cell r="B25" t="str">
            <v>Fiscal Year 2000</v>
          </cell>
        </row>
        <row r="26">
          <cell r="A26">
            <v>36770</v>
          </cell>
          <cell r="B26" t="str">
            <v>Fiscal Year 2000</v>
          </cell>
        </row>
        <row r="27">
          <cell r="A27">
            <v>36800</v>
          </cell>
          <cell r="B27" t="str">
            <v>Fiscal Year 2001</v>
          </cell>
        </row>
        <row r="28">
          <cell r="A28">
            <v>36831</v>
          </cell>
          <cell r="B28" t="str">
            <v>Fiscal Year 2001</v>
          </cell>
        </row>
        <row r="29">
          <cell r="A29">
            <v>36861</v>
          </cell>
          <cell r="B29" t="str">
            <v>Fiscal Year 2001</v>
          </cell>
        </row>
        <row r="30">
          <cell r="A30">
            <v>36892</v>
          </cell>
          <cell r="B30" t="str">
            <v>Fiscal Year 2001</v>
          </cell>
        </row>
        <row r="31">
          <cell r="A31">
            <v>36923</v>
          </cell>
          <cell r="B31" t="str">
            <v>Fiscal Year 2001</v>
          </cell>
        </row>
        <row r="32">
          <cell r="A32">
            <v>36951</v>
          </cell>
          <cell r="B32" t="str">
            <v>Fiscal Year 2001</v>
          </cell>
        </row>
        <row r="33">
          <cell r="A33">
            <v>36982</v>
          </cell>
          <cell r="B33" t="str">
            <v>Fiscal Year 2001</v>
          </cell>
        </row>
        <row r="34">
          <cell r="A34">
            <v>37012</v>
          </cell>
          <cell r="B34" t="str">
            <v>Fiscal Year 2001</v>
          </cell>
        </row>
        <row r="35">
          <cell r="A35">
            <v>37043</v>
          </cell>
          <cell r="B35" t="str">
            <v>Fiscal Year 2001</v>
          </cell>
        </row>
        <row r="36">
          <cell r="A36">
            <v>37073</v>
          </cell>
          <cell r="B36" t="str">
            <v>Fiscal Year 2001</v>
          </cell>
        </row>
        <row r="37">
          <cell r="A37">
            <v>37104</v>
          </cell>
          <cell r="B37" t="str">
            <v>Fiscal Year 2001</v>
          </cell>
        </row>
        <row r="38">
          <cell r="A38">
            <v>37135</v>
          </cell>
          <cell r="B38" t="str">
            <v>Fiscal Year 2001</v>
          </cell>
        </row>
        <row r="39">
          <cell r="A39">
            <v>37165</v>
          </cell>
          <cell r="B39" t="str">
            <v>Fiscal Year 2002</v>
          </cell>
        </row>
        <row r="40">
          <cell r="A40">
            <v>37196</v>
          </cell>
          <cell r="B40" t="str">
            <v>Fiscal Year 2002</v>
          </cell>
        </row>
        <row r="41">
          <cell r="A41">
            <v>37226</v>
          </cell>
          <cell r="B41" t="str">
            <v>Fiscal Year 2002</v>
          </cell>
        </row>
        <row r="42">
          <cell r="A42">
            <v>37257</v>
          </cell>
          <cell r="B42" t="str">
            <v>Fiscal Year 2002</v>
          </cell>
        </row>
        <row r="43">
          <cell r="A43">
            <v>37288</v>
          </cell>
          <cell r="B43" t="str">
            <v>Fiscal Year 2002</v>
          </cell>
        </row>
        <row r="44">
          <cell r="A44">
            <v>37316</v>
          </cell>
          <cell r="B44" t="str">
            <v>Fiscal Year 2002</v>
          </cell>
        </row>
        <row r="45">
          <cell r="A45">
            <v>37347</v>
          </cell>
          <cell r="B45" t="str">
            <v>Fiscal Year 2002</v>
          </cell>
        </row>
        <row r="46">
          <cell r="A46">
            <v>37377</v>
          </cell>
          <cell r="B46" t="str">
            <v>Fiscal Year 2002</v>
          </cell>
        </row>
        <row r="47">
          <cell r="A47">
            <v>37408</v>
          </cell>
          <cell r="B47" t="str">
            <v>Fiscal Year 2002</v>
          </cell>
        </row>
        <row r="48">
          <cell r="A48">
            <v>37438</v>
          </cell>
          <cell r="B48" t="str">
            <v>Fiscal Year 2002</v>
          </cell>
        </row>
        <row r="49">
          <cell r="A49">
            <v>37469</v>
          </cell>
          <cell r="B49" t="str">
            <v>Fiscal Year 2002</v>
          </cell>
        </row>
        <row r="50">
          <cell r="A50">
            <v>37500</v>
          </cell>
          <cell r="B50" t="str">
            <v>Fiscal Year 2002</v>
          </cell>
        </row>
        <row r="51">
          <cell r="A51">
            <v>37530</v>
          </cell>
          <cell r="B51" t="str">
            <v>Fiscal Year 2003</v>
          </cell>
        </row>
        <row r="52">
          <cell r="A52">
            <v>37561</v>
          </cell>
          <cell r="B52" t="str">
            <v>Fiscal Year 2003</v>
          </cell>
        </row>
        <row r="53">
          <cell r="A53">
            <v>37591</v>
          </cell>
          <cell r="B53" t="str">
            <v>Fiscal Year 2003</v>
          </cell>
        </row>
        <row r="54">
          <cell r="A54">
            <v>37622</v>
          </cell>
          <cell r="B54" t="str">
            <v>Fiscal Year 2003</v>
          </cell>
        </row>
        <row r="55">
          <cell r="A55">
            <v>37653</v>
          </cell>
          <cell r="B55" t="str">
            <v>Fiscal Year 2003</v>
          </cell>
        </row>
        <row r="56">
          <cell r="A56">
            <v>37681</v>
          </cell>
          <cell r="B56" t="str">
            <v>Fiscal Year 2003</v>
          </cell>
        </row>
        <row r="57">
          <cell r="A57">
            <v>37712</v>
          </cell>
          <cell r="B57" t="str">
            <v>Fiscal Year 2003</v>
          </cell>
        </row>
        <row r="58">
          <cell r="A58">
            <v>37742</v>
          </cell>
          <cell r="B58" t="str">
            <v>Fiscal Year 2003</v>
          </cell>
        </row>
        <row r="59">
          <cell r="A59">
            <v>37773</v>
          </cell>
          <cell r="B59" t="str">
            <v>Fiscal Year 2003</v>
          </cell>
        </row>
        <row r="60">
          <cell r="A60">
            <v>37803</v>
          </cell>
          <cell r="B60" t="str">
            <v>Fiscal Year 2003</v>
          </cell>
        </row>
        <row r="61">
          <cell r="A61">
            <v>37834</v>
          </cell>
          <cell r="B61" t="str">
            <v>Fiscal Year 2003</v>
          </cell>
        </row>
        <row r="62">
          <cell r="A62">
            <v>37865</v>
          </cell>
          <cell r="B62" t="str">
            <v>Fiscal Year 2003</v>
          </cell>
        </row>
        <row r="63">
          <cell r="A63">
            <v>37895</v>
          </cell>
          <cell r="B63" t="str">
            <v>Fiscal Year 2004</v>
          </cell>
        </row>
        <row r="64">
          <cell r="A64">
            <v>37926</v>
          </cell>
          <cell r="B64" t="str">
            <v>Fiscal Year 2004</v>
          </cell>
        </row>
        <row r="65">
          <cell r="A65">
            <v>37956</v>
          </cell>
          <cell r="B65" t="str">
            <v>Fiscal Year 2004</v>
          </cell>
        </row>
        <row r="66">
          <cell r="A66">
            <v>37987</v>
          </cell>
          <cell r="B66" t="str">
            <v>Fiscal Year 2004</v>
          </cell>
        </row>
        <row r="67">
          <cell r="A67">
            <v>38018</v>
          </cell>
          <cell r="B67" t="str">
            <v>Fiscal Year 2004</v>
          </cell>
        </row>
        <row r="68">
          <cell r="A68">
            <v>38047</v>
          </cell>
          <cell r="B68" t="str">
            <v>Fiscal Year 2004</v>
          </cell>
        </row>
        <row r="69">
          <cell r="A69">
            <v>38078</v>
          </cell>
          <cell r="B69" t="str">
            <v>Fiscal Year 2004</v>
          </cell>
        </row>
        <row r="70">
          <cell r="A70">
            <v>38108</v>
          </cell>
          <cell r="B70" t="str">
            <v>Fiscal Year 2004</v>
          </cell>
        </row>
        <row r="71">
          <cell r="A71">
            <v>38139</v>
          </cell>
          <cell r="B71" t="str">
            <v>Fiscal Year 2004</v>
          </cell>
        </row>
        <row r="72">
          <cell r="A72">
            <v>38169</v>
          </cell>
          <cell r="B72" t="str">
            <v>Fiscal Year 2004</v>
          </cell>
        </row>
        <row r="73">
          <cell r="A73">
            <v>38200</v>
          </cell>
          <cell r="B73" t="str">
            <v>Fiscal Year 2004</v>
          </cell>
        </row>
        <row r="74">
          <cell r="A74">
            <v>38231</v>
          </cell>
          <cell r="B74" t="str">
            <v>Fiscal Year 2004</v>
          </cell>
        </row>
        <row r="75">
          <cell r="A75">
            <v>38261</v>
          </cell>
          <cell r="B75" t="str">
            <v>Fiscal Year 2005</v>
          </cell>
        </row>
        <row r="76">
          <cell r="A76">
            <v>38292</v>
          </cell>
          <cell r="B76" t="str">
            <v>Fiscal Year 2005</v>
          </cell>
        </row>
        <row r="77">
          <cell r="A77">
            <v>38322</v>
          </cell>
          <cell r="B77" t="str">
            <v>Fiscal Year 2005</v>
          </cell>
        </row>
        <row r="78">
          <cell r="A78">
            <v>38353</v>
          </cell>
          <cell r="B78" t="str">
            <v>Fiscal Year 2005</v>
          </cell>
        </row>
        <row r="79">
          <cell r="A79">
            <v>38384</v>
          </cell>
          <cell r="B79" t="str">
            <v>Fiscal Year 2005</v>
          </cell>
        </row>
        <row r="80">
          <cell r="A80">
            <v>38412</v>
          </cell>
          <cell r="B80" t="str">
            <v>Fiscal Year 2005</v>
          </cell>
        </row>
        <row r="81">
          <cell r="A81">
            <v>38443</v>
          </cell>
          <cell r="B81" t="str">
            <v>Fiscal Year 2005</v>
          </cell>
        </row>
        <row r="82">
          <cell r="A82">
            <v>38473</v>
          </cell>
          <cell r="B82" t="str">
            <v>Fiscal Year 2005</v>
          </cell>
        </row>
        <row r="83">
          <cell r="A83">
            <v>38504</v>
          </cell>
          <cell r="B83" t="str">
            <v>Fiscal Year 2005</v>
          </cell>
        </row>
        <row r="84">
          <cell r="A84">
            <v>38534</v>
          </cell>
          <cell r="B84" t="str">
            <v>Fiscal Year 2005</v>
          </cell>
        </row>
        <row r="85">
          <cell r="A85">
            <v>38565</v>
          </cell>
          <cell r="B85" t="str">
            <v>Fiscal Year 2005</v>
          </cell>
        </row>
        <row r="86">
          <cell r="A86">
            <v>38596</v>
          </cell>
          <cell r="B86" t="str">
            <v>Fiscal Year 2005</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Detail"/>
      <sheetName val="CY Accl-Detail"/>
      <sheetName val="PY Accl-Detail"/>
      <sheetName val="Incurred-Detail"/>
      <sheetName val="Analysis"/>
      <sheetName val="Exh 6"/>
      <sheetName val="Trend Summ"/>
      <sheetName val="LOB"/>
      <sheetName val="Tables"/>
    </sheetNames>
    <sheetDataSet>
      <sheetData sheetId="0"/>
      <sheetData sheetId="1"/>
      <sheetData sheetId="2"/>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ata Validation Ranges"/>
      <sheetName val="Weekday"/>
      <sheetName val="Summary"/>
      <sheetName val="Summary_Week"/>
      <sheetName val="Summary by Program"/>
      <sheetName val="Summary by Owner"/>
      <sheetName val="data"/>
    </sheetNames>
    <sheetDataSet>
      <sheetData sheetId="0"/>
      <sheetData sheetId="1"/>
      <sheetData sheetId="2"/>
      <sheetData sheetId="3"/>
      <sheetData sheetId="4"/>
      <sheetData sheetId="5"/>
      <sheetData sheetId="6"/>
      <sheetData sheetId="7">
        <row r="3">
          <cell r="Y3" t="str">
            <v>Lookup</v>
          </cell>
          <cell r="Z3" t="str">
            <v>Owner</v>
          </cell>
          <cell r="AA3" t="str">
            <v>Program</v>
          </cell>
          <cell r="AB3" t="str">
            <v>Task</v>
          </cell>
          <cell r="AC3">
            <v>38808</v>
          </cell>
          <cell r="AD3">
            <v>38838</v>
          </cell>
          <cell r="AE3">
            <v>38869</v>
          </cell>
          <cell r="AF3">
            <v>38899</v>
          </cell>
          <cell r="AG3">
            <v>38930</v>
          </cell>
          <cell r="AH3">
            <v>38961</v>
          </cell>
          <cell r="AI3">
            <v>38991</v>
          </cell>
          <cell r="AJ3">
            <v>39022</v>
          </cell>
          <cell r="AK3">
            <v>39052</v>
          </cell>
          <cell r="AL3">
            <v>39083</v>
          </cell>
          <cell r="AM3">
            <v>39114</v>
          </cell>
          <cell r="AN3">
            <v>39142</v>
          </cell>
          <cell r="AO3">
            <v>39173</v>
          </cell>
          <cell r="AP3">
            <v>39203</v>
          </cell>
          <cell r="AQ3">
            <v>39234</v>
          </cell>
          <cell r="AR3">
            <v>39264</v>
          </cell>
          <cell r="AS3">
            <v>39295</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NGL"/>
      <sheetName val="Sheet1-NGL"/>
      <sheetName val="JE-DCP prior"/>
      <sheetName val="Sheet1-DCP prior"/>
      <sheetName val="JE-ANL"/>
      <sheetName val="Sheet1-ANL"/>
      <sheetName val="JE-ANL post"/>
      <sheetName val="Sheet1-ANL post"/>
      <sheetName val="NGL-Dec 08"/>
      <sheetName val="DCP- Dec 08"/>
      <sheetName val="ANTEX NET-Dec 08"/>
      <sheetName val="ANTEX DCP PRIOR- Dec 08"/>
      <sheetName val="ANTEX DCP POST-Dec 08"/>
      <sheetName val="JE-All Combined"/>
      <sheetName val="Interface-All Combin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row r="2">
          <cell r="T2" t="str">
            <v>Madison National Life</v>
          </cell>
        </row>
        <row r="3">
          <cell r="T3" t="str">
            <v>Stop Loss Activity Analysis</v>
          </cell>
        </row>
        <row r="4">
          <cell r="T4" t="str">
            <v>GroupLink-NGL Dec 08</v>
          </cell>
        </row>
        <row r="7">
          <cell r="T7" t="str">
            <v>Gross</v>
          </cell>
          <cell r="U7" t="str">
            <v>NGLIC</v>
          </cell>
          <cell r="V7" t="str">
            <v>Ancillary Re</v>
          </cell>
          <cell r="W7" t="str">
            <v>GroupLink Re</v>
          </cell>
          <cell r="X7" t="str">
            <v>MNL QS</v>
          </cell>
          <cell r="Y7" t="str">
            <v>Cross Checks</v>
          </cell>
        </row>
        <row r="8">
          <cell r="T8" t="str">
            <v>Activity</v>
          </cell>
          <cell r="U8">
            <v>0</v>
          </cell>
          <cell r="V8">
            <v>0.1</v>
          </cell>
          <cell r="W8">
            <v>0</v>
          </cell>
          <cell r="X8">
            <v>0.9</v>
          </cell>
          <cell r="Y8" t="str">
            <v>s/b 0</v>
          </cell>
        </row>
        <row r="9">
          <cell r="R9" t="str">
            <v>Assumed Premiums</v>
          </cell>
          <cell r="T9">
            <v>4873.83</v>
          </cell>
          <cell r="U9">
            <v>0</v>
          </cell>
          <cell r="V9">
            <v>487.38</v>
          </cell>
          <cell r="W9">
            <v>0</v>
          </cell>
          <cell r="X9">
            <v>4386.45</v>
          </cell>
          <cell r="Y9">
            <v>0</v>
          </cell>
        </row>
        <row r="11">
          <cell r="R11" t="str">
            <v>Administration Fee (MGU Fee)</v>
          </cell>
          <cell r="T11">
            <v>-388.9</v>
          </cell>
          <cell r="U11">
            <v>0</v>
          </cell>
          <cell r="V11">
            <v>-38.89</v>
          </cell>
          <cell r="W11">
            <v>0</v>
          </cell>
          <cell r="X11">
            <v>-350.01</v>
          </cell>
          <cell r="Y11">
            <v>0</v>
          </cell>
        </row>
        <row r="12">
          <cell r="R12" t="str">
            <v>Commissions</v>
          </cell>
          <cell r="T12">
            <v>-497.81</v>
          </cell>
          <cell r="U12">
            <v>0</v>
          </cell>
          <cell r="V12">
            <v>-49.78</v>
          </cell>
          <cell r="W12">
            <v>0</v>
          </cell>
          <cell r="X12">
            <v>-448.03</v>
          </cell>
          <cell r="Y12">
            <v>0</v>
          </cell>
        </row>
        <row r="13">
          <cell r="R13" t="str">
            <v xml:space="preserve">Carrier Fee </v>
          </cell>
          <cell r="T13">
            <v>-243.69</v>
          </cell>
          <cell r="U13">
            <v>0</v>
          </cell>
          <cell r="V13">
            <v>-24.37</v>
          </cell>
          <cell r="W13">
            <v>0</v>
          </cell>
          <cell r="X13">
            <v>-219.32</v>
          </cell>
          <cell r="Y13">
            <v>0</v>
          </cell>
        </row>
        <row r="14">
          <cell r="R14" t="str">
            <v>Premium Tax</v>
          </cell>
          <cell r="T14">
            <v>-121.85</v>
          </cell>
          <cell r="U14">
            <v>0</v>
          </cell>
          <cell r="V14">
            <v>-12.19</v>
          </cell>
          <cell r="W14">
            <v>0</v>
          </cell>
          <cell r="X14">
            <v>-109.67</v>
          </cell>
          <cell r="Y14">
            <v>1.0000000000005116E-2</v>
          </cell>
        </row>
        <row r="15">
          <cell r="R15" t="str">
            <v>Intermediary Fee (Override)</v>
          </cell>
          <cell r="T15">
            <v>0</v>
          </cell>
          <cell r="U15">
            <v>0</v>
          </cell>
          <cell r="V15">
            <v>0</v>
          </cell>
          <cell r="W15">
            <v>0</v>
          </cell>
          <cell r="X15">
            <v>0</v>
          </cell>
          <cell r="Y15">
            <v>0</v>
          </cell>
        </row>
        <row r="17">
          <cell r="R17" t="str">
            <v>Assumed Claims</v>
          </cell>
          <cell r="T17">
            <v>-1378.3</v>
          </cell>
          <cell r="U17">
            <v>0</v>
          </cell>
          <cell r="V17">
            <v>-137.83000000000001</v>
          </cell>
          <cell r="W17">
            <v>0</v>
          </cell>
          <cell r="X17">
            <v>-1240.47</v>
          </cell>
          <cell r="Y17">
            <v>0</v>
          </cell>
        </row>
        <row r="19">
          <cell r="R19" t="str">
            <v>Interest less Fees on Claim Fund</v>
          </cell>
          <cell r="T19">
            <v>0</v>
          </cell>
          <cell r="U19">
            <v>0</v>
          </cell>
          <cell r="V19">
            <v>0</v>
          </cell>
          <cell r="W19">
            <v>0</v>
          </cell>
          <cell r="X19">
            <v>0</v>
          </cell>
          <cell r="Y19">
            <v>0</v>
          </cell>
        </row>
        <row r="20">
          <cell r="R20" t="str">
            <v>Net Claim fund contribution</v>
          </cell>
          <cell r="T20">
            <v>0</v>
          </cell>
          <cell r="U20">
            <v>0</v>
          </cell>
          <cell r="V20">
            <v>0</v>
          </cell>
          <cell r="W20">
            <v>0</v>
          </cell>
          <cell r="X20">
            <v>0</v>
          </cell>
          <cell r="Y20">
            <v>0</v>
          </cell>
        </row>
        <row r="21">
          <cell r="R21" t="str">
            <v>Cash Call</v>
          </cell>
          <cell r="T21">
            <v>0</v>
          </cell>
          <cell r="U21">
            <v>0</v>
          </cell>
          <cell r="V21">
            <v>0</v>
          </cell>
          <cell r="W21">
            <v>0</v>
          </cell>
          <cell r="X21">
            <v>0</v>
          </cell>
          <cell r="Y21">
            <v>0</v>
          </cell>
        </row>
        <row r="23">
          <cell r="R23">
            <v>0</v>
          </cell>
          <cell r="T23">
            <v>2243.2800000000007</v>
          </cell>
          <cell r="U23">
            <v>0</v>
          </cell>
          <cell r="V23">
            <v>224.32000000000002</v>
          </cell>
          <cell r="W23">
            <v>0</v>
          </cell>
          <cell r="X23">
            <v>2018.9499999999996</v>
          </cell>
          <cell r="Y23">
            <v>1.0000000000005116E-2</v>
          </cell>
        </row>
        <row r="25">
          <cell r="Y25">
            <v>0</v>
          </cell>
        </row>
        <row r="26">
          <cell r="T26" t="str">
            <v>Madison National Life</v>
          </cell>
        </row>
        <row r="27">
          <cell r="T27" t="str">
            <v>Stop Loss Activity Analysis</v>
          </cell>
        </row>
        <row r="28">
          <cell r="T28" t="str">
            <v>GroupLink-DCP Dec 08</v>
          </cell>
        </row>
        <row r="30">
          <cell r="T30" t="str">
            <v>Gross</v>
          </cell>
          <cell r="U30" t="str">
            <v>DCP</v>
          </cell>
          <cell r="V30" t="str">
            <v>Ancillary Re</v>
          </cell>
          <cell r="W30" t="str">
            <v>GroupLink Re</v>
          </cell>
          <cell r="X30" t="str">
            <v>MNL QS</v>
          </cell>
          <cell r="Y30" t="str">
            <v>Cross Checks</v>
          </cell>
        </row>
        <row r="31">
          <cell r="T31" t="str">
            <v>Activity</v>
          </cell>
          <cell r="U31">
            <v>0.8</v>
          </cell>
          <cell r="V31">
            <v>0.02</v>
          </cell>
          <cell r="W31">
            <v>0</v>
          </cell>
          <cell r="X31">
            <v>0.18</v>
          </cell>
          <cell r="Y31" t="str">
            <v>s/b 0</v>
          </cell>
        </row>
        <row r="32">
          <cell r="R32" t="str">
            <v>Assumed Premiums</v>
          </cell>
          <cell r="T32">
            <v>-71996.539999999994</v>
          </cell>
          <cell r="U32">
            <v>-57597.23</v>
          </cell>
          <cell r="V32">
            <v>-1439.93</v>
          </cell>
          <cell r="W32">
            <v>0</v>
          </cell>
          <cell r="X32">
            <v>-12959.38</v>
          </cell>
          <cell r="Y32">
            <v>0</v>
          </cell>
        </row>
        <row r="35">
          <cell r="R35" t="str">
            <v>Administration Fee (MGU Fee)</v>
          </cell>
          <cell r="T35">
            <v>4319.79</v>
          </cell>
          <cell r="U35">
            <v>3455.83</v>
          </cell>
          <cell r="V35">
            <v>86.4</v>
          </cell>
          <cell r="W35">
            <v>0</v>
          </cell>
          <cell r="X35">
            <v>777.56</v>
          </cell>
          <cell r="Y35">
            <v>0</v>
          </cell>
        </row>
        <row r="36">
          <cell r="R36" t="str">
            <v>Commissions</v>
          </cell>
          <cell r="T36">
            <v>7199.65</v>
          </cell>
          <cell r="U36">
            <v>5759.72</v>
          </cell>
          <cell r="V36">
            <v>143.99</v>
          </cell>
          <cell r="W36">
            <v>0</v>
          </cell>
          <cell r="X36">
            <v>1295.94</v>
          </cell>
          <cell r="Y36">
            <v>0</v>
          </cell>
        </row>
        <row r="37">
          <cell r="R37" t="str">
            <v>Premium Tax &amp; Carrier Fee</v>
          </cell>
          <cell r="T37">
            <v>7199.65</v>
          </cell>
          <cell r="U37">
            <v>5759.72</v>
          </cell>
          <cell r="V37">
            <v>143.99</v>
          </cell>
          <cell r="W37">
            <v>0</v>
          </cell>
          <cell r="X37">
            <v>1295.94</v>
          </cell>
          <cell r="Y37">
            <v>0</v>
          </cell>
        </row>
        <row r="38">
          <cell r="R38" t="str">
            <v xml:space="preserve">Carrier Fee </v>
          </cell>
          <cell r="T38">
            <v>0</v>
          </cell>
          <cell r="U38">
            <v>0</v>
          </cell>
          <cell r="V38">
            <v>0</v>
          </cell>
          <cell r="W38">
            <v>0</v>
          </cell>
          <cell r="X38">
            <v>0</v>
          </cell>
          <cell r="Y38">
            <v>0</v>
          </cell>
        </row>
        <row r="39">
          <cell r="R39" t="str">
            <v>Intermediary Fee (Override)</v>
          </cell>
          <cell r="T39">
            <v>0</v>
          </cell>
          <cell r="U39">
            <v>0</v>
          </cell>
          <cell r="V39">
            <v>0</v>
          </cell>
          <cell r="W39">
            <v>0</v>
          </cell>
          <cell r="X39">
            <v>0</v>
          </cell>
          <cell r="Y39">
            <v>0</v>
          </cell>
        </row>
        <row r="41">
          <cell r="R41" t="str">
            <v>Assumed Claims</v>
          </cell>
          <cell r="T41">
            <v>-151.5</v>
          </cell>
          <cell r="U41">
            <v>-121.2</v>
          </cell>
          <cell r="V41">
            <v>-3.03</v>
          </cell>
          <cell r="W41">
            <v>0</v>
          </cell>
          <cell r="X41">
            <v>-27.27</v>
          </cell>
          <cell r="Y41">
            <v>0</v>
          </cell>
        </row>
        <row r="44">
          <cell r="R44" t="str">
            <v>Cash Call</v>
          </cell>
          <cell r="T44">
            <v>0</v>
          </cell>
          <cell r="U44">
            <v>0</v>
          </cell>
          <cell r="V44">
            <v>0</v>
          </cell>
          <cell r="W44">
            <v>0</v>
          </cell>
          <cell r="X44">
            <v>0</v>
          </cell>
          <cell r="Y44">
            <v>0</v>
          </cell>
        </row>
        <row r="46">
          <cell r="R46">
            <v>-6.6560001687321346E-4</v>
          </cell>
          <cell r="T46">
            <v>-53428.95</v>
          </cell>
          <cell r="U46">
            <v>-42743.159999999996</v>
          </cell>
          <cell r="V46">
            <v>-1068.58</v>
          </cell>
          <cell r="W46">
            <v>0</v>
          </cell>
          <cell r="X46">
            <v>-9617.2099999999991</v>
          </cell>
          <cell r="Y46">
            <v>0</v>
          </cell>
        </row>
        <row r="49">
          <cell r="T49" t="str">
            <v>Madison National Life</v>
          </cell>
        </row>
        <row r="50">
          <cell r="T50" t="str">
            <v>Stop Loss Activity Analysis</v>
          </cell>
        </row>
        <row r="51">
          <cell r="T51" t="str">
            <v>GroupLink-ANL Dec 08</v>
          </cell>
        </row>
        <row r="53">
          <cell r="T53" t="str">
            <v>Gross</v>
          </cell>
          <cell r="U53" t="str">
            <v>DCP</v>
          </cell>
          <cell r="V53" t="str">
            <v>Ancillary Re</v>
          </cell>
          <cell r="W53" t="str">
            <v>GroupLink Re</v>
          </cell>
          <cell r="X53" t="str">
            <v>MNL QS</v>
          </cell>
          <cell r="Y53" t="str">
            <v>Cross Checks</v>
          </cell>
        </row>
        <row r="54">
          <cell r="T54" t="str">
            <v>Activity</v>
          </cell>
          <cell r="U54">
            <v>0</v>
          </cell>
          <cell r="V54">
            <v>0.1</v>
          </cell>
          <cell r="W54">
            <v>0</v>
          </cell>
          <cell r="X54">
            <v>0.9</v>
          </cell>
          <cell r="Y54" t="str">
            <v>s/b 0</v>
          </cell>
        </row>
        <row r="55">
          <cell r="R55" t="str">
            <v>Assumed Premiums</v>
          </cell>
          <cell r="T55">
            <v>137076.76999999999</v>
          </cell>
          <cell r="U55">
            <v>0</v>
          </cell>
          <cell r="V55">
            <v>13707.68</v>
          </cell>
          <cell r="W55">
            <v>0</v>
          </cell>
          <cell r="X55">
            <v>123369.09</v>
          </cell>
          <cell r="Y55">
            <v>0</v>
          </cell>
        </row>
        <row r="57">
          <cell r="R57" t="str">
            <v>Administration Fee (MGU Fee)</v>
          </cell>
          <cell r="T57">
            <v>-22497.58</v>
          </cell>
          <cell r="U57">
            <v>0</v>
          </cell>
          <cell r="V57">
            <v>-2249.7600000000002</v>
          </cell>
          <cell r="W57">
            <v>0</v>
          </cell>
          <cell r="X57">
            <v>-20247.82</v>
          </cell>
          <cell r="Y57">
            <v>0</v>
          </cell>
        </row>
        <row r="58">
          <cell r="R58" t="str">
            <v>Commissions</v>
          </cell>
          <cell r="T58">
            <v>-5695.43</v>
          </cell>
          <cell r="U58">
            <v>0</v>
          </cell>
          <cell r="V58">
            <v>-569.54</v>
          </cell>
          <cell r="W58">
            <v>0</v>
          </cell>
          <cell r="X58">
            <v>-5125.8900000000003</v>
          </cell>
          <cell r="Y58">
            <v>0</v>
          </cell>
        </row>
        <row r="59">
          <cell r="R59" t="str">
            <v>Premium Tax &amp; Carrier Fee</v>
          </cell>
          <cell r="T59">
            <v>-10102.17</v>
          </cell>
          <cell r="U59">
            <v>0</v>
          </cell>
          <cell r="V59">
            <v>-1010.22</v>
          </cell>
          <cell r="W59">
            <v>0</v>
          </cell>
          <cell r="X59">
            <v>-9091.9500000000007</v>
          </cell>
          <cell r="Y59">
            <v>0</v>
          </cell>
        </row>
        <row r="60">
          <cell r="R60" t="str">
            <v xml:space="preserve">Actuarial Fee </v>
          </cell>
          <cell r="T60">
            <v>-2059.2600000000002</v>
          </cell>
          <cell r="U60">
            <v>0</v>
          </cell>
          <cell r="V60">
            <v>-205.93</v>
          </cell>
          <cell r="W60">
            <v>0</v>
          </cell>
          <cell r="X60">
            <v>-1853.33</v>
          </cell>
          <cell r="Y60">
            <v>-2.2737367544323206E-13</v>
          </cell>
        </row>
        <row r="61">
          <cell r="R61" t="str">
            <v>Intermediary Fee (Override)</v>
          </cell>
          <cell r="T61">
            <v>0</v>
          </cell>
          <cell r="U61">
            <v>0</v>
          </cell>
          <cell r="V61">
            <v>0</v>
          </cell>
          <cell r="W61">
            <v>0</v>
          </cell>
          <cell r="X61">
            <v>0</v>
          </cell>
          <cell r="Y61">
            <v>0</v>
          </cell>
        </row>
        <row r="63">
          <cell r="R63" t="str">
            <v>Assumed Claims</v>
          </cell>
          <cell r="T63">
            <v>-97652.58</v>
          </cell>
          <cell r="U63">
            <v>0</v>
          </cell>
          <cell r="V63">
            <v>-9765.26</v>
          </cell>
          <cell r="W63">
            <v>0</v>
          </cell>
          <cell r="X63">
            <v>-87887.32</v>
          </cell>
          <cell r="Y63">
            <v>0</v>
          </cell>
        </row>
        <row r="64">
          <cell r="Y64">
            <v>0</v>
          </cell>
        </row>
        <row r="65">
          <cell r="R65" t="str">
            <v>Cash Call</v>
          </cell>
          <cell r="T65">
            <v>0</v>
          </cell>
          <cell r="U65">
            <v>0</v>
          </cell>
          <cell r="V65">
            <v>0</v>
          </cell>
          <cell r="W65">
            <v>0</v>
          </cell>
          <cell r="X65">
            <v>0</v>
          </cell>
          <cell r="Y65">
            <v>0</v>
          </cell>
        </row>
        <row r="67">
          <cell r="R67">
            <v>0</v>
          </cell>
          <cell r="T67">
            <v>-930.25000000001455</v>
          </cell>
          <cell r="U67">
            <v>0</v>
          </cell>
          <cell r="V67">
            <v>-93.029999999998836</v>
          </cell>
          <cell r="W67">
            <v>0</v>
          </cell>
          <cell r="X67">
            <v>-837.22000000001572</v>
          </cell>
          <cell r="Y67">
            <v>-2.2737367544323206E-13</v>
          </cell>
        </row>
        <row r="69">
          <cell r="Y69">
            <v>0</v>
          </cell>
        </row>
        <row r="70">
          <cell r="T70" t="str">
            <v>Madison National Life</v>
          </cell>
        </row>
        <row r="71">
          <cell r="T71" t="str">
            <v>Stop Loss Activity Analysis</v>
          </cell>
        </row>
        <row r="72">
          <cell r="T72" t="str">
            <v>GroupLink-ANL-DCP Dec 08</v>
          </cell>
        </row>
        <row r="74">
          <cell r="T74" t="str">
            <v>Gross</v>
          </cell>
          <cell r="U74" t="str">
            <v>DCP</v>
          </cell>
          <cell r="V74" t="str">
            <v>Ancillary Re</v>
          </cell>
          <cell r="W74" t="str">
            <v>GroupLink Re</v>
          </cell>
          <cell r="X74" t="str">
            <v>MNL QS</v>
          </cell>
          <cell r="Y74" t="str">
            <v>Cross Checks</v>
          </cell>
        </row>
        <row r="75">
          <cell r="T75" t="str">
            <v>Activity</v>
          </cell>
          <cell r="U75">
            <v>0</v>
          </cell>
          <cell r="V75">
            <v>0</v>
          </cell>
          <cell r="W75">
            <v>0</v>
          </cell>
          <cell r="X75">
            <v>1</v>
          </cell>
          <cell r="Y75" t="str">
            <v>s/b 0</v>
          </cell>
        </row>
        <row r="76">
          <cell r="R76" t="str">
            <v>Assumed Premiums</v>
          </cell>
          <cell r="T76">
            <v>2830</v>
          </cell>
          <cell r="U76">
            <v>0</v>
          </cell>
          <cell r="V76">
            <v>0</v>
          </cell>
          <cell r="W76">
            <v>0</v>
          </cell>
          <cell r="X76">
            <v>2830</v>
          </cell>
          <cell r="Y76">
            <v>0</v>
          </cell>
        </row>
        <row r="78">
          <cell r="R78" t="str">
            <v>Administration Fee (MGU Fee)</v>
          </cell>
          <cell r="T78">
            <v>-121.71</v>
          </cell>
          <cell r="U78">
            <v>0</v>
          </cell>
          <cell r="V78">
            <v>0</v>
          </cell>
          <cell r="W78">
            <v>0</v>
          </cell>
          <cell r="X78">
            <v>-121.71</v>
          </cell>
          <cell r="Y78">
            <v>0</v>
          </cell>
        </row>
        <row r="79">
          <cell r="R79" t="str">
            <v>Commissions</v>
          </cell>
          <cell r="T79">
            <v>-223.76</v>
          </cell>
          <cell r="U79">
            <v>0</v>
          </cell>
          <cell r="V79">
            <v>0</v>
          </cell>
          <cell r="W79">
            <v>0</v>
          </cell>
          <cell r="X79">
            <v>-223.76</v>
          </cell>
          <cell r="Y79">
            <v>0</v>
          </cell>
        </row>
        <row r="80">
          <cell r="R80" t="str">
            <v>Premium Tax &amp; Carrier Fee</v>
          </cell>
          <cell r="T80">
            <v>-171.65</v>
          </cell>
          <cell r="U80">
            <v>0</v>
          </cell>
          <cell r="V80">
            <v>0</v>
          </cell>
          <cell r="W80">
            <v>0</v>
          </cell>
          <cell r="X80">
            <v>-171.65</v>
          </cell>
          <cell r="Y80">
            <v>0</v>
          </cell>
        </row>
        <row r="81">
          <cell r="R81" t="str">
            <v xml:space="preserve">Carrier Fee </v>
          </cell>
          <cell r="T81">
            <v>0</v>
          </cell>
          <cell r="U81">
            <v>0</v>
          </cell>
          <cell r="V81">
            <v>0</v>
          </cell>
          <cell r="W81">
            <v>0</v>
          </cell>
          <cell r="X81">
            <v>0</v>
          </cell>
          <cell r="Y81">
            <v>0</v>
          </cell>
        </row>
        <row r="82">
          <cell r="R82" t="str">
            <v>Intermediary Fee (Override)</v>
          </cell>
          <cell r="T82">
            <v>0</v>
          </cell>
          <cell r="U82">
            <v>0</v>
          </cell>
          <cell r="V82">
            <v>0</v>
          </cell>
          <cell r="W82">
            <v>0</v>
          </cell>
          <cell r="X82">
            <v>0</v>
          </cell>
          <cell r="Y82">
            <v>0</v>
          </cell>
        </row>
        <row r="84">
          <cell r="R84" t="str">
            <v>Assumed Claims</v>
          </cell>
          <cell r="T84">
            <v>-1645.0515</v>
          </cell>
          <cell r="U84">
            <v>0</v>
          </cell>
          <cell r="V84">
            <v>0</v>
          </cell>
          <cell r="W84">
            <v>0</v>
          </cell>
          <cell r="X84">
            <v>-1645.05</v>
          </cell>
          <cell r="Y84">
            <v>-1.5000000000782165E-3</v>
          </cell>
        </row>
        <row r="85">
          <cell r="Y85">
            <v>0</v>
          </cell>
        </row>
        <row r="86">
          <cell r="R86" t="str">
            <v>Cash Call</v>
          </cell>
          <cell r="T86">
            <v>0</v>
          </cell>
          <cell r="U86">
            <v>0</v>
          </cell>
          <cell r="V86">
            <v>0</v>
          </cell>
          <cell r="W86">
            <v>0</v>
          </cell>
          <cell r="X86">
            <v>0</v>
          </cell>
          <cell r="Y86">
            <v>0</v>
          </cell>
        </row>
        <row r="88">
          <cell r="R88">
            <v>-1.5000000004192771E-3</v>
          </cell>
          <cell r="T88">
            <v>667.82849999999962</v>
          </cell>
          <cell r="U88">
            <v>0</v>
          </cell>
          <cell r="V88">
            <v>0</v>
          </cell>
          <cell r="W88">
            <v>0</v>
          </cell>
          <cell r="X88">
            <v>667.8299999999997</v>
          </cell>
          <cell r="Y88">
            <v>-1.5000000000782165E-3</v>
          </cell>
        </row>
        <row r="90">
          <cell r="Y90">
            <v>0</v>
          </cell>
        </row>
      </sheetData>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Combined"/>
      <sheetName val="Interface-Combined"/>
      <sheetName val="JE-Accd"/>
      <sheetName val="JE-Critical Ill"/>
      <sheetName val="JE-Life"/>
      <sheetName val="D&amp;U"/>
    </sheetNames>
    <sheetDataSet>
      <sheetData sheetId="0">
        <row r="3">
          <cell r="T3" t="str">
            <v>Madison National Life</v>
          </cell>
        </row>
        <row r="4">
          <cell r="T4" t="str">
            <v>Accident Analysis</v>
          </cell>
        </row>
        <row r="5">
          <cell r="T5" t="str">
            <v>ABBA Accident Due&amp;Uncoll 1208</v>
          </cell>
        </row>
        <row r="7">
          <cell r="T7" t="str">
            <v>Cash</v>
          </cell>
          <cell r="U7" t="str">
            <v>Gross</v>
          </cell>
          <cell r="W7" t="str">
            <v>ABC</v>
          </cell>
          <cell r="X7" t="str">
            <v>NGL</v>
          </cell>
          <cell r="Y7" t="str">
            <v xml:space="preserve">MNL </v>
          </cell>
          <cell r="Z7" t="str">
            <v>Cross Checks</v>
          </cell>
        </row>
        <row r="8">
          <cell r="T8" t="str">
            <v>Due</v>
          </cell>
          <cell r="U8" t="str">
            <v>Activity</v>
          </cell>
          <cell r="V8">
            <v>0</v>
          </cell>
          <cell r="W8">
            <v>0.1</v>
          </cell>
          <cell r="X8">
            <v>0</v>
          </cell>
          <cell r="Y8">
            <v>1</v>
          </cell>
          <cell r="Z8" t="str">
            <v>s/b 0</v>
          </cell>
        </row>
        <row r="9">
          <cell r="R9" t="str">
            <v>Direct Premiums</v>
          </cell>
          <cell r="T9">
            <v>57171.829999999994</v>
          </cell>
          <cell r="U9">
            <v>80593.95</v>
          </cell>
          <cell r="V9">
            <v>0</v>
          </cell>
          <cell r="W9">
            <v>0</v>
          </cell>
          <cell r="X9">
            <v>0</v>
          </cell>
          <cell r="Y9">
            <v>80593.95</v>
          </cell>
          <cell r="Z9">
            <v>0</v>
          </cell>
        </row>
        <row r="10">
          <cell r="R10" t="str">
            <v>Ceded Premiums</v>
          </cell>
          <cell r="Z10">
            <v>0</v>
          </cell>
        </row>
        <row r="11">
          <cell r="R11">
            <v>0</v>
          </cell>
        </row>
        <row r="16">
          <cell r="R16" t="str">
            <v>Commissions</v>
          </cell>
          <cell r="S16">
            <v>0</v>
          </cell>
          <cell r="U16">
            <v>0</v>
          </cell>
          <cell r="V16">
            <v>0</v>
          </cell>
          <cell r="W16">
            <v>0</v>
          </cell>
          <cell r="X16">
            <v>0</v>
          </cell>
          <cell r="Y16">
            <v>0</v>
          </cell>
          <cell r="Z16">
            <v>0</v>
          </cell>
        </row>
        <row r="19">
          <cell r="R19" t="str">
            <v>Administration Fee (MGU Fee)</v>
          </cell>
          <cell r="S19">
            <v>0</v>
          </cell>
          <cell r="U19">
            <v>0</v>
          </cell>
          <cell r="V19">
            <v>0</v>
          </cell>
          <cell r="W19">
            <v>0</v>
          </cell>
          <cell r="X19">
            <v>0</v>
          </cell>
          <cell r="Y19">
            <v>0</v>
          </cell>
          <cell r="Z19">
            <v>0</v>
          </cell>
        </row>
        <row r="20">
          <cell r="Z20">
            <v>0</v>
          </cell>
        </row>
        <row r="21">
          <cell r="R21" t="str">
            <v>Actuarial Fees</v>
          </cell>
          <cell r="S21">
            <v>0.06</v>
          </cell>
          <cell r="U21">
            <v>-4835.6369999999997</v>
          </cell>
          <cell r="V21">
            <v>0</v>
          </cell>
          <cell r="W21">
            <v>0</v>
          </cell>
          <cell r="X21">
            <v>0</v>
          </cell>
          <cell r="Y21">
            <v>-4835.6400000000003</v>
          </cell>
          <cell r="Z21">
            <v>3.0000000006111804E-3</v>
          </cell>
        </row>
        <row r="23">
          <cell r="R23" t="str">
            <v>Prem Tax &amp; Carrier Fee</v>
          </cell>
          <cell r="S23">
            <v>7.5000000000000011E-2</v>
          </cell>
          <cell r="T23">
            <v>6044.5462500000003</v>
          </cell>
          <cell r="U23">
            <v>-6044.5462500000003</v>
          </cell>
          <cell r="V23">
            <v>0</v>
          </cell>
          <cell r="W23">
            <v>0</v>
          </cell>
          <cell r="X23">
            <v>0</v>
          </cell>
          <cell r="Y23">
            <v>-6044.55</v>
          </cell>
          <cell r="Z23">
            <v>3.7499999998544808E-3</v>
          </cell>
        </row>
        <row r="25">
          <cell r="U25">
            <v>0</v>
          </cell>
          <cell r="V25">
            <v>0</v>
          </cell>
          <cell r="W25">
            <v>0</v>
          </cell>
          <cell r="X25">
            <v>0</v>
          </cell>
          <cell r="Y25">
            <v>0</v>
          </cell>
          <cell r="Z25">
            <v>0</v>
          </cell>
        </row>
        <row r="27">
          <cell r="R27" t="str">
            <v>Claim Reserve</v>
          </cell>
          <cell r="U27">
            <v>-12541.924999999999</v>
          </cell>
          <cell r="V27">
            <v>0</v>
          </cell>
          <cell r="W27">
            <v>0</v>
          </cell>
          <cell r="X27">
            <v>0</v>
          </cell>
          <cell r="Y27">
            <v>-12541.93</v>
          </cell>
          <cell r="Z27">
            <v>5.0000000010186341E-3</v>
          </cell>
        </row>
        <row r="30">
          <cell r="R30">
            <v>0</v>
          </cell>
          <cell r="T30">
            <v>63216.376249999994</v>
          </cell>
          <cell r="U30">
            <v>57171.841749999992</v>
          </cell>
          <cell r="V30">
            <v>0</v>
          </cell>
          <cell r="W30">
            <v>0</v>
          </cell>
          <cell r="X30">
            <v>0</v>
          </cell>
          <cell r="Y30">
            <v>57171.829999999994</v>
          </cell>
          <cell r="Z30">
            <v>1.1750000001484295E-2</v>
          </cell>
        </row>
        <row r="33">
          <cell r="T33" t="str">
            <v>Madison National Life</v>
          </cell>
        </row>
        <row r="34">
          <cell r="T34" t="str">
            <v>Critical Illness Analysis</v>
          </cell>
        </row>
        <row r="35">
          <cell r="T35" t="str">
            <v>ABBA Critc Ill Due&amp;Uncoll 1208</v>
          </cell>
        </row>
        <row r="37">
          <cell r="T37" t="str">
            <v>Cash</v>
          </cell>
          <cell r="U37" t="str">
            <v>Gross</v>
          </cell>
          <cell r="W37" t="str">
            <v>ABC</v>
          </cell>
          <cell r="X37" t="str">
            <v>NGL</v>
          </cell>
          <cell r="Y37" t="str">
            <v xml:space="preserve">MNL </v>
          </cell>
          <cell r="Z37" t="str">
            <v>Cross Checks</v>
          </cell>
        </row>
        <row r="38">
          <cell r="T38" t="str">
            <v>Due</v>
          </cell>
          <cell r="U38" t="str">
            <v>Activity</v>
          </cell>
          <cell r="V38">
            <v>0</v>
          </cell>
          <cell r="W38">
            <v>0</v>
          </cell>
          <cell r="X38">
            <v>0</v>
          </cell>
          <cell r="Y38">
            <v>1</v>
          </cell>
          <cell r="Z38" t="str">
            <v>s/b 0</v>
          </cell>
        </row>
        <row r="39">
          <cell r="R39" t="str">
            <v>Direct Premiums</v>
          </cell>
          <cell r="T39">
            <v>37204.529999999992</v>
          </cell>
          <cell r="U39">
            <v>101930.25</v>
          </cell>
          <cell r="V39">
            <v>0</v>
          </cell>
          <cell r="W39">
            <v>0</v>
          </cell>
          <cell r="X39">
            <v>0</v>
          </cell>
          <cell r="Y39">
            <v>101930.25</v>
          </cell>
          <cell r="Z39">
            <v>0</v>
          </cell>
        </row>
        <row r="40">
          <cell r="R40" t="str">
            <v>Ceded Premiums</v>
          </cell>
          <cell r="Z40">
            <v>0</v>
          </cell>
        </row>
        <row r="41">
          <cell r="R41">
            <v>0</v>
          </cell>
        </row>
        <row r="46">
          <cell r="R46" t="str">
            <v>Commissions</v>
          </cell>
          <cell r="S46">
            <v>0</v>
          </cell>
          <cell r="U46">
            <v>0</v>
          </cell>
          <cell r="V46">
            <v>0</v>
          </cell>
          <cell r="W46">
            <v>0</v>
          </cell>
          <cell r="X46">
            <v>0</v>
          </cell>
          <cell r="Y46">
            <v>0</v>
          </cell>
          <cell r="Z46">
            <v>0</v>
          </cell>
        </row>
        <row r="49">
          <cell r="R49" t="str">
            <v>Administration Fee (MGU Fee)</v>
          </cell>
          <cell r="S49">
            <v>0</v>
          </cell>
          <cell r="U49">
            <v>0</v>
          </cell>
          <cell r="V49">
            <v>0</v>
          </cell>
          <cell r="W49">
            <v>0</v>
          </cell>
          <cell r="X49">
            <v>0</v>
          </cell>
          <cell r="Y49">
            <v>0</v>
          </cell>
          <cell r="Z49">
            <v>0</v>
          </cell>
        </row>
        <row r="50">
          <cell r="Z50">
            <v>0</v>
          </cell>
        </row>
        <row r="51">
          <cell r="R51" t="str">
            <v>Actuarial Fee</v>
          </cell>
          <cell r="S51">
            <v>0.06</v>
          </cell>
          <cell r="U51">
            <v>-6115.8149999999996</v>
          </cell>
          <cell r="V51">
            <v>0</v>
          </cell>
          <cell r="W51">
            <v>0</v>
          </cell>
          <cell r="X51">
            <v>0</v>
          </cell>
          <cell r="Y51">
            <v>-6115.82</v>
          </cell>
          <cell r="Z51">
            <v>5.0000000001091394E-3</v>
          </cell>
        </row>
        <row r="53">
          <cell r="R53" t="str">
            <v>Prem Tax &amp; Carrier Fee</v>
          </cell>
          <cell r="S53">
            <v>7.5000000000000011E-2</v>
          </cell>
          <cell r="T53">
            <v>7644.7687500000011</v>
          </cell>
          <cell r="U53">
            <v>-7644.7687500000011</v>
          </cell>
          <cell r="V53">
            <v>0</v>
          </cell>
          <cell r="W53">
            <v>0</v>
          </cell>
          <cell r="X53">
            <v>0</v>
          </cell>
          <cell r="Y53">
            <v>-7644.77</v>
          </cell>
          <cell r="Z53">
            <v>1.2499999993451638E-3</v>
          </cell>
        </row>
        <row r="55">
          <cell r="U55">
            <v>0</v>
          </cell>
          <cell r="V55">
            <v>0</v>
          </cell>
          <cell r="W55">
            <v>0</v>
          </cell>
          <cell r="X55">
            <v>0</v>
          </cell>
          <cell r="Y55">
            <v>0</v>
          </cell>
          <cell r="Z55">
            <v>0</v>
          </cell>
        </row>
        <row r="57">
          <cell r="R57" t="str">
            <v>Claim Reserve</v>
          </cell>
          <cell r="U57">
            <v>-50965.125</v>
          </cell>
          <cell r="V57">
            <v>0</v>
          </cell>
          <cell r="W57">
            <v>0</v>
          </cell>
          <cell r="X57">
            <v>0</v>
          </cell>
          <cell r="Y57">
            <v>-50965.13</v>
          </cell>
          <cell r="Z57">
            <v>4.9999999973806553E-3</v>
          </cell>
        </row>
        <row r="60">
          <cell r="R60">
            <v>0</v>
          </cell>
          <cell r="T60">
            <v>44849.298749999994</v>
          </cell>
          <cell r="U60">
            <v>37204.541249999995</v>
          </cell>
          <cell r="V60">
            <v>0</v>
          </cell>
          <cell r="W60">
            <v>0</v>
          </cell>
          <cell r="X60">
            <v>0</v>
          </cell>
          <cell r="Y60">
            <v>37204.529999999992</v>
          </cell>
          <cell r="Z60">
            <v>1.1249999996834958E-2</v>
          </cell>
        </row>
        <row r="62">
          <cell r="T62" t="str">
            <v>Madison National Life</v>
          </cell>
        </row>
        <row r="63">
          <cell r="T63" t="str">
            <v>Life Activity Analysis</v>
          </cell>
        </row>
        <row r="64">
          <cell r="T64" t="str">
            <v>ABBA Life Due&amp;Uncoll 1208</v>
          </cell>
        </row>
        <row r="68">
          <cell r="T68" t="str">
            <v>Cash</v>
          </cell>
          <cell r="U68" t="str">
            <v>Gross</v>
          </cell>
          <cell r="W68" t="str">
            <v>ABC</v>
          </cell>
          <cell r="X68" t="str">
            <v>NGL</v>
          </cell>
          <cell r="Y68" t="str">
            <v xml:space="preserve">MNL </v>
          </cell>
          <cell r="Z68" t="str">
            <v>Cross Checks</v>
          </cell>
        </row>
        <row r="69">
          <cell r="T69" t="str">
            <v>Due</v>
          </cell>
          <cell r="U69" t="str">
            <v>Activity</v>
          </cell>
          <cell r="V69">
            <v>0</v>
          </cell>
          <cell r="W69">
            <v>0</v>
          </cell>
          <cell r="X69">
            <v>0</v>
          </cell>
          <cell r="Y69">
            <v>1</v>
          </cell>
          <cell r="Z69" t="str">
            <v>s/b 0</v>
          </cell>
        </row>
        <row r="70">
          <cell r="R70" t="str">
            <v>Direct Premiums</v>
          </cell>
          <cell r="T70">
            <v>747.27999999999884</v>
          </cell>
          <cell r="U70">
            <v>21350.700000000004</v>
          </cell>
          <cell r="V70">
            <v>0</v>
          </cell>
          <cell r="W70">
            <v>0</v>
          </cell>
          <cell r="X70">
            <v>0</v>
          </cell>
          <cell r="Y70">
            <v>21350.7</v>
          </cell>
          <cell r="Z70">
            <v>0</v>
          </cell>
        </row>
        <row r="71">
          <cell r="R71" t="str">
            <v>Ceded Premiums</v>
          </cell>
          <cell r="Z71">
            <v>0</v>
          </cell>
        </row>
        <row r="72">
          <cell r="R72">
            <v>0</v>
          </cell>
        </row>
        <row r="77">
          <cell r="R77" t="str">
            <v>Commissions</v>
          </cell>
          <cell r="S77">
            <v>0</v>
          </cell>
          <cell r="U77">
            <v>0</v>
          </cell>
          <cell r="V77">
            <v>0</v>
          </cell>
          <cell r="W77">
            <v>0</v>
          </cell>
          <cell r="X77">
            <v>0</v>
          </cell>
          <cell r="Y77">
            <v>0</v>
          </cell>
          <cell r="Z77">
            <v>0</v>
          </cell>
        </row>
        <row r="80">
          <cell r="R80" t="str">
            <v>Administration Fee (MGU Fee)</v>
          </cell>
          <cell r="S80">
            <v>0</v>
          </cell>
          <cell r="U80">
            <v>0</v>
          </cell>
          <cell r="V80">
            <v>0</v>
          </cell>
          <cell r="W80">
            <v>0</v>
          </cell>
          <cell r="X80">
            <v>0</v>
          </cell>
          <cell r="Y80">
            <v>0</v>
          </cell>
          <cell r="Z80">
            <v>0</v>
          </cell>
        </row>
        <row r="81">
          <cell r="Z81">
            <v>0</v>
          </cell>
        </row>
        <row r="84">
          <cell r="R84" t="str">
            <v>Prem Tax &amp; Carrier Fee</v>
          </cell>
          <cell r="S84">
            <v>7.5000000000000011E-2</v>
          </cell>
          <cell r="T84">
            <v>1601.3025000000005</v>
          </cell>
          <cell r="U84">
            <v>-1601.3025000000005</v>
          </cell>
          <cell r="V84">
            <v>0</v>
          </cell>
          <cell r="W84">
            <v>0</v>
          </cell>
          <cell r="X84">
            <v>0</v>
          </cell>
          <cell r="Y84">
            <v>-1601.3</v>
          </cell>
          <cell r="Z84">
            <v>-2.500000000509317E-3</v>
          </cell>
        </row>
        <row r="86">
          <cell r="U86">
            <v>0</v>
          </cell>
          <cell r="V86">
            <v>0</v>
          </cell>
          <cell r="W86">
            <v>0</v>
          </cell>
          <cell r="X86">
            <v>0</v>
          </cell>
          <cell r="Y86">
            <v>0</v>
          </cell>
          <cell r="Z86">
            <v>0</v>
          </cell>
        </row>
        <row r="88">
          <cell r="R88" t="str">
            <v>IBNR Reserve</v>
          </cell>
          <cell r="U88">
            <v>-17721.081000000002</v>
          </cell>
          <cell r="V88">
            <v>0</v>
          </cell>
          <cell r="W88">
            <v>0</v>
          </cell>
          <cell r="X88">
            <v>0</v>
          </cell>
          <cell r="Y88">
            <v>-17721.080000000002</v>
          </cell>
          <cell r="Z88">
            <v>-1.0000000002037268E-3</v>
          </cell>
        </row>
        <row r="91">
          <cell r="R91">
            <v>0</v>
          </cell>
          <cell r="T91">
            <v>2348.5824999999995</v>
          </cell>
          <cell r="U91">
            <v>747.27449999999953</v>
          </cell>
          <cell r="V91">
            <v>0</v>
          </cell>
          <cell r="W91">
            <v>0</v>
          </cell>
          <cell r="X91">
            <v>0</v>
          </cell>
          <cell r="Y91">
            <v>747.27999999999884</v>
          </cell>
          <cell r="Z91">
            <v>-5.5000000008931238E-3</v>
          </cell>
        </row>
      </sheetData>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22"/>
  <sheetViews>
    <sheetView tabSelected="1" zoomScaleNormal="100" workbookViewId="0"/>
  </sheetViews>
  <sheetFormatPr defaultRowHeight="15" x14ac:dyDescent="0.2"/>
  <cols>
    <col min="1" max="1" width="2.42578125" style="25" bestFit="1" customWidth="1"/>
    <col min="2" max="2" width="70.42578125" style="25" bestFit="1" customWidth="1"/>
    <col min="3" max="3" width="60.42578125" style="25" bestFit="1" customWidth="1"/>
    <col min="4" max="16384" width="9.140625" style="25"/>
  </cols>
  <sheetData>
    <row r="1" spans="1:3" ht="15.75" x14ac:dyDescent="0.25">
      <c r="A1" s="24"/>
      <c r="B1" s="305" t="s">
        <v>139</v>
      </c>
      <c r="C1" s="306"/>
    </row>
    <row r="2" spans="1:3" ht="15.75" x14ac:dyDescent="0.25">
      <c r="A2" s="24"/>
      <c r="B2" s="305" t="s">
        <v>140</v>
      </c>
      <c r="C2" s="306"/>
    </row>
    <row r="3" spans="1:3" ht="15.75" x14ac:dyDescent="0.25">
      <c r="A3" s="24"/>
      <c r="B3" s="307" t="s">
        <v>144</v>
      </c>
      <c r="C3" s="311"/>
    </row>
    <row r="4" spans="1:3" ht="15.75" thickBot="1" x14ac:dyDescent="0.25">
      <c r="B4" s="24"/>
      <c r="C4" s="24"/>
    </row>
    <row r="5" spans="1:3" x14ac:dyDescent="0.2">
      <c r="A5" s="29"/>
      <c r="B5" s="30"/>
      <c r="C5" s="31"/>
    </row>
    <row r="6" spans="1:3" ht="15.75" x14ac:dyDescent="0.2">
      <c r="A6" s="32" t="s">
        <v>0</v>
      </c>
      <c r="B6" s="33" t="s">
        <v>85</v>
      </c>
      <c r="C6" s="34" t="s">
        <v>160</v>
      </c>
    </row>
    <row r="7" spans="1:3" ht="15.75" x14ac:dyDescent="0.2">
      <c r="A7" s="32" t="s">
        <v>1</v>
      </c>
      <c r="B7" s="33" t="s">
        <v>134</v>
      </c>
      <c r="C7" s="35"/>
    </row>
    <row r="8" spans="1:3" ht="15.75" x14ac:dyDescent="0.2">
      <c r="A8" s="32" t="s">
        <v>2</v>
      </c>
      <c r="B8" s="33" t="s">
        <v>88</v>
      </c>
      <c r="C8" s="34" t="s">
        <v>161</v>
      </c>
    </row>
    <row r="9" spans="1:3" ht="15.75" x14ac:dyDescent="0.2">
      <c r="A9" s="32" t="s">
        <v>3</v>
      </c>
      <c r="B9" s="33" t="s">
        <v>89</v>
      </c>
      <c r="C9" s="34"/>
    </row>
    <row r="10" spans="1:3" ht="16.5" thickBot="1" x14ac:dyDescent="0.3">
      <c r="A10" s="36" t="s">
        <v>4</v>
      </c>
      <c r="B10" s="37" t="s">
        <v>86</v>
      </c>
      <c r="C10" s="38"/>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scale="92"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AO88"/>
  <sheetViews>
    <sheetView topLeftCell="A31" zoomScale="90" zoomScaleNormal="90" workbookViewId="0">
      <selection activeCell="K48" sqref="K48"/>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7" width="19.42578125" style="25" customWidth="1"/>
    <col min="8" max="8" width="22.140625" style="25" customWidth="1"/>
    <col min="9" max="9" width="19.42578125" style="25" customWidth="1"/>
    <col min="10" max="10" width="22.28515625" style="25" bestFit="1" customWidth="1"/>
    <col min="11"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2"/>
      <c r="C6" s="383"/>
      <c r="D6" s="391">
        <f>'Cover Page'!C7</f>
        <v>0</v>
      </c>
      <c r="E6" s="335"/>
      <c r="F6" s="336"/>
      <c r="G6" s="25"/>
      <c r="H6" s="50">
        <f>'Cover Page'!C10</f>
        <v>0</v>
      </c>
      <c r="I6" s="25"/>
      <c r="J6" s="25"/>
      <c r="K6" s="51"/>
      <c r="L6" s="51"/>
      <c r="M6" s="25"/>
      <c r="N6" s="52"/>
      <c r="O6" s="25"/>
      <c r="P6" s="25"/>
    </row>
    <row r="7" spans="1:16" s="49" customFormat="1" ht="15.75" x14ac:dyDescent="0.25">
      <c r="A7" s="43"/>
      <c r="B7" s="44" t="s">
        <v>88</v>
      </c>
      <c r="C7" s="45"/>
      <c r="D7" s="45"/>
      <c r="E7" s="336"/>
      <c r="F7" s="336"/>
      <c r="G7" s="25"/>
      <c r="H7" s="39"/>
      <c r="K7" s="51"/>
      <c r="L7" s="51"/>
      <c r="M7" s="25"/>
      <c r="N7" s="39"/>
    </row>
    <row r="8" spans="1:16" s="49" customFormat="1" ht="15" customHeight="1" x14ac:dyDescent="0.2">
      <c r="A8" s="43"/>
      <c r="B8" s="384"/>
      <c r="C8" s="383"/>
      <c r="D8" s="198" t="str">
        <f>'Cover Page'!C8</f>
        <v>INDEPENDENCE AMERICAN INSURANCE COMPANY</v>
      </c>
      <c r="E8" s="336"/>
      <c r="F8" s="336"/>
      <c r="G8" s="25"/>
      <c r="H8" s="53"/>
      <c r="K8" s="381"/>
      <c r="L8" s="381"/>
      <c r="M8" s="25"/>
      <c r="N8" s="53"/>
    </row>
    <row r="9" spans="1:16" s="49" customFormat="1" ht="18" customHeight="1" x14ac:dyDescent="0.25">
      <c r="A9" s="43"/>
      <c r="B9" s="54" t="s">
        <v>90</v>
      </c>
      <c r="C9" s="45"/>
      <c r="D9" s="45"/>
      <c r="E9" s="346" t="s">
        <v>105</v>
      </c>
      <c r="F9" s="336"/>
      <c r="H9" s="43"/>
      <c r="I9" s="25"/>
      <c r="J9" s="25"/>
      <c r="K9" s="55"/>
      <c r="L9" s="55"/>
      <c r="N9" s="43"/>
      <c r="O9" s="25"/>
      <c r="P9" s="25"/>
    </row>
    <row r="10" spans="1:16" s="49" customFormat="1" ht="15" customHeight="1" x14ac:dyDescent="0.2">
      <c r="A10" s="43"/>
      <c r="B10" s="385"/>
      <c r="C10" s="383"/>
      <c r="D10" s="198">
        <f>'Cover Page'!C9</f>
        <v>0</v>
      </c>
      <c r="E10" s="336"/>
      <c r="F10" s="336"/>
      <c r="G10" s="25"/>
      <c r="H10" s="52"/>
      <c r="K10" s="381"/>
      <c r="L10" s="381"/>
      <c r="M10" s="25"/>
      <c r="N10" s="52"/>
    </row>
    <row r="11" spans="1:16" s="49" customFormat="1" ht="15.75" x14ac:dyDescent="0.25">
      <c r="A11" s="43"/>
      <c r="B11" s="54" t="s">
        <v>85</v>
      </c>
      <c r="C11" s="45"/>
      <c r="D11" s="45"/>
      <c r="E11" s="336"/>
      <c r="F11" s="336"/>
      <c r="H11" s="56"/>
      <c r="I11" s="25"/>
      <c r="J11" s="25"/>
      <c r="K11" s="55"/>
      <c r="L11" s="55"/>
      <c r="N11" s="56"/>
      <c r="O11" s="25"/>
      <c r="P11" s="25"/>
    </row>
    <row r="12" spans="1:16" s="49" customFormat="1" x14ac:dyDescent="0.2">
      <c r="A12" s="43"/>
      <c r="B12" s="385"/>
      <c r="C12" s="383"/>
      <c r="D12" s="198" t="str">
        <f>'Cover Page'!C6</f>
        <v>2018</v>
      </c>
      <c r="E12" s="57"/>
      <c r="F12" s="57"/>
      <c r="G12" s="58"/>
      <c r="H12" s="58"/>
      <c r="I12" s="25"/>
      <c r="J12" s="25"/>
      <c r="K12" s="57"/>
      <c r="L12" s="40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20"/>
      <c r="F14" s="321"/>
      <c r="G14" s="321" t="s">
        <v>33</v>
      </c>
      <c r="H14" s="321"/>
      <c r="I14" s="321"/>
      <c r="J14" s="321"/>
      <c r="K14" s="320"/>
      <c r="L14" s="321"/>
      <c r="M14" s="321" t="s">
        <v>33</v>
      </c>
      <c r="N14" s="321"/>
      <c r="O14" s="321"/>
      <c r="P14" s="333"/>
    </row>
    <row r="15" spans="1:16" ht="13.7" customHeight="1" thickBot="1" x14ac:dyDescent="0.25">
      <c r="B15" s="24"/>
      <c r="C15" s="24"/>
      <c r="D15" s="41"/>
      <c r="E15" s="323"/>
      <c r="F15" s="324"/>
      <c r="G15" s="325" t="s">
        <v>106</v>
      </c>
      <c r="H15" s="324"/>
      <c r="I15" s="324"/>
      <c r="J15" s="326"/>
      <c r="K15" s="323"/>
      <c r="L15" s="324"/>
      <c r="M15" s="325" t="s">
        <v>107</v>
      </c>
      <c r="N15" s="324"/>
      <c r="O15" s="324"/>
      <c r="P15" s="326"/>
    </row>
    <row r="16" spans="1:16" ht="16.5" customHeight="1" thickBot="1" x14ac:dyDescent="0.3">
      <c r="B16" s="24"/>
      <c r="C16" s="24"/>
      <c r="D16" s="41"/>
      <c r="E16" s="328" t="s">
        <v>8</v>
      </c>
      <c r="F16" s="327"/>
      <c r="G16" s="328" t="s">
        <v>9</v>
      </c>
      <c r="H16" s="329"/>
      <c r="I16" s="331" t="s">
        <v>10</v>
      </c>
      <c r="J16" s="332"/>
      <c r="K16" s="328" t="s">
        <v>8</v>
      </c>
      <c r="L16" s="329"/>
      <c r="M16" s="328" t="s">
        <v>9</v>
      </c>
      <c r="N16" s="329"/>
      <c r="O16" s="331" t="s">
        <v>10</v>
      </c>
      <c r="P16" s="332"/>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7"/>
      <c r="C18" s="314"/>
      <c r="D18" s="319" t="s">
        <v>151</v>
      </c>
      <c r="E18" s="62" t="str">
        <f>"12/31/"&amp;""&amp;'Cover Page'!C$6</f>
        <v>12/31/2018</v>
      </c>
      <c r="F18" s="63">
        <f>DATE(YEAR(E18)+0,MONTH(E18)+3,DAY(E18)+0)</f>
        <v>43555</v>
      </c>
      <c r="G18" s="62" t="str">
        <f>"12/31/"&amp;""&amp;'Cover Page'!C$6</f>
        <v>12/31/2018</v>
      </c>
      <c r="H18" s="64">
        <f>DATE(YEAR(G18)+0,MONTH(G18)+3,DAY(G18)+0)</f>
        <v>43555</v>
      </c>
      <c r="I18" s="62" t="str">
        <f>"12/31/"&amp;""&amp;'Cover Page'!C$6</f>
        <v>12/31/2018</v>
      </c>
      <c r="J18" s="64">
        <f>DATE(YEAR(I18)+0,MONTH(I18)+3,DAY(I18)+0)</f>
        <v>43555</v>
      </c>
      <c r="K18" s="62" t="str">
        <f>"12/31/"&amp;""&amp;'Cover Page'!C$6</f>
        <v>12/31/2018</v>
      </c>
      <c r="L18" s="64">
        <f>DATE(YEAR(K18)+0,MONTH(K18)+3,DAY(K18)+0)</f>
        <v>43555</v>
      </c>
      <c r="M18" s="62" t="str">
        <f>"12/31/"&amp;""&amp;'Cover Page'!C$6</f>
        <v>12/31/2018</v>
      </c>
      <c r="N18" s="64">
        <f>DATE(YEAR(M18)+0,MONTH(M18)+3,DAY(M18)+0)</f>
        <v>43555</v>
      </c>
      <c r="O18" s="62" t="str">
        <f>"12/31/"&amp;""&amp;'Cover Page'!C$6</f>
        <v>12/31/2018</v>
      </c>
      <c r="P18" s="64">
        <f>DATE(YEAR(O18)+0,MONTH(O18)+3,DAY(O18)+0)</f>
        <v>43555</v>
      </c>
    </row>
    <row r="19" spans="2:16" s="39" customFormat="1" ht="16.5" thickBot="1" x14ac:dyDescent="0.25">
      <c r="B19" s="315"/>
      <c r="C19" s="316"/>
      <c r="D19" s="318"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7"/>
      <c r="P20" s="78"/>
    </row>
    <row r="21" spans="2:16"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90357</v>
      </c>
      <c r="L21" s="83">
        <f>'Pt 2 Premium and Claims'!L22+'Pt 2 Premium and Claims'!L23-'Pt 2 Premium and Claims'!L24-'Pt 2 Premium and Claims'!L25</f>
        <v>87895.081117661102</v>
      </c>
      <c r="M21" s="82">
        <f>'Pt 2 Premium and Claims'!M22+'Pt 2 Premium and Claims'!M23-'Pt 2 Premium and Claims'!M24-'Pt 2 Premium and Claims'!M25</f>
        <v>0</v>
      </c>
      <c r="N21" s="83">
        <f>'Pt 2 Premium and Claims'!N22+'Pt 2 Premium and Claims'!N23-'Pt 2 Premium and Claims'!N24-'Pt 2 Premium and Claims'!N25</f>
        <v>0</v>
      </c>
      <c r="O21" s="82">
        <f>'Pt 2 Premium and Claims'!O22+'Pt 2 Premium and Claims'!O23-'Pt 2 Premium and Claims'!O24-'Pt 2 Premium and Claims'!O25</f>
        <v>0</v>
      </c>
      <c r="P21" s="83">
        <f>'Pt 2 Premium and Claims'!P22+'Pt 2 Premium and Claims'!P23-'Pt 2 Premium and Claims'!P24-'Pt 2 Premium and Claims'!P25</f>
        <v>0</v>
      </c>
    </row>
    <row r="22" spans="2:16" s="39" customFormat="1" x14ac:dyDescent="0.2">
      <c r="B22" s="85"/>
      <c r="C22" s="86"/>
      <c r="D22" s="87"/>
      <c r="E22" s="88"/>
      <c r="F22" s="89"/>
      <c r="G22" s="90"/>
      <c r="H22" s="91"/>
      <c r="I22" s="88"/>
      <c r="J22" s="92"/>
      <c r="K22" s="88"/>
      <c r="L22" s="89"/>
      <c r="M22" s="88"/>
      <c r="N22" s="91"/>
      <c r="O22" s="88"/>
      <c r="P22" s="89"/>
    </row>
    <row r="23" spans="2:16" s="39" customFormat="1" x14ac:dyDescent="0.2">
      <c r="B23" s="70" t="s">
        <v>1</v>
      </c>
      <c r="C23" s="71" t="s">
        <v>6</v>
      </c>
      <c r="D23" s="93"/>
      <c r="E23" s="77"/>
      <c r="F23" s="94"/>
      <c r="G23" s="75"/>
      <c r="H23" s="95"/>
      <c r="I23" s="77"/>
      <c r="J23" s="96"/>
      <c r="K23" s="77"/>
      <c r="L23" s="94"/>
      <c r="M23" s="77"/>
      <c r="N23" s="95"/>
      <c r="O23" s="77"/>
      <c r="P23" s="94"/>
    </row>
    <row r="24" spans="2:16"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24953</v>
      </c>
      <c r="L24" s="83">
        <f>'Pt 2 Premium and Claims'!L51</f>
        <v>22916.344999999998</v>
      </c>
      <c r="M24" s="82">
        <f>'Pt 2 Premium and Claims'!M51</f>
        <v>0</v>
      </c>
      <c r="N24" s="83">
        <f>'Pt 2 Premium and Claims'!N51</f>
        <v>0</v>
      </c>
      <c r="O24" s="82">
        <f>'Pt 2 Premium and Claims'!O51</f>
        <v>0</v>
      </c>
      <c r="P24" s="83">
        <f>'Pt 2 Premium and Claims'!P51</f>
        <v>0</v>
      </c>
    </row>
    <row r="25" spans="2:16" s="39" customFormat="1" x14ac:dyDescent="0.2">
      <c r="B25" s="99"/>
      <c r="C25" s="100"/>
      <c r="D25" s="87"/>
      <c r="E25" s="88"/>
      <c r="F25" s="89"/>
      <c r="G25" s="90"/>
      <c r="H25" s="91"/>
      <c r="I25" s="88"/>
      <c r="J25" s="92"/>
      <c r="K25" s="88"/>
      <c r="L25" s="89"/>
      <c r="M25" s="88"/>
      <c r="N25" s="91"/>
      <c r="O25" s="88"/>
      <c r="P25" s="89"/>
    </row>
    <row r="26" spans="2:16" x14ac:dyDescent="0.2">
      <c r="B26" s="70" t="s">
        <v>2</v>
      </c>
      <c r="C26" s="71" t="s">
        <v>46</v>
      </c>
      <c r="D26" s="72"/>
      <c r="E26" s="77"/>
      <c r="F26" s="94"/>
      <c r="G26" s="75"/>
      <c r="H26" s="95"/>
      <c r="I26" s="77"/>
      <c r="J26" s="96"/>
      <c r="K26" s="77"/>
      <c r="L26" s="94"/>
      <c r="M26" s="77"/>
      <c r="N26" s="95"/>
      <c r="O26" s="77"/>
      <c r="P26" s="94"/>
    </row>
    <row r="27" spans="2:16" s="39" customFormat="1" ht="30" x14ac:dyDescent="0.2">
      <c r="B27" s="97"/>
      <c r="C27" s="101">
        <v>3.1</v>
      </c>
      <c r="D27" s="81" t="s">
        <v>135</v>
      </c>
      <c r="E27" s="77"/>
      <c r="F27" s="94"/>
      <c r="G27" s="75"/>
      <c r="H27" s="95"/>
      <c r="I27" s="77"/>
      <c r="J27" s="96"/>
      <c r="K27" s="77"/>
      <c r="L27" s="94"/>
      <c r="M27" s="77"/>
      <c r="N27" s="95"/>
      <c r="O27" s="77"/>
      <c r="P27" s="94"/>
    </row>
    <row r="28" spans="2:16" s="39" customFormat="1" x14ac:dyDescent="0.2">
      <c r="B28" s="97"/>
      <c r="C28" s="101"/>
      <c r="D28" s="81" t="s">
        <v>58</v>
      </c>
      <c r="E28" s="102"/>
      <c r="F28" s="103"/>
      <c r="G28" s="104"/>
      <c r="H28" s="105"/>
      <c r="I28" s="106"/>
      <c r="J28" s="107"/>
      <c r="K28" s="106">
        <v>3736.1818561231166</v>
      </c>
      <c r="L28" s="108">
        <v>3736.1818561231166</v>
      </c>
      <c r="M28" s="106"/>
      <c r="N28" s="105"/>
      <c r="O28" s="106"/>
      <c r="P28" s="108"/>
    </row>
    <row r="29" spans="2:16" s="39" customFormat="1" ht="30" x14ac:dyDescent="0.2">
      <c r="B29" s="97"/>
      <c r="C29" s="101"/>
      <c r="D29" s="81" t="s">
        <v>67</v>
      </c>
      <c r="E29" s="106"/>
      <c r="F29" s="108"/>
      <c r="G29" s="104"/>
      <c r="H29" s="105"/>
      <c r="I29" s="106"/>
      <c r="J29" s="107"/>
      <c r="K29" s="106">
        <v>0</v>
      </c>
      <c r="L29" s="108">
        <f>K29</f>
        <v>0</v>
      </c>
      <c r="M29" s="106"/>
      <c r="N29" s="105"/>
      <c r="O29" s="106"/>
      <c r="P29" s="108"/>
    </row>
    <row r="30" spans="2:16" ht="45" x14ac:dyDescent="0.2">
      <c r="B30" s="79"/>
      <c r="C30" s="101">
        <v>3.2</v>
      </c>
      <c r="D30" s="81" t="s">
        <v>136</v>
      </c>
      <c r="E30" s="77"/>
      <c r="F30" s="94"/>
      <c r="G30" s="75"/>
      <c r="H30" s="95"/>
      <c r="I30" s="77"/>
      <c r="J30" s="96"/>
      <c r="K30" s="77"/>
      <c r="L30" s="94"/>
      <c r="M30" s="77"/>
      <c r="N30" s="95"/>
      <c r="O30" s="77"/>
      <c r="P30" s="94"/>
    </row>
    <row r="31" spans="2:16" x14ac:dyDescent="0.2">
      <c r="B31" s="79"/>
      <c r="C31" s="101"/>
      <c r="D31" s="109" t="s">
        <v>42</v>
      </c>
      <c r="E31" s="110"/>
      <c r="F31" s="108"/>
      <c r="G31" s="104"/>
      <c r="H31" s="105"/>
      <c r="I31" s="106"/>
      <c r="J31" s="107"/>
      <c r="K31" s="110">
        <v>72.922538106934795</v>
      </c>
      <c r="L31" s="108">
        <v>72.922538106934752</v>
      </c>
      <c r="M31" s="106"/>
      <c r="N31" s="105"/>
      <c r="O31" s="106"/>
      <c r="P31" s="108"/>
    </row>
    <row r="32" spans="2:16" x14ac:dyDescent="0.2">
      <c r="B32" s="79"/>
      <c r="C32" s="101"/>
      <c r="D32" s="109" t="s">
        <v>104</v>
      </c>
      <c r="E32" s="106"/>
      <c r="F32" s="108"/>
      <c r="G32" s="104"/>
      <c r="H32" s="105"/>
      <c r="I32" s="106"/>
      <c r="J32" s="107"/>
      <c r="K32" s="106">
        <v>1839.3013675755742</v>
      </c>
      <c r="L32" s="108">
        <v>1839.3013675755742</v>
      </c>
      <c r="M32" s="106"/>
      <c r="N32" s="105"/>
      <c r="O32" s="106"/>
      <c r="P32" s="108"/>
    </row>
    <row r="33" spans="2:16" x14ac:dyDescent="0.2">
      <c r="B33" s="79"/>
      <c r="C33" s="101"/>
      <c r="D33" s="109" t="s">
        <v>103</v>
      </c>
      <c r="E33" s="106"/>
      <c r="F33" s="108"/>
      <c r="G33" s="104"/>
      <c r="H33" s="105"/>
      <c r="I33" s="106"/>
      <c r="J33" s="107"/>
      <c r="K33" s="106"/>
      <c r="L33" s="108"/>
      <c r="M33" s="106"/>
      <c r="N33" s="105"/>
      <c r="O33" s="106"/>
      <c r="P33" s="108"/>
    </row>
    <row r="34" spans="2:16" x14ac:dyDescent="0.2">
      <c r="B34" s="79"/>
      <c r="C34" s="101">
        <v>3.3</v>
      </c>
      <c r="D34" s="109" t="s">
        <v>21</v>
      </c>
      <c r="E34" s="110"/>
      <c r="F34" s="108"/>
      <c r="G34" s="104"/>
      <c r="H34" s="105"/>
      <c r="I34" s="106"/>
      <c r="J34" s="107"/>
      <c r="K34" s="110">
        <v>963.53673681185035</v>
      </c>
      <c r="L34" s="108">
        <v>963.53673681185035</v>
      </c>
      <c r="M34" s="106"/>
      <c r="N34" s="105"/>
      <c r="O34" s="106"/>
      <c r="P34" s="108"/>
    </row>
    <row r="35" spans="2:16"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6611.9424986174763</v>
      </c>
      <c r="L35" s="112">
        <f t="shared" si="0"/>
        <v>6611.9424986174763</v>
      </c>
      <c r="M35" s="111">
        <f t="shared" si="0"/>
        <v>0</v>
      </c>
      <c r="N35" s="112">
        <f t="shared" si="0"/>
        <v>0</v>
      </c>
      <c r="O35" s="111">
        <f t="shared" si="0"/>
        <v>0</v>
      </c>
      <c r="P35" s="112">
        <f t="shared" si="0"/>
        <v>0</v>
      </c>
    </row>
    <row r="36" spans="2:16" s="39" customFormat="1" x14ac:dyDescent="0.2">
      <c r="B36" s="99"/>
      <c r="C36" s="100"/>
      <c r="D36" s="87"/>
      <c r="E36" s="88"/>
      <c r="F36" s="89"/>
      <c r="G36" s="90"/>
      <c r="H36" s="91"/>
      <c r="I36" s="88"/>
      <c r="J36" s="92"/>
      <c r="K36" s="88"/>
      <c r="L36" s="89"/>
      <c r="M36" s="88"/>
      <c r="N36" s="91"/>
      <c r="O36" s="88"/>
      <c r="P36" s="89"/>
    </row>
    <row r="37" spans="2:16" x14ac:dyDescent="0.2">
      <c r="B37" s="113" t="s">
        <v>3</v>
      </c>
      <c r="C37" s="114" t="s">
        <v>47</v>
      </c>
      <c r="D37" s="115"/>
      <c r="E37" s="77"/>
      <c r="F37" s="94"/>
      <c r="G37" s="75"/>
      <c r="H37" s="95"/>
      <c r="I37" s="77"/>
      <c r="J37" s="96"/>
      <c r="K37" s="77"/>
      <c r="L37" s="94"/>
      <c r="M37" s="77"/>
      <c r="N37" s="95"/>
      <c r="O37" s="77"/>
      <c r="P37" s="94"/>
    </row>
    <row r="38" spans="2:16" x14ac:dyDescent="0.2">
      <c r="B38" s="116"/>
      <c r="C38" s="101">
        <v>4.0999999999999996</v>
      </c>
      <c r="D38" s="109" t="s">
        <v>18</v>
      </c>
      <c r="E38" s="106"/>
      <c r="F38" s="108"/>
      <c r="G38" s="106"/>
      <c r="H38" s="108"/>
      <c r="I38" s="106"/>
      <c r="J38" s="108"/>
      <c r="K38" s="106"/>
      <c r="L38" s="108"/>
      <c r="M38" s="106"/>
      <c r="N38" s="108"/>
      <c r="O38" s="106"/>
      <c r="P38" s="108"/>
    </row>
    <row r="39" spans="2:16" x14ac:dyDescent="0.2">
      <c r="B39" s="116"/>
      <c r="C39" s="101">
        <v>4.2</v>
      </c>
      <c r="D39" s="109" t="s">
        <v>19</v>
      </c>
      <c r="E39" s="106"/>
      <c r="F39" s="108"/>
      <c r="G39" s="106"/>
      <c r="H39" s="108"/>
      <c r="I39" s="106"/>
      <c r="J39" s="108"/>
      <c r="K39" s="106">
        <v>25308.851614885436</v>
      </c>
      <c r="L39" s="108">
        <v>25308.851614885436</v>
      </c>
      <c r="M39" s="106"/>
      <c r="N39" s="108"/>
      <c r="O39" s="106"/>
      <c r="P39" s="108"/>
    </row>
    <row r="40" spans="2:16" x14ac:dyDescent="0.2">
      <c r="B40" s="116"/>
      <c r="C40" s="101">
        <v>4.3</v>
      </c>
      <c r="D40" s="109" t="s">
        <v>22</v>
      </c>
      <c r="E40" s="77"/>
      <c r="F40" s="94"/>
      <c r="G40" s="77"/>
      <c r="H40" s="94"/>
      <c r="I40" s="77"/>
      <c r="J40" s="94"/>
      <c r="K40" s="77"/>
      <c r="L40" s="94"/>
      <c r="M40" s="77"/>
      <c r="N40" s="94"/>
      <c r="O40" s="77"/>
      <c r="P40" s="94"/>
    </row>
    <row r="41" spans="2:16" ht="17.25" customHeight="1" x14ac:dyDescent="0.2">
      <c r="B41" s="116"/>
      <c r="C41" s="101"/>
      <c r="D41" s="81" t="s">
        <v>122</v>
      </c>
      <c r="E41" s="110"/>
      <c r="F41" s="108"/>
      <c r="G41" s="110"/>
      <c r="H41" s="108"/>
      <c r="I41" s="110"/>
      <c r="J41" s="108"/>
      <c r="K41" s="110">
        <v>-5.5819711790591677</v>
      </c>
      <c r="L41" s="108">
        <v>-5.5819711790591677</v>
      </c>
      <c r="M41" s="110"/>
      <c r="N41" s="108"/>
      <c r="O41" s="110"/>
      <c r="P41" s="108"/>
    </row>
    <row r="42" spans="2:16" ht="30" x14ac:dyDescent="0.2">
      <c r="B42" s="116"/>
      <c r="C42" s="117"/>
      <c r="D42" s="81" t="s">
        <v>123</v>
      </c>
      <c r="E42" s="110"/>
      <c r="F42" s="108"/>
      <c r="G42" s="110"/>
      <c r="H42" s="108"/>
      <c r="I42" s="110"/>
      <c r="J42" s="108"/>
      <c r="K42" s="110"/>
      <c r="L42" s="108"/>
      <c r="M42" s="110"/>
      <c r="N42" s="108"/>
      <c r="O42" s="110"/>
      <c r="P42" s="108"/>
    </row>
    <row r="43" spans="2:16" x14ac:dyDescent="0.2">
      <c r="B43" s="116"/>
      <c r="C43" s="101">
        <v>4.4000000000000004</v>
      </c>
      <c r="D43" s="109" t="s">
        <v>20</v>
      </c>
      <c r="E43" s="110"/>
      <c r="F43" s="104"/>
      <c r="G43" s="110"/>
      <c r="H43" s="104"/>
      <c r="I43" s="110"/>
      <c r="J43" s="104"/>
      <c r="K43" s="110">
        <v>15140.158732477688</v>
      </c>
      <c r="L43" s="104">
        <v>15140.158732477688</v>
      </c>
      <c r="M43" s="110"/>
      <c r="N43" s="104"/>
      <c r="O43" s="110"/>
      <c r="P43" s="108"/>
    </row>
    <row r="44" spans="2:16"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40443.428376184063</v>
      </c>
      <c r="L44" s="83">
        <f t="shared" si="1"/>
        <v>40443.428376184063</v>
      </c>
      <c r="M44" s="82">
        <f t="shared" si="1"/>
        <v>0</v>
      </c>
      <c r="N44" s="118">
        <f t="shared" si="1"/>
        <v>0</v>
      </c>
      <c r="O44" s="82">
        <f t="shared" si="1"/>
        <v>0</v>
      </c>
      <c r="P44" s="83">
        <f t="shared" si="1"/>
        <v>0</v>
      </c>
    </row>
    <row r="45" spans="2:16" s="39" customFormat="1" x14ac:dyDescent="0.2">
      <c r="B45" s="120"/>
      <c r="C45" s="121"/>
      <c r="D45" s="122"/>
      <c r="E45" s="77"/>
      <c r="F45" s="94"/>
      <c r="G45" s="75"/>
      <c r="H45" s="95"/>
      <c r="I45" s="77"/>
      <c r="J45" s="96"/>
      <c r="K45" s="77"/>
      <c r="L45" s="94"/>
      <c r="M45" s="77"/>
      <c r="N45" s="95"/>
      <c r="O45" s="77"/>
      <c r="P45" s="94"/>
    </row>
    <row r="46" spans="2:16" x14ac:dyDescent="0.2">
      <c r="B46" s="113" t="s">
        <v>4</v>
      </c>
      <c r="C46" s="123" t="s">
        <v>48</v>
      </c>
      <c r="D46" s="124"/>
      <c r="E46" s="77"/>
      <c r="F46" s="94"/>
      <c r="G46" s="75"/>
      <c r="H46" s="95"/>
      <c r="I46" s="77"/>
      <c r="J46" s="96"/>
      <c r="K46" s="77"/>
      <c r="L46" s="94"/>
      <c r="M46" s="77"/>
      <c r="N46" s="95"/>
      <c r="O46" s="77"/>
      <c r="P46" s="94"/>
    </row>
    <row r="47" spans="2:16" s="39" customFormat="1" x14ac:dyDescent="0.2">
      <c r="B47" s="97"/>
      <c r="C47" s="101">
        <v>5.0999999999999996</v>
      </c>
      <c r="D47" s="109" t="s">
        <v>5</v>
      </c>
      <c r="E47" s="125"/>
      <c r="F47" s="126"/>
      <c r="G47" s="125"/>
      <c r="H47" s="126"/>
      <c r="I47" s="125"/>
      <c r="J47" s="126"/>
      <c r="K47" s="125">
        <v>357</v>
      </c>
      <c r="L47" s="126">
        <v>402</v>
      </c>
      <c r="M47" s="125"/>
      <c r="N47" s="126"/>
      <c r="O47" s="125"/>
      <c r="P47" s="103"/>
    </row>
    <row r="48" spans="2:16" s="39" customFormat="1" x14ac:dyDescent="0.2">
      <c r="B48" s="97"/>
      <c r="C48" s="101">
        <v>5.2</v>
      </c>
      <c r="D48" s="109" t="s">
        <v>27</v>
      </c>
      <c r="E48" s="125"/>
      <c r="F48" s="126"/>
      <c r="G48" s="125"/>
      <c r="H48" s="126"/>
      <c r="I48" s="125"/>
      <c r="J48" s="126"/>
      <c r="K48" s="125">
        <v>2411</v>
      </c>
      <c r="L48" s="126">
        <v>2411</v>
      </c>
      <c r="M48" s="125"/>
      <c r="N48" s="126"/>
      <c r="O48" s="125"/>
      <c r="P48" s="127"/>
    </row>
    <row r="49" spans="2:41" s="39" customFormat="1" ht="15.75" thickBot="1" x14ac:dyDescent="0.25">
      <c r="B49" s="97"/>
      <c r="C49" s="101">
        <v>5.3</v>
      </c>
      <c r="D49" s="109" t="s">
        <v>23</v>
      </c>
      <c r="E49" s="128">
        <f>E48/12</f>
        <v>0</v>
      </c>
      <c r="F49" s="129">
        <f t="shared" ref="F49:P49" si="2">F48/12</f>
        <v>0</v>
      </c>
      <c r="G49" s="128">
        <f t="shared" si="2"/>
        <v>0</v>
      </c>
      <c r="H49" s="129">
        <f>H48/12</f>
        <v>0</v>
      </c>
      <c r="I49" s="128">
        <f t="shared" si="2"/>
        <v>0</v>
      </c>
      <c r="J49" s="129">
        <f t="shared" si="2"/>
        <v>0</v>
      </c>
      <c r="K49" s="128">
        <f t="shared" si="2"/>
        <v>200.91666666666666</v>
      </c>
      <c r="L49" s="129">
        <f t="shared" si="2"/>
        <v>200.91666666666666</v>
      </c>
      <c r="M49" s="128">
        <f>M48/12</f>
        <v>0</v>
      </c>
      <c r="N49" s="129">
        <f>N48/12</f>
        <v>0</v>
      </c>
      <c r="O49" s="128">
        <f t="shared" si="2"/>
        <v>0</v>
      </c>
      <c r="P49" s="129">
        <f t="shared" si="2"/>
        <v>0</v>
      </c>
    </row>
    <row r="50" spans="2:41" ht="45" customHeight="1" x14ac:dyDescent="0.2">
      <c r="B50" s="130"/>
      <c r="C50" s="131"/>
      <c r="D50" s="132"/>
      <c r="E50" s="334" t="str">
        <f>"Grand Total as of "&amp;""&amp;TEXT(E$18,"MM/DD/YYYY")&amp;" for ALL markets in col. 1-12."</f>
        <v>Grand Total as of 12/31/2018 for ALL markets in col. 1-12.</v>
      </c>
      <c r="F50" s="133"/>
      <c r="G50" s="133"/>
      <c r="H50" s="133"/>
      <c r="I50" s="133"/>
      <c r="J50" s="133"/>
      <c r="K50" s="134"/>
      <c r="L50" s="133"/>
      <c r="M50" s="133"/>
      <c r="N50" s="133"/>
      <c r="O50" s="133"/>
      <c r="P50" s="135"/>
    </row>
    <row r="51" spans="2:41" x14ac:dyDescent="0.2">
      <c r="B51" s="139" t="s">
        <v>56</v>
      </c>
      <c r="C51" s="140" t="s">
        <v>53</v>
      </c>
      <c r="D51" s="141"/>
      <c r="E51" s="392">
        <v>749.01642356520483</v>
      </c>
      <c r="F51" s="142"/>
      <c r="G51" s="142"/>
      <c r="H51" s="142"/>
      <c r="I51" s="142"/>
      <c r="J51" s="142"/>
      <c r="K51" s="138"/>
      <c r="L51" s="142"/>
      <c r="M51" s="142"/>
      <c r="N51" s="142"/>
      <c r="O51" s="142"/>
      <c r="P51" s="143"/>
    </row>
    <row r="52" spans="2:41" ht="15.75" thickBot="1" x14ac:dyDescent="0.25">
      <c r="B52" s="144" t="s">
        <v>57</v>
      </c>
      <c r="C52" s="145" t="s">
        <v>129</v>
      </c>
      <c r="D52" s="146"/>
      <c r="E52" s="147">
        <v>3900.0024432657642</v>
      </c>
      <c r="F52" s="148"/>
      <c r="G52" s="148"/>
      <c r="H52" s="148"/>
      <c r="I52" s="148"/>
      <c r="J52" s="148"/>
      <c r="K52" s="149"/>
      <c r="L52" s="148"/>
      <c r="M52" s="148"/>
      <c r="N52" s="148"/>
      <c r="O52" s="148"/>
      <c r="P52" s="150"/>
    </row>
    <row r="53" spans="2:41" x14ac:dyDescent="0.2">
      <c r="B53" s="24"/>
      <c r="C53" s="24"/>
      <c r="D53" s="24"/>
      <c r="E53" s="151"/>
      <c r="F53" s="151"/>
      <c r="G53" s="151"/>
      <c r="H53" s="151"/>
      <c r="I53" s="151"/>
      <c r="J53" s="151"/>
      <c r="K53" s="151"/>
      <c r="L53" s="151"/>
      <c r="M53" s="151"/>
      <c r="N53" s="151"/>
      <c r="O53" s="151"/>
      <c r="P53" s="151"/>
    </row>
    <row r="54" spans="2:41" ht="15.75" x14ac:dyDescent="0.25">
      <c r="B54" s="152" t="s">
        <v>61</v>
      </c>
      <c r="C54" s="152"/>
      <c r="D54" s="152"/>
      <c r="E54" s="151"/>
      <c r="F54" s="151"/>
      <c r="G54" s="151"/>
      <c r="H54" s="151"/>
      <c r="I54" s="151"/>
      <c r="J54" s="151"/>
      <c r="K54" s="151"/>
      <c r="L54" s="151"/>
      <c r="M54" s="151"/>
      <c r="N54" s="151"/>
      <c r="O54" s="151"/>
      <c r="P54" s="151"/>
    </row>
    <row r="55" spans="2:41" ht="17.25" customHeight="1" x14ac:dyDescent="0.25">
      <c r="B55" s="152"/>
      <c r="C55" s="249" t="s">
        <v>138</v>
      </c>
      <c r="D55" s="249"/>
      <c r="E55" s="151"/>
      <c r="F55" s="151"/>
      <c r="G55" s="151"/>
      <c r="H55" s="151"/>
      <c r="I55" s="151"/>
      <c r="J55" s="151"/>
      <c r="K55" s="151"/>
      <c r="L55" s="151"/>
      <c r="M55" s="151"/>
      <c r="N55" s="151"/>
      <c r="O55" s="151"/>
      <c r="P55" s="151"/>
    </row>
    <row r="56" spans="2:41" ht="16.5" customHeight="1" x14ac:dyDescent="0.25">
      <c r="B56" s="152"/>
      <c r="C56" s="152" t="s">
        <v>70</v>
      </c>
      <c r="D56" s="47"/>
      <c r="E56" s="151"/>
      <c r="F56" s="151"/>
      <c r="G56" s="151"/>
      <c r="H56" s="151"/>
      <c r="I56" s="151"/>
      <c r="J56" s="151"/>
      <c r="K56" s="151"/>
      <c r="L56" s="151"/>
      <c r="M56" s="151"/>
      <c r="N56" s="151"/>
      <c r="O56" s="151"/>
      <c r="P56" s="151"/>
    </row>
    <row r="57" spans="2:41" ht="17.25" customHeight="1" x14ac:dyDescent="0.25">
      <c r="B57" s="152"/>
      <c r="C57" s="152" t="s">
        <v>66</v>
      </c>
      <c r="D57" s="47"/>
    </row>
    <row r="58" spans="2:41" ht="17.25" customHeight="1" x14ac:dyDescent="0.2">
      <c r="B58" s="153"/>
      <c r="C58" s="249" t="s">
        <v>101</v>
      </c>
      <c r="D58" s="249"/>
      <c r="E58" s="154"/>
    </row>
    <row r="59" spans="2:41" ht="13.15" customHeight="1" x14ac:dyDescent="0.2">
      <c r="C59" s="155"/>
      <c r="D59" s="155"/>
      <c r="K59" s="406"/>
    </row>
    <row r="60" spans="2:41" x14ac:dyDescent="0.2">
      <c r="D60" s="412"/>
      <c r="E60" s="412"/>
      <c r="F60" s="412"/>
      <c r="G60" s="412"/>
      <c r="H60" s="412"/>
      <c r="I60" s="412"/>
      <c r="J60" s="412"/>
      <c r="K60" s="412"/>
      <c r="L60" s="412"/>
      <c r="M60" s="412"/>
      <c r="N60" s="412"/>
      <c r="O60" s="412"/>
      <c r="P60" s="412"/>
      <c r="Q60" s="412"/>
      <c r="R60" s="412"/>
      <c r="S60" s="412"/>
      <c r="T60" s="412"/>
      <c r="U60" s="412"/>
      <c r="V60" s="412"/>
      <c r="W60" s="412"/>
      <c r="X60" s="412"/>
      <c r="Y60" s="412"/>
      <c r="Z60" s="412"/>
      <c r="AA60" s="412"/>
      <c r="AB60" s="412"/>
      <c r="AC60" s="412"/>
      <c r="AD60" s="412"/>
      <c r="AE60" s="412"/>
      <c r="AF60" s="412"/>
      <c r="AG60" s="412"/>
      <c r="AH60" s="412"/>
      <c r="AI60" s="412"/>
      <c r="AJ60" s="412"/>
      <c r="AK60" s="412"/>
      <c r="AL60" s="412"/>
      <c r="AM60" s="412"/>
      <c r="AN60" s="412"/>
      <c r="AO60" s="412"/>
    </row>
    <row r="61" spans="2:41" x14ac:dyDescent="0.2">
      <c r="D61" s="412"/>
      <c r="E61" s="412"/>
      <c r="F61" s="412"/>
      <c r="G61" s="412"/>
      <c r="H61" s="412"/>
      <c r="I61" s="412"/>
      <c r="J61" s="412"/>
      <c r="K61" s="412"/>
      <c r="L61" s="412"/>
      <c r="M61" s="412"/>
      <c r="N61" s="412"/>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row>
    <row r="62" spans="2:41" ht="15.75" x14ac:dyDescent="0.2">
      <c r="D62" s="412"/>
      <c r="E62" s="412"/>
      <c r="F62" s="412"/>
      <c r="G62" s="412"/>
      <c r="H62" s="412"/>
      <c r="I62" s="412"/>
      <c r="J62" s="412"/>
      <c r="K62" s="415"/>
      <c r="L62" s="415"/>
      <c r="M62" s="412"/>
      <c r="N62" s="412"/>
      <c r="O62" s="415"/>
      <c r="P62" s="415"/>
      <c r="Q62" s="412"/>
      <c r="R62" s="412"/>
      <c r="S62" s="412"/>
      <c r="T62" s="412"/>
      <c r="U62" s="412"/>
      <c r="V62" s="412"/>
      <c r="W62" s="412"/>
      <c r="X62" s="412"/>
      <c r="Y62" s="412"/>
      <c r="Z62" s="412"/>
      <c r="AA62" s="412"/>
      <c r="AB62" s="412"/>
      <c r="AC62" s="412"/>
      <c r="AD62" s="412"/>
      <c r="AE62" s="412"/>
      <c r="AF62" s="412"/>
      <c r="AG62" s="412"/>
      <c r="AH62" s="412"/>
      <c r="AI62" s="412"/>
      <c r="AJ62" s="412"/>
      <c r="AK62" s="412"/>
      <c r="AL62" s="412"/>
      <c r="AM62" s="412"/>
      <c r="AN62" s="412"/>
      <c r="AO62" s="412"/>
    </row>
    <row r="63" spans="2:41" ht="15.75" x14ac:dyDescent="0.25">
      <c r="D63" s="412"/>
      <c r="E63" s="411"/>
      <c r="F63" s="412"/>
      <c r="G63" s="416"/>
      <c r="H63" s="413"/>
      <c r="I63" s="417"/>
      <c r="J63" s="418"/>
      <c r="K63" s="419"/>
      <c r="L63" s="419"/>
      <c r="M63" s="412"/>
      <c r="N63" s="418"/>
      <c r="O63" s="419"/>
      <c r="P63" s="419"/>
      <c r="Q63" s="412"/>
      <c r="R63" s="412"/>
      <c r="S63" s="412"/>
      <c r="T63" s="412"/>
      <c r="U63" s="412"/>
      <c r="V63" s="412"/>
      <c r="W63" s="412"/>
      <c r="X63" s="412"/>
      <c r="Y63" s="412"/>
      <c r="Z63" s="412"/>
      <c r="AA63" s="412"/>
      <c r="AB63" s="412"/>
      <c r="AC63" s="412"/>
      <c r="AD63" s="412"/>
      <c r="AE63" s="412"/>
      <c r="AF63" s="412"/>
      <c r="AG63" s="412"/>
      <c r="AH63" s="412"/>
      <c r="AI63" s="412"/>
      <c r="AJ63" s="412"/>
      <c r="AK63" s="412"/>
      <c r="AL63" s="412"/>
      <c r="AM63" s="412"/>
      <c r="AN63" s="412"/>
      <c r="AO63" s="412"/>
    </row>
    <row r="64" spans="2:41" ht="15.75" x14ac:dyDescent="0.25">
      <c r="D64" s="412"/>
      <c r="E64" s="411"/>
      <c r="F64" s="412"/>
      <c r="G64" s="412"/>
      <c r="H64" s="413"/>
      <c r="I64" s="417"/>
      <c r="J64" s="418"/>
      <c r="K64" s="419"/>
      <c r="L64" s="419"/>
      <c r="M64" s="412"/>
      <c r="N64" s="418"/>
      <c r="O64" s="419"/>
      <c r="P64" s="414"/>
      <c r="Q64" s="412"/>
      <c r="R64" s="412"/>
      <c r="S64" s="412"/>
      <c r="T64" s="412"/>
      <c r="U64" s="412"/>
      <c r="V64" s="412"/>
      <c r="W64" s="412"/>
      <c r="X64" s="412"/>
      <c r="Y64" s="412"/>
      <c r="Z64" s="412"/>
      <c r="AA64" s="412"/>
      <c r="AB64" s="412"/>
      <c r="AC64" s="412"/>
      <c r="AD64" s="412"/>
      <c r="AE64" s="412"/>
      <c r="AF64" s="412"/>
      <c r="AG64" s="412"/>
      <c r="AH64" s="412"/>
      <c r="AI64" s="412"/>
      <c r="AJ64" s="412"/>
      <c r="AK64" s="412"/>
      <c r="AL64" s="412"/>
      <c r="AM64" s="412"/>
      <c r="AN64" s="412"/>
      <c r="AO64" s="412"/>
    </row>
    <row r="65" spans="4:41" ht="15.75" x14ac:dyDescent="0.25">
      <c r="D65" s="411"/>
      <c r="E65" s="411"/>
      <c r="F65" s="412"/>
      <c r="G65" s="412"/>
      <c r="H65" s="413"/>
      <c r="I65" s="417"/>
      <c r="J65" s="418"/>
      <c r="K65" s="417"/>
      <c r="L65" s="417"/>
      <c r="M65" s="412"/>
      <c r="N65" s="418"/>
      <c r="O65" s="417"/>
      <c r="P65" s="417"/>
      <c r="Q65" s="412"/>
      <c r="R65" s="412"/>
      <c r="S65" s="412"/>
      <c r="T65" s="412"/>
      <c r="U65" s="412"/>
      <c r="V65" s="412"/>
      <c r="W65" s="412"/>
      <c r="X65" s="412"/>
      <c r="Y65" s="412"/>
      <c r="Z65" s="412"/>
      <c r="AA65" s="412"/>
      <c r="AB65" s="412"/>
      <c r="AC65" s="412"/>
      <c r="AD65" s="412"/>
      <c r="AE65" s="412"/>
      <c r="AF65" s="412"/>
      <c r="AG65" s="412"/>
      <c r="AH65" s="412"/>
      <c r="AI65" s="412"/>
      <c r="AJ65" s="412"/>
      <c r="AK65" s="412"/>
      <c r="AL65" s="412"/>
      <c r="AM65" s="412"/>
      <c r="AN65" s="412"/>
      <c r="AO65" s="412"/>
    </row>
    <row r="66" spans="4:41" ht="15.75" x14ac:dyDescent="0.25">
      <c r="D66" s="411"/>
      <c r="E66" s="411"/>
      <c r="F66" s="412"/>
      <c r="G66" s="412"/>
      <c r="H66" s="413"/>
      <c r="I66" s="417"/>
      <c r="J66" s="412"/>
      <c r="K66" s="412"/>
      <c r="L66" s="412"/>
      <c r="M66" s="412"/>
      <c r="N66" s="418"/>
      <c r="O66" s="412"/>
      <c r="P66" s="420"/>
      <c r="Q66" s="412"/>
      <c r="R66" s="412"/>
      <c r="S66" s="412"/>
      <c r="T66" s="412"/>
      <c r="U66" s="412"/>
      <c r="V66" s="412"/>
      <c r="W66" s="412"/>
      <c r="X66" s="412"/>
      <c r="Y66" s="412"/>
      <c r="Z66" s="412"/>
      <c r="AA66" s="412"/>
      <c r="AB66" s="412"/>
      <c r="AC66" s="412"/>
      <c r="AD66" s="412"/>
      <c r="AE66" s="412"/>
      <c r="AF66" s="412"/>
      <c r="AG66" s="412"/>
      <c r="AH66" s="412"/>
      <c r="AI66" s="412"/>
      <c r="AJ66" s="412"/>
      <c r="AK66" s="412"/>
      <c r="AL66" s="412"/>
      <c r="AM66" s="412"/>
      <c r="AN66" s="412"/>
      <c r="AO66" s="412"/>
    </row>
    <row r="67" spans="4:41" ht="15.75" x14ac:dyDescent="0.25">
      <c r="D67" s="411"/>
      <c r="E67" s="411"/>
      <c r="F67" s="412"/>
      <c r="G67" s="412"/>
      <c r="H67" s="413"/>
      <c r="I67" s="417"/>
      <c r="J67" s="412"/>
      <c r="K67" s="415"/>
      <c r="L67" s="415"/>
      <c r="M67" s="412"/>
      <c r="N67" s="418"/>
      <c r="O67" s="412"/>
      <c r="P67" s="421"/>
      <c r="Q67" s="412"/>
      <c r="R67" s="412"/>
      <c r="S67" s="412"/>
      <c r="T67" s="412"/>
      <c r="U67" s="412"/>
      <c r="V67" s="412"/>
      <c r="W67" s="412"/>
      <c r="X67" s="412"/>
      <c r="Y67" s="412"/>
      <c r="Z67" s="412"/>
      <c r="AA67" s="412"/>
      <c r="AB67" s="412"/>
      <c r="AC67" s="412"/>
      <c r="AD67" s="412"/>
      <c r="AE67" s="412"/>
      <c r="AF67" s="412"/>
      <c r="AG67" s="412"/>
      <c r="AH67" s="412"/>
      <c r="AI67" s="412"/>
      <c r="AJ67" s="412"/>
      <c r="AK67" s="412"/>
      <c r="AL67" s="412"/>
      <c r="AM67" s="412"/>
      <c r="AN67" s="412"/>
      <c r="AO67" s="412"/>
    </row>
    <row r="68" spans="4:41" ht="15.75" x14ac:dyDescent="0.25">
      <c r="D68" s="422"/>
      <c r="E68" s="411"/>
      <c r="F68" s="412"/>
      <c r="G68" s="412"/>
      <c r="H68" s="413"/>
      <c r="I68" s="417"/>
      <c r="J68" s="418"/>
      <c r="K68" s="419"/>
      <c r="L68" s="419"/>
      <c r="M68" s="412"/>
      <c r="N68" s="412"/>
      <c r="O68" s="412"/>
      <c r="P68" s="412"/>
      <c r="Q68" s="412"/>
      <c r="R68" s="412"/>
      <c r="S68" s="412"/>
      <c r="T68" s="412"/>
      <c r="U68" s="412"/>
      <c r="V68" s="412"/>
      <c r="W68" s="412"/>
      <c r="X68" s="412"/>
      <c r="Y68" s="412"/>
      <c r="Z68" s="412"/>
      <c r="AA68" s="412"/>
      <c r="AB68" s="412"/>
      <c r="AC68" s="412"/>
      <c r="AD68" s="412"/>
      <c r="AE68" s="412"/>
      <c r="AF68" s="412"/>
      <c r="AG68" s="412"/>
      <c r="AH68" s="412"/>
      <c r="AI68" s="412"/>
      <c r="AJ68" s="412"/>
      <c r="AK68" s="412"/>
      <c r="AL68" s="412"/>
      <c r="AM68" s="412"/>
      <c r="AN68" s="412"/>
      <c r="AO68" s="412"/>
    </row>
    <row r="69" spans="4:41" ht="15.75" x14ac:dyDescent="0.25">
      <c r="D69" s="411"/>
      <c r="E69" s="411"/>
      <c r="F69" s="412"/>
      <c r="G69" s="412"/>
      <c r="H69" s="413"/>
      <c r="I69" s="417"/>
      <c r="J69" s="418"/>
      <c r="K69" s="419"/>
      <c r="L69" s="419"/>
      <c r="M69" s="412"/>
      <c r="N69" s="412"/>
      <c r="O69" s="412"/>
      <c r="P69" s="412"/>
      <c r="Q69" s="412"/>
      <c r="R69" s="412"/>
      <c r="S69" s="412"/>
      <c r="T69" s="412"/>
      <c r="U69" s="412"/>
      <c r="V69" s="412"/>
      <c r="W69" s="412"/>
      <c r="X69" s="412"/>
      <c r="Y69" s="412"/>
      <c r="Z69" s="412"/>
      <c r="AA69" s="412"/>
      <c r="AB69" s="412"/>
      <c r="AC69" s="412"/>
      <c r="AD69" s="412"/>
      <c r="AE69" s="412"/>
      <c r="AF69" s="412"/>
      <c r="AG69" s="412"/>
      <c r="AH69" s="412"/>
      <c r="AI69" s="412"/>
      <c r="AJ69" s="412"/>
      <c r="AK69" s="412"/>
      <c r="AL69" s="412"/>
      <c r="AM69" s="412"/>
      <c r="AN69" s="412"/>
      <c r="AO69" s="412"/>
    </row>
    <row r="70" spans="4:41" ht="15.75" x14ac:dyDescent="0.25">
      <c r="D70" s="411"/>
      <c r="E70" s="411"/>
      <c r="F70" s="412"/>
      <c r="G70" s="412"/>
      <c r="H70" s="413"/>
      <c r="I70" s="417"/>
      <c r="J70" s="418"/>
      <c r="K70" s="417"/>
      <c r="L70" s="417"/>
      <c r="M70" s="412"/>
      <c r="N70" s="412"/>
      <c r="O70" s="412"/>
      <c r="P70" s="412"/>
      <c r="Q70" s="412"/>
      <c r="R70" s="412"/>
      <c r="S70" s="412"/>
      <c r="T70" s="412"/>
      <c r="U70" s="412"/>
      <c r="V70" s="412"/>
      <c r="W70" s="412"/>
      <c r="X70" s="412"/>
      <c r="Y70" s="412"/>
      <c r="Z70" s="412"/>
      <c r="AA70" s="412"/>
      <c r="AB70" s="412"/>
      <c r="AC70" s="412"/>
      <c r="AD70" s="412"/>
      <c r="AE70" s="412"/>
      <c r="AF70" s="412"/>
      <c r="AG70" s="412"/>
      <c r="AH70" s="412"/>
      <c r="AI70" s="412"/>
      <c r="AJ70" s="412"/>
      <c r="AK70" s="412"/>
      <c r="AL70" s="412"/>
      <c r="AM70" s="412"/>
      <c r="AN70" s="412"/>
      <c r="AO70" s="412"/>
    </row>
    <row r="71" spans="4:41" x14ac:dyDescent="0.2">
      <c r="D71" s="411"/>
      <c r="E71" s="412"/>
      <c r="F71" s="412"/>
      <c r="G71" s="412"/>
      <c r="H71" s="413"/>
      <c r="I71" s="412"/>
      <c r="J71" s="412"/>
      <c r="K71" s="412"/>
      <c r="L71" s="412"/>
      <c r="M71" s="412"/>
      <c r="N71" s="412"/>
      <c r="O71" s="412"/>
      <c r="P71" s="412"/>
      <c r="Q71" s="412"/>
      <c r="R71" s="412"/>
      <c r="S71" s="412"/>
      <c r="T71" s="412"/>
      <c r="U71" s="412"/>
      <c r="V71" s="412"/>
      <c r="W71" s="412"/>
      <c r="X71" s="412"/>
      <c r="Y71" s="412"/>
      <c r="Z71" s="412"/>
      <c r="AA71" s="412"/>
      <c r="AB71" s="412"/>
      <c r="AC71" s="412"/>
      <c r="AD71" s="412"/>
      <c r="AE71" s="412"/>
      <c r="AF71" s="412"/>
      <c r="AG71" s="412"/>
      <c r="AH71" s="412"/>
      <c r="AI71" s="412"/>
      <c r="AJ71" s="412"/>
      <c r="AK71" s="412"/>
      <c r="AL71" s="412"/>
      <c r="AM71" s="412"/>
      <c r="AN71" s="412"/>
      <c r="AO71" s="412"/>
    </row>
    <row r="72" spans="4:41" x14ac:dyDescent="0.2">
      <c r="D72" s="411"/>
      <c r="E72" s="412"/>
      <c r="F72" s="412"/>
      <c r="G72" s="412"/>
      <c r="H72" s="412"/>
      <c r="I72" s="412"/>
      <c r="J72" s="412"/>
      <c r="K72" s="416"/>
      <c r="L72" s="413"/>
      <c r="M72" s="417"/>
      <c r="N72" s="412"/>
      <c r="O72" s="412"/>
      <c r="P72" s="412"/>
      <c r="Q72" s="412"/>
      <c r="R72" s="412"/>
      <c r="S72" s="412"/>
      <c r="T72" s="412"/>
      <c r="U72" s="412"/>
      <c r="V72" s="412"/>
      <c r="W72" s="412"/>
      <c r="X72" s="412"/>
      <c r="Y72" s="412"/>
      <c r="Z72" s="412"/>
      <c r="AA72" s="412"/>
      <c r="AB72" s="412"/>
      <c r="AC72" s="412"/>
      <c r="AD72" s="412"/>
      <c r="AE72" s="412"/>
      <c r="AF72" s="412"/>
      <c r="AG72" s="412"/>
      <c r="AH72" s="412"/>
      <c r="AI72" s="412"/>
      <c r="AJ72" s="412"/>
      <c r="AK72" s="412"/>
      <c r="AL72" s="412"/>
      <c r="AM72" s="412"/>
      <c r="AN72" s="412"/>
      <c r="AO72" s="412"/>
    </row>
    <row r="73" spans="4:41" x14ac:dyDescent="0.2">
      <c r="D73" s="411"/>
      <c r="E73" s="412"/>
      <c r="F73" s="412"/>
      <c r="G73" s="412"/>
      <c r="H73" s="412"/>
      <c r="I73" s="412"/>
      <c r="J73" s="412"/>
      <c r="K73" s="412"/>
      <c r="L73" s="413"/>
      <c r="M73" s="417"/>
      <c r="N73" s="412"/>
      <c r="O73" s="412"/>
      <c r="P73" s="412"/>
      <c r="Q73" s="412"/>
      <c r="R73" s="412"/>
      <c r="S73" s="412"/>
      <c r="T73" s="412"/>
      <c r="U73" s="412"/>
      <c r="V73" s="412"/>
      <c r="W73" s="412"/>
      <c r="X73" s="412"/>
      <c r="Y73" s="412"/>
      <c r="Z73" s="412"/>
      <c r="AA73" s="412"/>
      <c r="AB73" s="412"/>
      <c r="AC73" s="412"/>
      <c r="AD73" s="412"/>
      <c r="AE73" s="412"/>
      <c r="AF73" s="412"/>
      <c r="AG73" s="412"/>
      <c r="AH73" s="412"/>
      <c r="AI73" s="412"/>
      <c r="AJ73" s="412"/>
      <c r="AK73" s="412"/>
      <c r="AL73" s="412"/>
      <c r="AM73" s="412"/>
      <c r="AN73" s="412"/>
      <c r="AO73" s="412"/>
    </row>
    <row r="74" spans="4:41" ht="15.75" x14ac:dyDescent="0.25">
      <c r="D74" s="411"/>
      <c r="E74" s="412"/>
      <c r="F74" s="408"/>
      <c r="G74" s="409"/>
      <c r="H74" s="412"/>
      <c r="I74" s="412"/>
      <c r="J74" s="412"/>
      <c r="K74" s="412"/>
      <c r="L74" s="413"/>
      <c r="M74" s="417"/>
      <c r="N74" s="412"/>
      <c r="O74" s="412"/>
      <c r="P74" s="412"/>
      <c r="Q74" s="412"/>
      <c r="R74" s="412"/>
      <c r="S74" s="412"/>
      <c r="T74" s="412"/>
      <c r="U74" s="412"/>
      <c r="V74" s="412"/>
      <c r="W74" s="412"/>
      <c r="X74" s="412"/>
      <c r="Y74" s="412"/>
      <c r="Z74" s="412"/>
      <c r="AA74" s="412"/>
      <c r="AB74" s="412"/>
      <c r="AC74" s="412"/>
      <c r="AD74" s="412"/>
      <c r="AE74" s="412"/>
      <c r="AF74" s="412"/>
      <c r="AG74" s="412"/>
      <c r="AH74" s="412"/>
      <c r="AI74" s="412"/>
      <c r="AJ74" s="412"/>
      <c r="AK74" s="412"/>
      <c r="AL74" s="412"/>
      <c r="AM74" s="412"/>
      <c r="AN74" s="412"/>
      <c r="AO74" s="412"/>
    </row>
    <row r="75" spans="4:41" ht="15.75" x14ac:dyDescent="0.25">
      <c r="D75" s="412"/>
      <c r="E75" s="412"/>
      <c r="F75" s="412"/>
      <c r="G75" s="412"/>
      <c r="H75" s="412"/>
      <c r="I75" s="411"/>
      <c r="J75" s="423"/>
      <c r="K75" s="415"/>
      <c r="L75" s="415"/>
      <c r="M75" s="417"/>
      <c r="N75" s="412"/>
      <c r="O75" s="412"/>
      <c r="P75" s="412"/>
      <c r="Q75" s="412"/>
      <c r="R75" s="412"/>
      <c r="S75" s="412"/>
      <c r="T75" s="412"/>
      <c r="U75" s="412"/>
      <c r="V75" s="412"/>
      <c r="W75" s="412"/>
      <c r="X75" s="412"/>
      <c r="Y75" s="412"/>
      <c r="Z75" s="412"/>
      <c r="AA75" s="412"/>
      <c r="AB75" s="412"/>
      <c r="AC75" s="412"/>
      <c r="AD75" s="412"/>
      <c r="AE75" s="412"/>
      <c r="AF75" s="412"/>
      <c r="AG75" s="412"/>
      <c r="AH75" s="412"/>
      <c r="AI75" s="412"/>
      <c r="AJ75" s="412"/>
      <c r="AK75" s="412"/>
      <c r="AL75" s="412"/>
      <c r="AM75" s="412"/>
      <c r="AN75" s="412"/>
      <c r="AO75" s="412"/>
    </row>
    <row r="76" spans="4:41" ht="15.75" x14ac:dyDescent="0.25">
      <c r="D76" s="412"/>
      <c r="E76" s="412"/>
      <c r="F76" s="412"/>
      <c r="G76" s="412"/>
      <c r="H76" s="412"/>
      <c r="I76" s="411"/>
      <c r="J76" s="418"/>
      <c r="K76" s="413"/>
      <c r="L76" s="419"/>
      <c r="M76" s="417"/>
      <c r="N76" s="412"/>
      <c r="O76" s="412"/>
      <c r="P76" s="412"/>
      <c r="Q76" s="412"/>
      <c r="R76" s="412"/>
      <c r="S76" s="412"/>
      <c r="T76" s="412"/>
      <c r="U76" s="412"/>
      <c r="V76" s="412"/>
      <c r="W76" s="412"/>
      <c r="X76" s="412"/>
      <c r="Y76" s="412"/>
      <c r="Z76" s="412"/>
      <c r="AA76" s="412"/>
      <c r="AB76" s="412"/>
      <c r="AC76" s="412"/>
      <c r="AD76" s="412"/>
      <c r="AE76" s="412"/>
      <c r="AF76" s="412"/>
      <c r="AG76" s="412"/>
      <c r="AH76" s="412"/>
      <c r="AI76" s="412"/>
      <c r="AJ76" s="412"/>
      <c r="AK76" s="412"/>
      <c r="AL76" s="412"/>
      <c r="AM76" s="412"/>
      <c r="AN76" s="412"/>
      <c r="AO76" s="412"/>
    </row>
    <row r="77" spans="4:41" ht="15.75" x14ac:dyDescent="0.25">
      <c r="D77" s="412"/>
      <c r="E77" s="412"/>
      <c r="F77" s="412"/>
      <c r="G77" s="412"/>
      <c r="H77" s="410"/>
      <c r="I77" s="411"/>
      <c r="J77" s="418"/>
      <c r="K77" s="413"/>
      <c r="L77" s="419"/>
      <c r="M77" s="417"/>
      <c r="N77" s="412"/>
      <c r="O77" s="412"/>
      <c r="P77" s="412"/>
      <c r="Q77" s="412"/>
      <c r="R77" s="412"/>
      <c r="S77" s="412"/>
      <c r="T77" s="412"/>
      <c r="U77" s="412"/>
      <c r="V77" s="412"/>
      <c r="W77" s="412"/>
      <c r="X77" s="412"/>
      <c r="Y77" s="412"/>
      <c r="Z77" s="412"/>
      <c r="AA77" s="412"/>
      <c r="AB77" s="412"/>
      <c r="AC77" s="412"/>
      <c r="AD77" s="412"/>
      <c r="AE77" s="412"/>
      <c r="AF77" s="412"/>
      <c r="AG77" s="412"/>
      <c r="AH77" s="412"/>
      <c r="AI77" s="412"/>
      <c r="AJ77" s="412"/>
      <c r="AK77" s="412"/>
      <c r="AL77" s="412"/>
      <c r="AM77" s="412"/>
      <c r="AN77" s="412"/>
      <c r="AO77" s="412"/>
    </row>
    <row r="78" spans="4:41" ht="15.75" x14ac:dyDescent="0.25">
      <c r="D78" s="412"/>
      <c r="E78" s="412"/>
      <c r="F78" s="412"/>
      <c r="G78" s="412"/>
      <c r="H78" s="412"/>
      <c r="I78" s="411"/>
      <c r="J78" s="418"/>
      <c r="K78" s="417"/>
      <c r="L78" s="417"/>
      <c r="M78" s="417"/>
      <c r="N78" s="412"/>
      <c r="O78" s="412"/>
      <c r="P78" s="412"/>
      <c r="Q78" s="412"/>
      <c r="R78" s="412"/>
      <c r="S78" s="412"/>
      <c r="T78" s="412"/>
      <c r="U78" s="412"/>
      <c r="V78" s="412"/>
      <c r="W78" s="412"/>
      <c r="X78" s="412"/>
      <c r="Y78" s="412"/>
      <c r="Z78" s="412"/>
      <c r="AA78" s="412"/>
      <c r="AB78" s="412"/>
      <c r="AC78" s="412"/>
      <c r="AD78" s="412"/>
      <c r="AE78" s="412"/>
      <c r="AF78" s="412"/>
      <c r="AG78" s="412"/>
      <c r="AH78" s="412"/>
      <c r="AI78" s="412"/>
      <c r="AJ78" s="412"/>
      <c r="AK78" s="412"/>
      <c r="AL78" s="412"/>
      <c r="AM78" s="412"/>
      <c r="AN78" s="412"/>
      <c r="AO78" s="412"/>
    </row>
    <row r="79" spans="4:41" x14ac:dyDescent="0.2">
      <c r="D79" s="412"/>
      <c r="E79" s="412"/>
      <c r="F79" s="412"/>
      <c r="G79" s="412"/>
      <c r="H79" s="412"/>
      <c r="I79" s="411"/>
      <c r="J79" s="412"/>
      <c r="K79" s="412"/>
      <c r="L79" s="413"/>
      <c r="M79" s="417"/>
      <c r="N79" s="412"/>
      <c r="O79" s="412"/>
      <c r="P79" s="412"/>
      <c r="Q79" s="412"/>
      <c r="R79" s="412"/>
      <c r="S79" s="412"/>
      <c r="T79" s="412"/>
      <c r="U79" s="412"/>
      <c r="V79" s="412"/>
      <c r="W79" s="412"/>
      <c r="X79" s="412"/>
      <c r="Y79" s="412"/>
      <c r="Z79" s="412"/>
      <c r="AA79" s="412"/>
      <c r="AB79" s="412"/>
      <c r="AC79" s="412"/>
      <c r="AD79" s="412"/>
      <c r="AE79" s="412"/>
      <c r="AF79" s="412"/>
      <c r="AG79" s="412"/>
      <c r="AH79" s="412"/>
      <c r="AI79" s="412"/>
      <c r="AJ79" s="412"/>
      <c r="AK79" s="412"/>
      <c r="AL79" s="412"/>
      <c r="AM79" s="412"/>
      <c r="AN79" s="412"/>
      <c r="AO79" s="412"/>
    </row>
    <row r="80" spans="4:41" x14ac:dyDescent="0.2">
      <c r="D80" s="412"/>
      <c r="E80" s="412"/>
      <c r="F80" s="412"/>
      <c r="G80" s="412"/>
      <c r="H80" s="412"/>
      <c r="I80" s="412"/>
      <c r="J80" s="412"/>
      <c r="K80" s="412"/>
      <c r="L80" s="413"/>
      <c r="M80" s="412"/>
      <c r="N80" s="412"/>
      <c r="O80" s="412"/>
      <c r="P80" s="412"/>
      <c r="Q80" s="412"/>
      <c r="R80" s="412"/>
      <c r="S80" s="412"/>
      <c r="T80" s="412"/>
      <c r="U80" s="412"/>
      <c r="V80" s="412"/>
      <c r="W80" s="412"/>
      <c r="X80" s="412"/>
      <c r="Y80" s="412"/>
      <c r="Z80" s="412"/>
      <c r="AA80" s="412"/>
      <c r="AB80" s="412"/>
      <c r="AC80" s="412"/>
      <c r="AD80" s="412"/>
      <c r="AE80" s="412"/>
      <c r="AF80" s="412"/>
      <c r="AG80" s="412"/>
      <c r="AH80" s="412"/>
      <c r="AI80" s="412"/>
      <c r="AJ80" s="412"/>
      <c r="AK80" s="412"/>
      <c r="AL80" s="412"/>
      <c r="AM80" s="412"/>
      <c r="AN80" s="412"/>
      <c r="AO80" s="412"/>
    </row>
    <row r="81" spans="4:41" x14ac:dyDescent="0.2">
      <c r="D81" s="412"/>
      <c r="E81" s="412"/>
      <c r="F81" s="412"/>
      <c r="G81" s="412"/>
      <c r="H81" s="412"/>
      <c r="I81" s="412"/>
      <c r="J81" s="412"/>
      <c r="K81" s="412"/>
      <c r="L81" s="412"/>
      <c r="M81" s="412"/>
      <c r="N81" s="412"/>
      <c r="O81" s="412"/>
      <c r="P81" s="412"/>
      <c r="Q81" s="412"/>
      <c r="R81" s="412"/>
      <c r="S81" s="412"/>
      <c r="T81" s="412"/>
      <c r="U81" s="412"/>
      <c r="V81" s="412"/>
      <c r="W81" s="412"/>
      <c r="X81" s="412"/>
      <c r="Y81" s="412"/>
      <c r="Z81" s="412"/>
      <c r="AA81" s="412"/>
      <c r="AB81" s="412"/>
      <c r="AC81" s="412"/>
      <c r="AD81" s="412"/>
      <c r="AE81" s="412"/>
      <c r="AF81" s="412"/>
      <c r="AG81" s="412"/>
      <c r="AH81" s="412"/>
      <c r="AI81" s="412"/>
      <c r="AJ81" s="412"/>
      <c r="AK81" s="412"/>
      <c r="AL81" s="412"/>
      <c r="AM81" s="412"/>
      <c r="AN81" s="412"/>
      <c r="AO81" s="412"/>
    </row>
    <row r="82" spans="4:41" x14ac:dyDescent="0.2">
      <c r="D82" s="412"/>
      <c r="E82" s="412"/>
      <c r="F82" s="412"/>
      <c r="G82" s="412"/>
      <c r="H82" s="412"/>
      <c r="I82" s="412"/>
      <c r="J82" s="412"/>
      <c r="K82" s="412"/>
      <c r="L82" s="412"/>
      <c r="M82" s="412"/>
      <c r="N82" s="412"/>
      <c r="O82" s="412"/>
      <c r="P82" s="412"/>
      <c r="Q82" s="412"/>
      <c r="R82" s="412"/>
      <c r="S82" s="412"/>
      <c r="T82" s="412"/>
      <c r="U82" s="412"/>
      <c r="V82" s="412"/>
      <c r="W82" s="412"/>
      <c r="X82" s="412"/>
      <c r="Y82" s="412"/>
      <c r="Z82" s="412"/>
      <c r="AA82" s="412"/>
      <c r="AB82" s="412"/>
      <c r="AC82" s="412"/>
      <c r="AD82" s="412"/>
      <c r="AE82" s="412"/>
      <c r="AF82" s="412"/>
      <c r="AG82" s="412"/>
      <c r="AH82" s="412"/>
      <c r="AI82" s="412"/>
      <c r="AJ82" s="412"/>
      <c r="AK82" s="412"/>
      <c r="AL82" s="412"/>
      <c r="AM82" s="412"/>
      <c r="AN82" s="412"/>
      <c r="AO82" s="412"/>
    </row>
    <row r="83" spans="4:41" ht="15.75" x14ac:dyDescent="0.25">
      <c r="D83" s="412"/>
      <c r="E83" s="412"/>
      <c r="F83" s="412"/>
      <c r="G83" s="412"/>
      <c r="H83" s="412"/>
      <c r="I83" s="412"/>
      <c r="J83" s="408"/>
      <c r="K83" s="409"/>
      <c r="L83" s="412"/>
      <c r="M83" s="412"/>
      <c r="N83" s="412"/>
      <c r="O83" s="412"/>
      <c r="P83" s="412"/>
      <c r="Q83" s="412"/>
      <c r="R83" s="412"/>
      <c r="S83" s="412"/>
      <c r="T83" s="412"/>
      <c r="U83" s="412"/>
      <c r="V83" s="412"/>
      <c r="W83" s="412"/>
      <c r="X83" s="412"/>
      <c r="Y83" s="412"/>
      <c r="Z83" s="412"/>
      <c r="AA83" s="412"/>
      <c r="AB83" s="412"/>
      <c r="AC83" s="412"/>
      <c r="AD83" s="412"/>
      <c r="AE83" s="412"/>
      <c r="AF83" s="412"/>
      <c r="AG83" s="412"/>
      <c r="AH83" s="412"/>
      <c r="AI83" s="412"/>
      <c r="AJ83" s="412"/>
      <c r="AK83" s="412"/>
      <c r="AL83" s="412"/>
      <c r="AM83" s="412"/>
      <c r="AN83" s="412"/>
      <c r="AO83" s="412"/>
    </row>
    <row r="84" spans="4:41" x14ac:dyDescent="0.2">
      <c r="D84" s="412"/>
      <c r="E84" s="412"/>
      <c r="F84" s="412"/>
      <c r="G84" s="412"/>
      <c r="H84" s="412"/>
      <c r="I84" s="412"/>
      <c r="J84" s="412"/>
      <c r="K84" s="412"/>
      <c r="L84" s="412"/>
      <c r="M84" s="412"/>
      <c r="N84" s="412"/>
      <c r="O84" s="412"/>
      <c r="P84" s="412"/>
      <c r="Q84" s="412"/>
      <c r="R84" s="412"/>
      <c r="S84" s="412"/>
      <c r="T84" s="412"/>
      <c r="U84" s="412"/>
      <c r="V84" s="412"/>
      <c r="W84" s="412"/>
      <c r="X84" s="412"/>
      <c r="Y84" s="412"/>
      <c r="Z84" s="412"/>
      <c r="AA84" s="412"/>
      <c r="AB84" s="412"/>
      <c r="AC84" s="412"/>
      <c r="AD84" s="412"/>
      <c r="AE84" s="412"/>
      <c r="AF84" s="412"/>
      <c r="AG84" s="412"/>
      <c r="AH84" s="412"/>
      <c r="AI84" s="412"/>
      <c r="AJ84" s="412"/>
      <c r="AK84" s="412"/>
      <c r="AL84" s="412"/>
      <c r="AM84" s="412"/>
      <c r="AN84" s="412"/>
      <c r="AO84" s="412"/>
    </row>
    <row r="85" spans="4:41" x14ac:dyDescent="0.2">
      <c r="D85" s="412"/>
      <c r="E85" s="412"/>
      <c r="F85" s="412"/>
      <c r="G85" s="412"/>
      <c r="H85" s="412"/>
      <c r="I85" s="412"/>
      <c r="J85" s="412"/>
      <c r="K85" s="412"/>
      <c r="L85" s="412"/>
      <c r="M85" s="412"/>
      <c r="N85" s="412"/>
      <c r="O85" s="412"/>
      <c r="P85" s="412"/>
      <c r="Q85" s="412"/>
      <c r="R85" s="412"/>
      <c r="S85" s="412"/>
      <c r="T85" s="412"/>
      <c r="U85" s="412"/>
      <c r="V85" s="412"/>
      <c r="W85" s="412"/>
      <c r="X85" s="412"/>
      <c r="Y85" s="412"/>
      <c r="Z85" s="412"/>
      <c r="AA85" s="412"/>
      <c r="AB85" s="412"/>
      <c r="AC85" s="412"/>
      <c r="AD85" s="412"/>
      <c r="AE85" s="412"/>
      <c r="AF85" s="412"/>
      <c r="AG85" s="412"/>
      <c r="AH85" s="412"/>
      <c r="AI85" s="412"/>
      <c r="AJ85" s="412"/>
      <c r="AK85" s="412"/>
      <c r="AL85" s="412"/>
      <c r="AM85" s="412"/>
      <c r="AN85" s="412"/>
      <c r="AO85" s="412"/>
    </row>
    <row r="86" spans="4:41" x14ac:dyDescent="0.2">
      <c r="D86" s="412"/>
      <c r="E86" s="412"/>
      <c r="F86" s="412"/>
      <c r="G86" s="412"/>
      <c r="H86" s="412"/>
      <c r="I86" s="412"/>
      <c r="J86" s="412"/>
      <c r="K86" s="412"/>
      <c r="L86" s="412"/>
      <c r="M86" s="412"/>
      <c r="N86" s="412"/>
      <c r="O86" s="412"/>
      <c r="P86" s="412"/>
      <c r="Q86" s="412"/>
      <c r="R86" s="412"/>
      <c r="S86" s="412"/>
      <c r="T86" s="412"/>
      <c r="U86" s="412"/>
      <c r="V86" s="412"/>
      <c r="W86" s="412"/>
      <c r="X86" s="412"/>
      <c r="Y86" s="412"/>
      <c r="Z86" s="412"/>
      <c r="AA86" s="412"/>
      <c r="AB86" s="412"/>
      <c r="AC86" s="412"/>
      <c r="AD86" s="412"/>
      <c r="AE86" s="412"/>
      <c r="AF86" s="412"/>
      <c r="AG86" s="412"/>
      <c r="AH86" s="412"/>
      <c r="AI86" s="412"/>
      <c r="AJ86" s="412"/>
      <c r="AK86" s="412"/>
      <c r="AL86" s="412"/>
      <c r="AM86" s="412"/>
      <c r="AN86" s="412"/>
      <c r="AO86" s="412"/>
    </row>
    <row r="87" spans="4:41" x14ac:dyDescent="0.2">
      <c r="D87" s="412"/>
      <c r="E87" s="412"/>
      <c r="F87" s="412"/>
      <c r="G87" s="412"/>
      <c r="H87" s="412"/>
      <c r="I87" s="412"/>
      <c r="J87" s="412"/>
      <c r="K87" s="412"/>
      <c r="L87" s="412"/>
      <c r="M87" s="412"/>
      <c r="N87" s="412"/>
      <c r="O87" s="412"/>
      <c r="P87" s="412"/>
      <c r="Q87" s="412"/>
      <c r="R87" s="412"/>
      <c r="S87" s="412"/>
      <c r="T87" s="412"/>
      <c r="U87" s="412"/>
      <c r="V87" s="412"/>
      <c r="W87" s="412"/>
      <c r="X87" s="412"/>
      <c r="Y87" s="412"/>
      <c r="Z87" s="412"/>
      <c r="AA87" s="412"/>
      <c r="AB87" s="412"/>
      <c r="AC87" s="412"/>
      <c r="AD87" s="412"/>
      <c r="AE87" s="412"/>
      <c r="AF87" s="412"/>
      <c r="AG87" s="412"/>
      <c r="AH87" s="412"/>
      <c r="AI87" s="412"/>
      <c r="AJ87" s="412"/>
      <c r="AK87" s="412"/>
      <c r="AL87" s="412"/>
      <c r="AM87" s="412"/>
      <c r="AN87" s="412"/>
      <c r="AO87" s="412"/>
    </row>
    <row r="88" spans="4:41" x14ac:dyDescent="0.2">
      <c r="D88" s="412"/>
      <c r="E88" s="412"/>
      <c r="F88" s="412"/>
      <c r="G88" s="412"/>
      <c r="H88" s="412"/>
      <c r="I88" s="412"/>
      <c r="J88" s="412"/>
      <c r="K88" s="412"/>
      <c r="L88" s="412"/>
      <c r="M88" s="412"/>
      <c r="N88" s="412"/>
      <c r="O88" s="412"/>
      <c r="P88" s="412"/>
      <c r="Q88" s="412"/>
      <c r="R88" s="412"/>
      <c r="S88" s="412"/>
      <c r="T88" s="412"/>
      <c r="U88" s="412"/>
      <c r="V88" s="412"/>
      <c r="W88" s="412"/>
      <c r="X88" s="412"/>
      <c r="Y88" s="412"/>
      <c r="Z88" s="412"/>
      <c r="AA88" s="412"/>
      <c r="AB88" s="412"/>
      <c r="AC88" s="412"/>
      <c r="AD88" s="412"/>
      <c r="AE88" s="412"/>
      <c r="AF88" s="412"/>
      <c r="AG88" s="412"/>
      <c r="AH88" s="412"/>
      <c r="AI88" s="412"/>
      <c r="AJ88" s="412"/>
      <c r="AK88" s="412"/>
      <c r="AL88" s="412"/>
      <c r="AM88" s="412"/>
      <c r="AN88" s="412"/>
      <c r="AO88" s="412"/>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3" priority="73" stopIfTrue="1" operator="lessThan">
      <formula>0</formula>
    </cfRule>
  </conditionalFormatting>
  <conditionalFormatting sqref="K28:K29 K31:K34 M28:M29 M31:M34 O28:O29 O31:O34 O44 M44 K44">
    <cfRule type="cellIs" dxfId="42" priority="42" stopIfTrue="1" operator="lessThan">
      <formula>0</formula>
    </cfRule>
  </conditionalFormatting>
  <conditionalFormatting sqref="G35:H35">
    <cfRule type="cellIs" dxfId="41" priority="14" stopIfTrue="1" operator="lessThan">
      <formula>0</formula>
    </cfRule>
  </conditionalFormatting>
  <conditionalFormatting sqref="I35:J35">
    <cfRule type="cellIs" dxfId="40" priority="13" stopIfTrue="1" operator="lessThan">
      <formula>0</formula>
    </cfRule>
  </conditionalFormatting>
  <conditionalFormatting sqref="K35:L35">
    <cfRule type="cellIs" dxfId="39" priority="12" stopIfTrue="1" operator="lessThan">
      <formula>0</formula>
    </cfRule>
  </conditionalFormatting>
  <conditionalFormatting sqref="M35:N35">
    <cfRule type="cellIs" dxfId="38" priority="11" stopIfTrue="1" operator="lessThan">
      <formula>0</formula>
    </cfRule>
  </conditionalFormatting>
  <conditionalFormatting sqref="O35:P35">
    <cfRule type="cellIs" dxfId="37" priority="10" stopIfTrue="1" operator="lessThan">
      <formula>0</formula>
    </cfRule>
  </conditionalFormatting>
  <conditionalFormatting sqref="G38:G39 I38:I39 K38:K39 M38:M39 O38:O39">
    <cfRule type="cellIs" dxfId="36" priority="9" stopIfTrue="1" operator="lessThan">
      <formula>0</formula>
    </cfRule>
  </conditionalFormatting>
  <conditionalFormatting sqref="F43">
    <cfRule type="cellIs" dxfId="35" priority="8" stopIfTrue="1" operator="lessThan">
      <formula>0</formula>
    </cfRule>
  </conditionalFormatting>
  <conditionalFormatting sqref="E43">
    <cfRule type="cellIs" dxfId="34" priority="6" stopIfTrue="1" operator="lessThan">
      <formula>0</formula>
    </cfRule>
  </conditionalFormatting>
  <conditionalFormatting sqref="H43 J43 L43 N43">
    <cfRule type="cellIs" dxfId="33" priority="4" stopIfTrue="1" operator="lessThan">
      <formula>0</formula>
    </cfRule>
  </conditionalFormatting>
  <conditionalFormatting sqref="G43 I43 K43 M43 O43">
    <cfRule type="cellIs" dxfId="32" priority="3" stopIfTrue="1" operator="lessThan">
      <formula>0</formula>
    </cfRule>
  </conditionalFormatting>
  <conditionalFormatting sqref="G41:G42 I41:I42 K41:K42 M41:M42 O41:O42">
    <cfRule type="cellIs" dxfId="31" priority="2" stopIfTrue="1" operator="lessThan">
      <formula>0</formula>
    </cfRule>
  </conditionalFormatting>
  <conditionalFormatting sqref="G47:O48">
    <cfRule type="cellIs" dxfId="30" priority="1" stopIfTrue="1" operator="lessThan">
      <formula>0</formula>
    </cfRule>
  </conditionalFormatting>
  <pageMargins left="0.2" right="0.2" top="0.35" bottom="0.25" header="0.2" footer="0.2"/>
  <pageSetup paperSize="5" scale="4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P59"/>
  <sheetViews>
    <sheetView topLeftCell="A36" zoomScale="90" zoomScaleNormal="90" workbookViewId="0">
      <selection activeCell="L51" sqref="L51"/>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6"/>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2"/>
      <c r="C6" s="383"/>
      <c r="D6" s="197">
        <f>'Cover Page'!C7</f>
        <v>0</v>
      </c>
      <c r="E6" s="344"/>
      <c r="F6" s="344"/>
      <c r="G6" s="10"/>
      <c r="H6" s="23"/>
      <c r="K6" s="386"/>
      <c r="L6" s="386"/>
      <c r="M6" s="10"/>
      <c r="N6" s="23"/>
    </row>
    <row r="7" spans="1:16" s="9" customFormat="1" ht="15.75" customHeight="1" x14ac:dyDescent="0.25">
      <c r="A7" s="12"/>
      <c r="B7" s="44" t="s">
        <v>88</v>
      </c>
      <c r="C7" s="45"/>
      <c r="D7" s="45"/>
      <c r="E7" s="345"/>
      <c r="F7" s="345"/>
      <c r="G7" s="10"/>
      <c r="H7" s="10"/>
      <c r="K7" s="10"/>
      <c r="L7" s="10"/>
      <c r="M7" s="10"/>
      <c r="N7" s="10"/>
    </row>
    <row r="8" spans="1:16" s="9" customFormat="1" ht="15" customHeight="1" x14ac:dyDescent="0.2">
      <c r="A8" s="12"/>
      <c r="B8" s="384"/>
      <c r="C8" s="383"/>
      <c r="D8" s="198" t="str">
        <f>'Cover Page'!C8</f>
        <v>INDEPENDENCE AMERICAN INSURANCE COMPANY</v>
      </c>
      <c r="E8" s="345"/>
      <c r="F8" s="345"/>
      <c r="G8" s="10"/>
      <c r="H8" s="23"/>
      <c r="I8" s="11"/>
      <c r="J8" s="11"/>
      <c r="K8" s="386"/>
      <c r="L8" s="386"/>
      <c r="M8" s="10"/>
      <c r="N8" s="23"/>
      <c r="O8" s="11"/>
      <c r="P8" s="11"/>
    </row>
    <row r="9" spans="1:16" s="9" customFormat="1" ht="15.75" customHeight="1" x14ac:dyDescent="0.25">
      <c r="A9" s="12"/>
      <c r="B9" s="54" t="s">
        <v>90</v>
      </c>
      <c r="C9" s="45"/>
      <c r="D9" s="45"/>
      <c r="E9" s="346" t="s">
        <v>124</v>
      </c>
      <c r="F9" s="345"/>
      <c r="G9" s="12"/>
      <c r="H9" s="12"/>
      <c r="I9" s="11"/>
      <c r="J9" s="11"/>
      <c r="K9" s="14"/>
      <c r="L9" s="14"/>
      <c r="M9" s="12"/>
      <c r="N9" s="12"/>
      <c r="O9" s="11"/>
      <c r="P9" s="11"/>
    </row>
    <row r="10" spans="1:16" s="9" customFormat="1" ht="15" customHeight="1" x14ac:dyDescent="0.2">
      <c r="A10" s="12"/>
      <c r="B10" s="385"/>
      <c r="C10" s="383"/>
      <c r="D10" s="198">
        <f>'Cover Page'!C9</f>
        <v>0</v>
      </c>
      <c r="E10" s="345"/>
      <c r="F10" s="345"/>
      <c r="G10" s="12"/>
      <c r="H10" s="23"/>
      <c r="I10" s="11"/>
      <c r="J10" s="11"/>
      <c r="K10" s="386"/>
      <c r="L10" s="386"/>
      <c r="M10" s="12"/>
      <c r="N10" s="23"/>
      <c r="O10" s="11"/>
      <c r="P10" s="11"/>
    </row>
    <row r="11" spans="1:16" s="9" customFormat="1" ht="15.75" customHeight="1" x14ac:dyDescent="0.25">
      <c r="A11" s="12"/>
      <c r="B11" s="54" t="s">
        <v>85</v>
      </c>
      <c r="C11" s="45"/>
      <c r="D11" s="45"/>
      <c r="E11" s="345"/>
      <c r="F11" s="345"/>
      <c r="G11" s="12"/>
      <c r="H11" s="15"/>
      <c r="I11" s="11"/>
      <c r="J11" s="11"/>
      <c r="K11" s="14"/>
      <c r="L11" s="14"/>
      <c r="M11" s="12"/>
      <c r="N11" s="15"/>
      <c r="O11" s="11"/>
      <c r="P11" s="11"/>
    </row>
    <row r="12" spans="1:16" s="9" customFormat="1" x14ac:dyDescent="0.2">
      <c r="A12" s="12"/>
      <c r="B12" s="385"/>
      <c r="C12" s="383"/>
      <c r="D12" s="198" t="str">
        <f>'Cover Page'!C6</f>
        <v>2018</v>
      </c>
      <c r="E12" s="386"/>
      <c r="F12" s="386"/>
      <c r="G12" s="12"/>
      <c r="H12" s="23"/>
      <c r="I12" s="11"/>
      <c r="J12" s="11"/>
      <c r="K12" s="386"/>
      <c r="L12" s="386"/>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8"/>
    </row>
    <row r="15" spans="1:16" s="25" customFormat="1" ht="16.5" thickBot="1" x14ac:dyDescent="0.3">
      <c r="A15" s="39"/>
      <c r="D15" s="39"/>
      <c r="E15" s="320"/>
      <c r="F15" s="321"/>
      <c r="G15" s="321" t="s">
        <v>33</v>
      </c>
      <c r="H15" s="321"/>
      <c r="I15" s="321"/>
      <c r="J15" s="321"/>
      <c r="K15" s="320"/>
      <c r="L15" s="321"/>
      <c r="M15" s="321" t="s">
        <v>33</v>
      </c>
      <c r="N15" s="321"/>
      <c r="O15" s="321"/>
      <c r="P15" s="333"/>
    </row>
    <row r="16" spans="1:16" s="25" customFormat="1" ht="16.5" customHeight="1" thickBot="1" x14ac:dyDescent="0.25">
      <c r="A16" s="39"/>
      <c r="D16" s="39"/>
      <c r="E16" s="322"/>
      <c r="F16" s="337"/>
      <c r="G16" s="339" t="s">
        <v>106</v>
      </c>
      <c r="H16" s="337"/>
      <c r="I16" s="337"/>
      <c r="J16" s="338"/>
      <c r="K16" s="323"/>
      <c r="L16" s="324"/>
      <c r="M16" s="325" t="s">
        <v>107</v>
      </c>
      <c r="N16" s="324"/>
      <c r="O16" s="324"/>
      <c r="P16" s="326"/>
    </row>
    <row r="17" spans="1:16" s="25" customFormat="1" ht="16.5" thickBot="1" x14ac:dyDescent="0.3">
      <c r="A17" s="39"/>
      <c r="D17" s="39"/>
      <c r="E17" s="341" t="s">
        <v>8</v>
      </c>
      <c r="F17" s="340"/>
      <c r="G17" s="341"/>
      <c r="H17" s="343" t="s">
        <v>9</v>
      </c>
      <c r="I17" s="331" t="s">
        <v>10</v>
      </c>
      <c r="J17" s="332"/>
      <c r="K17" s="341" t="s">
        <v>8</v>
      </c>
      <c r="L17" s="342"/>
      <c r="M17" s="341" t="s">
        <v>9</v>
      </c>
      <c r="N17" s="342"/>
      <c r="O17" s="331" t="s">
        <v>10</v>
      </c>
      <c r="P17" s="332"/>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7"/>
      <c r="C19" s="314"/>
      <c r="D19" s="319" t="s">
        <v>152</v>
      </c>
      <c r="E19" s="62" t="str">
        <f>"12/31/"&amp;""&amp;'Cover Page'!C$6</f>
        <v>12/31/2018</v>
      </c>
      <c r="F19" s="63">
        <f>DATE(YEAR(E19)+0,MONTH(E19)+3,DAY(E19)+0)</f>
        <v>43555</v>
      </c>
      <c r="G19" s="62" t="str">
        <f>"12/31/"&amp;""&amp;'Cover Page'!C$6</f>
        <v>12/31/2018</v>
      </c>
      <c r="H19" s="64">
        <f>DATE(YEAR(G19)+0,MONTH(G19)+3,DAY(G19)+0)</f>
        <v>43555</v>
      </c>
      <c r="I19" s="62" t="str">
        <f>"12/31/"&amp;""&amp;'Cover Page'!C$6</f>
        <v>12/31/2018</v>
      </c>
      <c r="J19" s="64">
        <f>DATE(YEAR(I19)+0,MONTH(I19)+3,DAY(I19)+0)</f>
        <v>43555</v>
      </c>
      <c r="K19" s="62" t="str">
        <f>"12/31/"&amp;""&amp;'Cover Page'!C$6</f>
        <v>12/31/2018</v>
      </c>
      <c r="L19" s="64">
        <f>DATE(YEAR(K19)+0,MONTH(K19)+3,DAY(K19)+0)</f>
        <v>43555</v>
      </c>
      <c r="M19" s="62" t="str">
        <f>"12/31/"&amp;""&amp;'Cover Page'!C$6</f>
        <v>12/31/2018</v>
      </c>
      <c r="N19" s="64">
        <f>DATE(YEAR(M19)+0,MONTH(M19)+3,DAY(M19)+0)</f>
        <v>43555</v>
      </c>
      <c r="O19" s="62" t="str">
        <f>"12/31/"&amp;""&amp;'Cover Page'!C$6</f>
        <v>12/31/2018</v>
      </c>
      <c r="P19" s="64">
        <f>DATE(YEAR(O19)+0,MONTH(O19)+3,DAY(O19)+0)</f>
        <v>43555</v>
      </c>
    </row>
    <row r="20" spans="1:16" s="39" customFormat="1" ht="21" customHeight="1" x14ac:dyDescent="0.2">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6" s="25" customFormat="1" x14ac:dyDescent="0.2">
      <c r="A21" s="39"/>
      <c r="B21" s="70" t="s">
        <v>0</v>
      </c>
      <c r="C21" s="114" t="s">
        <v>64</v>
      </c>
      <c r="D21" s="161"/>
      <c r="E21" s="162"/>
      <c r="F21" s="163"/>
      <c r="G21" s="162"/>
      <c r="H21" s="164"/>
      <c r="I21" s="162"/>
      <c r="J21" s="163"/>
      <c r="K21" s="162"/>
      <c r="L21" s="163"/>
      <c r="M21" s="162"/>
      <c r="N21" s="164"/>
      <c r="O21" s="162"/>
      <c r="P21" s="163"/>
    </row>
    <row r="22" spans="1:16" s="25" customFormat="1" x14ac:dyDescent="0.2">
      <c r="A22" s="39"/>
      <c r="B22" s="79"/>
      <c r="C22" s="80">
        <v>1.1000000000000001</v>
      </c>
      <c r="D22" s="109" t="s">
        <v>15</v>
      </c>
      <c r="E22" s="165"/>
      <c r="F22" s="166"/>
      <c r="G22" s="165"/>
      <c r="H22" s="166"/>
      <c r="I22" s="165"/>
      <c r="J22" s="166"/>
      <c r="K22" s="165">
        <v>90357</v>
      </c>
      <c r="L22" s="166">
        <v>87895.081117661102</v>
      </c>
      <c r="M22" s="165"/>
      <c r="N22" s="166"/>
      <c r="O22" s="165"/>
      <c r="P22" s="166"/>
    </row>
    <row r="23" spans="1:16" s="25" customFormat="1" x14ac:dyDescent="0.2">
      <c r="A23" s="39"/>
      <c r="B23" s="79"/>
      <c r="C23" s="80">
        <v>1.2</v>
      </c>
      <c r="D23" s="109" t="s">
        <v>16</v>
      </c>
      <c r="E23" s="165"/>
      <c r="F23" s="166"/>
      <c r="G23" s="165"/>
      <c r="H23" s="166"/>
      <c r="I23" s="165"/>
      <c r="J23" s="166"/>
      <c r="K23" s="165">
        <v>0</v>
      </c>
      <c r="L23" s="166">
        <v>0</v>
      </c>
      <c r="M23" s="165"/>
      <c r="N23" s="166"/>
      <c r="O23" s="165"/>
      <c r="P23" s="166"/>
    </row>
    <row r="24" spans="1:16" s="25" customFormat="1" x14ac:dyDescent="0.2">
      <c r="A24" s="39"/>
      <c r="B24" s="79"/>
      <c r="C24" s="80">
        <v>1.3</v>
      </c>
      <c r="D24" s="109" t="s">
        <v>34</v>
      </c>
      <c r="E24" s="165"/>
      <c r="F24" s="166"/>
      <c r="G24" s="165"/>
      <c r="H24" s="166"/>
      <c r="I24" s="165"/>
      <c r="J24" s="166"/>
      <c r="K24" s="165"/>
      <c r="L24" s="166">
        <v>0</v>
      </c>
      <c r="M24" s="165"/>
      <c r="N24" s="166"/>
      <c r="O24" s="165"/>
      <c r="P24" s="166"/>
    </row>
    <row r="25" spans="1:16" s="25" customFormat="1" x14ac:dyDescent="0.2">
      <c r="A25" s="39"/>
      <c r="B25" s="79"/>
      <c r="C25" s="80">
        <v>1.4</v>
      </c>
      <c r="D25" s="109" t="s">
        <v>17</v>
      </c>
      <c r="E25" s="165">
        <v>0</v>
      </c>
      <c r="F25" s="166"/>
      <c r="G25" s="165"/>
      <c r="H25" s="166"/>
      <c r="I25" s="165"/>
      <c r="J25" s="166"/>
      <c r="K25" s="165"/>
      <c r="L25" s="166"/>
      <c r="M25" s="165"/>
      <c r="N25" s="166"/>
      <c r="O25" s="165"/>
      <c r="P25" s="166"/>
    </row>
    <row r="26" spans="1:16" s="25" customFormat="1" x14ac:dyDescent="0.2">
      <c r="A26" s="39"/>
      <c r="B26" s="167"/>
      <c r="C26" s="168"/>
      <c r="D26" s="137"/>
      <c r="E26" s="169"/>
      <c r="F26" s="170"/>
      <c r="G26" s="169"/>
      <c r="H26" s="171"/>
      <c r="I26" s="169"/>
      <c r="J26" s="170"/>
      <c r="K26" s="169"/>
      <c r="L26" s="170"/>
      <c r="M26" s="169"/>
      <c r="N26" s="171"/>
      <c r="O26" s="169"/>
      <c r="P26" s="170"/>
    </row>
    <row r="27" spans="1:16" s="25" customFormat="1" x14ac:dyDescent="0.2">
      <c r="A27" s="39"/>
      <c r="B27" s="79" t="s">
        <v>1</v>
      </c>
      <c r="C27" s="123" t="s">
        <v>65</v>
      </c>
      <c r="D27" s="172"/>
      <c r="E27" s="173"/>
      <c r="F27" s="174"/>
      <c r="G27" s="173"/>
      <c r="H27" s="175"/>
      <c r="I27" s="173"/>
      <c r="J27" s="174"/>
      <c r="K27" s="173"/>
      <c r="L27" s="174"/>
      <c r="M27" s="173"/>
      <c r="N27" s="175"/>
      <c r="O27" s="173"/>
      <c r="P27" s="174"/>
    </row>
    <row r="28" spans="1:16" s="25" customFormat="1" x14ac:dyDescent="0.2">
      <c r="A28" s="39"/>
      <c r="B28" s="79"/>
      <c r="C28" s="80">
        <v>2.1</v>
      </c>
      <c r="D28" s="109" t="s">
        <v>39</v>
      </c>
      <c r="E28" s="173"/>
      <c r="F28" s="174"/>
      <c r="G28" s="173"/>
      <c r="H28" s="175"/>
      <c r="I28" s="173"/>
      <c r="J28" s="174"/>
      <c r="K28" s="173"/>
      <c r="L28" s="174"/>
      <c r="M28" s="173"/>
      <c r="N28" s="175"/>
      <c r="O28" s="173"/>
      <c r="P28" s="174"/>
    </row>
    <row r="29" spans="1:16" s="25" customFormat="1" x14ac:dyDescent="0.2">
      <c r="A29" s="39"/>
      <c r="B29" s="79"/>
      <c r="C29" s="80"/>
      <c r="D29" s="109" t="s">
        <v>55</v>
      </c>
      <c r="E29" s="165"/>
      <c r="F29" s="176"/>
      <c r="G29" s="165"/>
      <c r="H29" s="176"/>
      <c r="I29" s="165"/>
      <c r="J29" s="176"/>
      <c r="K29" s="165">
        <v>14777</v>
      </c>
      <c r="L29" s="176"/>
      <c r="M29" s="165"/>
      <c r="N29" s="176"/>
      <c r="O29" s="165"/>
      <c r="P29" s="176"/>
    </row>
    <row r="30" spans="1:16" s="25" customFormat="1" ht="28.5" customHeight="1" x14ac:dyDescent="0.2">
      <c r="A30" s="39"/>
      <c r="B30" s="79"/>
      <c r="C30" s="80"/>
      <c r="D30" s="81" t="s">
        <v>54</v>
      </c>
      <c r="E30" s="177"/>
      <c r="F30" s="166"/>
      <c r="G30" s="177"/>
      <c r="H30" s="166"/>
      <c r="I30" s="177"/>
      <c r="J30" s="166"/>
      <c r="K30" s="177"/>
      <c r="L30" s="166">
        <v>22683.46</v>
      </c>
      <c r="M30" s="177"/>
      <c r="N30" s="166"/>
      <c r="O30" s="177"/>
      <c r="P30" s="166"/>
    </row>
    <row r="31" spans="1:16" s="39" customFormat="1" x14ac:dyDescent="0.2">
      <c r="B31" s="97"/>
      <c r="C31" s="80">
        <v>2.2000000000000002</v>
      </c>
      <c r="D31" s="109" t="s">
        <v>35</v>
      </c>
      <c r="E31" s="173"/>
      <c r="F31" s="174"/>
      <c r="G31" s="173"/>
      <c r="H31" s="175"/>
      <c r="I31" s="173"/>
      <c r="J31" s="174"/>
      <c r="K31" s="173"/>
      <c r="L31" s="174"/>
      <c r="M31" s="173"/>
      <c r="N31" s="175"/>
      <c r="O31" s="173"/>
      <c r="P31" s="174"/>
    </row>
    <row r="32" spans="1:16" s="39" customFormat="1" ht="30" x14ac:dyDescent="0.2">
      <c r="B32" s="97"/>
      <c r="C32" s="80"/>
      <c r="D32" s="81" t="s">
        <v>51</v>
      </c>
      <c r="E32" s="165"/>
      <c r="F32" s="176"/>
      <c r="G32" s="165"/>
      <c r="H32" s="178"/>
      <c r="I32" s="165"/>
      <c r="J32" s="176"/>
      <c r="K32" s="165"/>
      <c r="L32" s="176"/>
      <c r="M32" s="165"/>
      <c r="N32" s="178"/>
      <c r="O32" s="165"/>
      <c r="P32" s="176"/>
    </row>
    <row r="33" spans="1:16" s="39" customFormat="1" ht="30" x14ac:dyDescent="0.2">
      <c r="B33" s="97"/>
      <c r="C33" s="80"/>
      <c r="D33" s="81" t="s">
        <v>44</v>
      </c>
      <c r="E33" s="177"/>
      <c r="F33" s="166"/>
      <c r="G33" s="177"/>
      <c r="H33" s="179"/>
      <c r="I33" s="177"/>
      <c r="J33" s="166"/>
      <c r="K33" s="177"/>
      <c r="L33" s="166"/>
      <c r="M33" s="177"/>
      <c r="N33" s="179"/>
      <c r="O33" s="177"/>
      <c r="P33" s="166"/>
    </row>
    <row r="34" spans="1:16" s="25" customFormat="1" x14ac:dyDescent="0.2">
      <c r="A34" s="39"/>
      <c r="B34" s="79"/>
      <c r="C34" s="80">
        <v>2.2999999999999998</v>
      </c>
      <c r="D34" s="109" t="s">
        <v>28</v>
      </c>
      <c r="E34" s="165"/>
      <c r="F34" s="176"/>
      <c r="G34" s="165"/>
      <c r="H34" s="178"/>
      <c r="I34" s="165"/>
      <c r="J34" s="176"/>
      <c r="K34" s="165"/>
      <c r="L34" s="176"/>
      <c r="M34" s="165"/>
      <c r="N34" s="178"/>
      <c r="O34" s="165"/>
      <c r="P34" s="176"/>
    </row>
    <row r="35" spans="1:16" s="39" customFormat="1" x14ac:dyDescent="0.2">
      <c r="B35" s="97"/>
      <c r="C35" s="80">
        <v>2.4</v>
      </c>
      <c r="D35" s="109" t="s">
        <v>36</v>
      </c>
      <c r="E35" s="173"/>
      <c r="F35" s="174"/>
      <c r="G35" s="173"/>
      <c r="H35" s="175"/>
      <c r="I35" s="173"/>
      <c r="J35" s="174"/>
      <c r="K35" s="173"/>
      <c r="L35" s="174"/>
      <c r="M35" s="173"/>
      <c r="N35" s="175"/>
      <c r="O35" s="173"/>
      <c r="P35" s="174"/>
    </row>
    <row r="36" spans="1:16" s="39" customFormat="1" ht="30" x14ac:dyDescent="0.2">
      <c r="B36" s="97"/>
      <c r="C36" s="80"/>
      <c r="D36" s="81" t="s">
        <v>52</v>
      </c>
      <c r="E36" s="165"/>
      <c r="F36" s="176"/>
      <c r="G36" s="165"/>
      <c r="H36" s="178"/>
      <c r="I36" s="165"/>
      <c r="J36" s="176"/>
      <c r="K36" s="165">
        <v>10176</v>
      </c>
      <c r="L36" s="176"/>
      <c r="M36" s="165"/>
      <c r="N36" s="178"/>
      <c r="O36" s="165"/>
      <c r="P36" s="176"/>
    </row>
    <row r="37" spans="1:16" s="39" customFormat="1" ht="30" x14ac:dyDescent="0.2">
      <c r="B37" s="97"/>
      <c r="C37" s="80"/>
      <c r="D37" s="81" t="s">
        <v>43</v>
      </c>
      <c r="E37" s="177"/>
      <c r="F37" s="166"/>
      <c r="G37" s="177"/>
      <c r="H37" s="179"/>
      <c r="I37" s="177"/>
      <c r="J37" s="166"/>
      <c r="K37" s="177"/>
      <c r="L37" s="166">
        <v>232.88499999999999</v>
      </c>
      <c r="M37" s="177"/>
      <c r="N37" s="179"/>
      <c r="O37" s="177"/>
      <c r="P37" s="166"/>
    </row>
    <row r="38" spans="1:16" s="25" customFormat="1" x14ac:dyDescent="0.2">
      <c r="A38" s="39"/>
      <c r="B38" s="79"/>
      <c r="C38" s="80">
        <v>2.5</v>
      </c>
      <c r="D38" s="109" t="s">
        <v>29</v>
      </c>
      <c r="E38" s="165"/>
      <c r="F38" s="176"/>
      <c r="G38" s="165"/>
      <c r="H38" s="178"/>
      <c r="I38" s="165"/>
      <c r="J38" s="176"/>
      <c r="K38" s="165">
        <v>0</v>
      </c>
      <c r="L38" s="176"/>
      <c r="M38" s="165"/>
      <c r="N38" s="178"/>
      <c r="O38" s="165"/>
      <c r="P38" s="176"/>
    </row>
    <row r="39" spans="1:16" s="25" customFormat="1" x14ac:dyDescent="0.2">
      <c r="A39" s="39"/>
      <c r="B39" s="79"/>
      <c r="C39" s="80">
        <v>2.6</v>
      </c>
      <c r="D39" s="109" t="s">
        <v>31</v>
      </c>
      <c r="E39" s="173"/>
      <c r="F39" s="174"/>
      <c r="G39" s="173"/>
      <c r="H39" s="175"/>
      <c r="I39" s="173"/>
      <c r="J39" s="174"/>
      <c r="K39" s="173"/>
      <c r="L39" s="174"/>
      <c r="M39" s="173"/>
      <c r="N39" s="175"/>
      <c r="O39" s="173"/>
      <c r="P39" s="174"/>
    </row>
    <row r="40" spans="1:16" s="25" customFormat="1" ht="28.5" customHeight="1" x14ac:dyDescent="0.2">
      <c r="A40" s="39"/>
      <c r="B40" s="79"/>
      <c r="C40" s="80"/>
      <c r="D40" s="81" t="s">
        <v>112</v>
      </c>
      <c r="E40" s="165"/>
      <c r="F40" s="176"/>
      <c r="G40" s="165"/>
      <c r="H40" s="178"/>
      <c r="I40" s="165"/>
      <c r="J40" s="176"/>
      <c r="K40" s="165"/>
      <c r="L40" s="176"/>
      <c r="M40" s="165"/>
      <c r="N40" s="178"/>
      <c r="O40" s="165"/>
      <c r="P40" s="176"/>
    </row>
    <row r="41" spans="1:16" s="25" customFormat="1" ht="27.95" customHeight="1" x14ac:dyDescent="0.2">
      <c r="A41" s="39"/>
      <c r="B41" s="79"/>
      <c r="C41" s="80"/>
      <c r="D41" s="81" t="s">
        <v>113</v>
      </c>
      <c r="E41" s="177"/>
      <c r="F41" s="166"/>
      <c r="G41" s="177"/>
      <c r="H41" s="179"/>
      <c r="I41" s="177"/>
      <c r="J41" s="166"/>
      <c r="K41" s="177"/>
      <c r="L41" s="166"/>
      <c r="M41" s="177"/>
      <c r="N41" s="179"/>
      <c r="O41" s="177"/>
      <c r="P41" s="166"/>
    </row>
    <row r="42" spans="1:16" s="25" customFormat="1" x14ac:dyDescent="0.2">
      <c r="A42" s="39"/>
      <c r="B42" s="79"/>
      <c r="C42" s="80">
        <v>2.7</v>
      </c>
      <c r="D42" s="109" t="s">
        <v>37</v>
      </c>
      <c r="E42" s="173"/>
      <c r="F42" s="174"/>
      <c r="G42" s="173"/>
      <c r="H42" s="175"/>
      <c r="I42" s="173"/>
      <c r="J42" s="174"/>
      <c r="K42" s="173"/>
      <c r="L42" s="174"/>
      <c r="M42" s="173"/>
      <c r="N42" s="175"/>
      <c r="O42" s="173"/>
      <c r="P42" s="174"/>
    </row>
    <row r="43" spans="1:16" s="25" customFormat="1" x14ac:dyDescent="0.2">
      <c r="A43" s="39"/>
      <c r="B43" s="79"/>
      <c r="C43" s="80"/>
      <c r="D43" s="81" t="s">
        <v>114</v>
      </c>
      <c r="E43" s="165"/>
      <c r="F43" s="176"/>
      <c r="G43" s="165"/>
      <c r="H43" s="178"/>
      <c r="I43" s="165"/>
      <c r="J43" s="176"/>
      <c r="K43" s="165"/>
      <c r="L43" s="176"/>
      <c r="M43" s="165"/>
      <c r="N43" s="178"/>
      <c r="O43" s="165"/>
      <c r="P43" s="176"/>
    </row>
    <row r="44" spans="1:16" s="39" customFormat="1" ht="30" x14ac:dyDescent="0.2">
      <c r="B44" s="97"/>
      <c r="C44" s="80"/>
      <c r="D44" s="81" t="s">
        <v>115</v>
      </c>
      <c r="E44" s="177"/>
      <c r="F44" s="166"/>
      <c r="G44" s="177"/>
      <c r="H44" s="179"/>
      <c r="I44" s="177"/>
      <c r="J44" s="166"/>
      <c r="K44" s="177"/>
      <c r="L44" s="166"/>
      <c r="M44" s="177"/>
      <c r="N44" s="179"/>
      <c r="O44" s="177"/>
      <c r="P44" s="166"/>
    </row>
    <row r="45" spans="1:16" s="25" customFormat="1" x14ac:dyDescent="0.2">
      <c r="A45" s="39"/>
      <c r="B45" s="79"/>
      <c r="C45" s="180" t="s">
        <v>116</v>
      </c>
      <c r="D45" s="109" t="s">
        <v>30</v>
      </c>
      <c r="E45" s="165"/>
      <c r="F45" s="181"/>
      <c r="G45" s="165"/>
      <c r="H45" s="182"/>
      <c r="I45" s="165"/>
      <c r="J45" s="181"/>
      <c r="K45" s="165"/>
      <c r="L45" s="181"/>
      <c r="M45" s="165"/>
      <c r="N45" s="182"/>
      <c r="O45" s="165"/>
      <c r="P45" s="181"/>
    </row>
    <row r="46" spans="1:16" s="25" customFormat="1" x14ac:dyDescent="0.2">
      <c r="A46" s="39"/>
      <c r="B46" s="79"/>
      <c r="C46" s="80">
        <v>2.9</v>
      </c>
      <c r="D46" s="109" t="s">
        <v>100</v>
      </c>
      <c r="E46" s="173"/>
      <c r="F46" s="183"/>
      <c r="G46" s="173"/>
      <c r="H46" s="184"/>
      <c r="I46" s="173"/>
      <c r="J46" s="183"/>
      <c r="K46" s="173"/>
      <c r="L46" s="183"/>
      <c r="M46" s="173"/>
      <c r="N46" s="184"/>
      <c r="O46" s="173"/>
      <c r="P46" s="183"/>
    </row>
    <row r="47" spans="1:16" s="25" customFormat="1" x14ac:dyDescent="0.2">
      <c r="A47" s="39"/>
      <c r="B47" s="79"/>
      <c r="C47" s="80"/>
      <c r="D47" s="81" t="s">
        <v>117</v>
      </c>
      <c r="E47" s="165"/>
      <c r="F47" s="185"/>
      <c r="G47" s="165"/>
      <c r="H47" s="186"/>
      <c r="I47" s="165"/>
      <c r="J47" s="185"/>
      <c r="K47" s="165"/>
      <c r="L47" s="185"/>
      <c r="M47" s="165"/>
      <c r="N47" s="186"/>
      <c r="O47" s="165"/>
      <c r="P47" s="185"/>
    </row>
    <row r="48" spans="1:16" s="25" customFormat="1" x14ac:dyDescent="0.2">
      <c r="A48" s="39"/>
      <c r="B48" s="79"/>
      <c r="C48" s="80"/>
      <c r="D48" s="109" t="s">
        <v>118</v>
      </c>
      <c r="E48" s="165"/>
      <c r="F48" s="185"/>
      <c r="G48" s="165"/>
      <c r="H48" s="186"/>
      <c r="I48" s="165"/>
      <c r="J48" s="185"/>
      <c r="K48" s="165"/>
      <c r="L48" s="185"/>
      <c r="M48" s="165"/>
      <c r="N48" s="186"/>
      <c r="O48" s="165"/>
      <c r="P48" s="185"/>
    </row>
    <row r="49" spans="1:16" s="25" customFormat="1" x14ac:dyDescent="0.2">
      <c r="A49" s="39"/>
      <c r="B49" s="79"/>
      <c r="C49" s="80"/>
      <c r="D49" s="109" t="s">
        <v>119</v>
      </c>
      <c r="E49" s="165"/>
      <c r="F49" s="181"/>
      <c r="G49" s="165"/>
      <c r="H49" s="182"/>
      <c r="I49" s="165"/>
      <c r="J49" s="181"/>
      <c r="K49" s="165"/>
      <c r="L49" s="181"/>
      <c r="M49" s="165"/>
      <c r="N49" s="182"/>
      <c r="O49" s="165"/>
      <c r="P49" s="181"/>
    </row>
    <row r="50" spans="1:16" s="39" customFormat="1" x14ac:dyDescent="0.2">
      <c r="B50" s="97"/>
      <c r="C50" s="187" t="s">
        <v>14</v>
      </c>
      <c r="D50" s="109" t="s">
        <v>26</v>
      </c>
      <c r="E50" s="165"/>
      <c r="F50" s="166"/>
      <c r="G50" s="165"/>
      <c r="H50" s="179"/>
      <c r="I50" s="165"/>
      <c r="J50" s="166"/>
      <c r="K50" s="165"/>
      <c r="L50" s="166"/>
      <c r="M50" s="165"/>
      <c r="N50" s="179"/>
      <c r="O50" s="165"/>
      <c r="P50" s="166"/>
    </row>
    <row r="51" spans="1:16" s="39" customFormat="1" x14ac:dyDescent="0.2">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24953</v>
      </c>
      <c r="L51" s="190">
        <f>L30+L33+L37+L41+L44+L47+L48+L50</f>
        <v>22916.344999999998</v>
      </c>
      <c r="M51" s="189">
        <f>M29+M32-M34+M36-M38+M40+M43-M45+M47+M48-M49+M50</f>
        <v>0</v>
      </c>
      <c r="N51" s="190">
        <f>N30+N33+N37+N41+N44+N47+N48+N50</f>
        <v>0</v>
      </c>
      <c r="O51" s="189">
        <f>O29+O32-O34+O36-O38+O40+O43-O45+O47+O48-O49+O50</f>
        <v>0</v>
      </c>
      <c r="P51" s="190">
        <f>P30+P33+P37+P41+P44+P47+P48+P50</f>
        <v>0</v>
      </c>
    </row>
    <row r="52" spans="1:16" s="25" customFormat="1" ht="15.75" thickBot="1" x14ac:dyDescent="0.25">
      <c r="A52" s="39"/>
      <c r="B52" s="167"/>
      <c r="C52" s="136"/>
      <c r="D52" s="191"/>
      <c r="E52" s="192"/>
      <c r="F52" s="193"/>
      <c r="G52" s="192"/>
      <c r="H52" s="194"/>
      <c r="I52" s="192"/>
      <c r="J52" s="193"/>
      <c r="K52" s="192"/>
      <c r="L52" s="193"/>
      <c r="M52" s="192"/>
      <c r="N52" s="194"/>
      <c r="O52" s="192"/>
      <c r="P52" s="193"/>
    </row>
    <row r="53" spans="1:16" s="25" customFormat="1" x14ac:dyDescent="0.2">
      <c r="A53" s="39"/>
      <c r="B53" s="24"/>
      <c r="C53" s="24"/>
      <c r="D53" s="24"/>
    </row>
    <row r="54" spans="1:16" s="25" customFormat="1" ht="15.75" x14ac:dyDescent="0.25">
      <c r="A54" s="39"/>
      <c r="B54" s="152"/>
      <c r="C54" s="152" t="s">
        <v>61</v>
      </c>
      <c r="D54" s="152"/>
    </row>
    <row r="55" spans="1:16" s="25" customFormat="1" ht="13.15" customHeight="1" x14ac:dyDescent="0.25">
      <c r="A55" s="39"/>
      <c r="B55" s="152"/>
      <c r="C55" s="152"/>
      <c r="D55" s="195" t="s">
        <v>138</v>
      </c>
      <c r="L55" s="405"/>
    </row>
    <row r="56" spans="1:16" s="25" customFormat="1" ht="15.75" x14ac:dyDescent="0.25">
      <c r="A56" s="39"/>
      <c r="B56" s="152"/>
      <c r="C56" s="152"/>
      <c r="D56" s="152" t="s">
        <v>71</v>
      </c>
    </row>
    <row r="57" spans="1:16" s="25" customFormat="1" ht="13.15" customHeight="1" x14ac:dyDescent="0.25">
      <c r="A57" s="39"/>
      <c r="B57" s="152"/>
      <c r="C57" s="152"/>
      <c r="D57" s="152" t="s">
        <v>66</v>
      </c>
      <c r="E57" s="196"/>
    </row>
    <row r="58" spans="1:16" s="25" customFormat="1" ht="13.15" customHeight="1" x14ac:dyDescent="0.2">
      <c r="A58" s="39"/>
      <c r="B58" s="24"/>
      <c r="C58" s="153"/>
      <c r="D58" s="195" t="s">
        <v>101</v>
      </c>
    </row>
    <row r="59" spans="1:16" s="25" customFormat="1" ht="13.15" customHeight="1" x14ac:dyDescent="0.2">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2: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paperSize="5" scale="43"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87"/>
  <sheetViews>
    <sheetView topLeftCell="A73" zoomScaleNormal="100" workbookViewId="0">
      <selection activeCell="D26" sqref="D26"/>
    </sheetView>
  </sheetViews>
  <sheetFormatPr defaultRowHeight="15" x14ac:dyDescent="0.2"/>
  <cols>
    <col min="1" max="1" width="1.85546875" style="2" customWidth="1"/>
    <col min="2" max="2" width="69.85546875" style="199"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7">
        <f>'Cover Page'!C7</f>
        <v>0</v>
      </c>
      <c r="D6" s="347" t="s">
        <v>125</v>
      </c>
    </row>
    <row r="7" spans="2:5" s="2" customFormat="1" ht="15.75" customHeight="1" x14ac:dyDescent="0.25">
      <c r="B7" s="44" t="s">
        <v>88</v>
      </c>
    </row>
    <row r="8" spans="2:5" s="2" customFormat="1" ht="15" customHeight="1" x14ac:dyDescent="0.2">
      <c r="B8" s="198" t="str">
        <f>'Cover Page'!C8</f>
        <v>INDEPENDENCE AMERICAN INSURANCE COMPANY</v>
      </c>
    </row>
    <row r="9" spans="2:5" s="2" customFormat="1" ht="15.75" customHeight="1" x14ac:dyDescent="0.25">
      <c r="B9" s="54" t="s">
        <v>90</v>
      </c>
    </row>
    <row r="10" spans="2:5" s="2" customFormat="1" ht="15" customHeight="1" x14ac:dyDescent="0.2">
      <c r="B10" s="198">
        <f>'Cover Page'!C9</f>
        <v>0</v>
      </c>
    </row>
    <row r="11" spans="2:5" s="2" customFormat="1" ht="15.75" x14ac:dyDescent="0.25">
      <c r="B11" s="54" t="s">
        <v>85</v>
      </c>
    </row>
    <row r="12" spans="2:5" s="2" customFormat="1" x14ac:dyDescent="0.2">
      <c r="B12" s="198" t="str">
        <f>'Cover Page'!C6</f>
        <v>2018</v>
      </c>
    </row>
    <row r="13" spans="2:5" s="2" customFormat="1" x14ac:dyDescent="0.2">
      <c r="B13" s="199"/>
    </row>
    <row r="14" spans="2:5" s="2" customFormat="1" ht="15.75" thickBot="1" x14ac:dyDescent="0.25">
      <c r="B14" s="199"/>
    </row>
    <row r="15" spans="2:5" s="199" customFormat="1" ht="16.5" thickBot="1" x14ac:dyDescent="0.3">
      <c r="B15" s="200" t="s">
        <v>74</v>
      </c>
      <c r="C15" s="207" t="s">
        <v>75</v>
      </c>
      <c r="D15" s="396" t="s">
        <v>76</v>
      </c>
      <c r="E15" s="208"/>
    </row>
    <row r="16" spans="2:5" s="210" customFormat="1" ht="15.75" thickBot="1" x14ac:dyDescent="0.25">
      <c r="B16" s="201">
        <v>1</v>
      </c>
      <c r="C16" s="209">
        <v>2</v>
      </c>
      <c r="D16" s="393">
        <v>3</v>
      </c>
    </row>
    <row r="17" spans="2:5" s="199" customFormat="1" ht="15.75" x14ac:dyDescent="0.25">
      <c r="B17" s="202" t="s">
        <v>77</v>
      </c>
      <c r="C17" s="211"/>
      <c r="D17" s="349"/>
      <c r="E17" s="208"/>
    </row>
    <row r="18" spans="2:5" s="199" customFormat="1" ht="35.25" customHeight="1" x14ac:dyDescent="0.2">
      <c r="B18" s="203"/>
      <c r="C18" s="212"/>
      <c r="D18" s="350" t="s">
        <v>169</v>
      </c>
      <c r="E18" s="208"/>
    </row>
    <row r="19" spans="2:5" s="199" customFormat="1" ht="35.25" customHeight="1" x14ac:dyDescent="0.2">
      <c r="B19" s="203"/>
      <c r="C19" s="212"/>
      <c r="D19" s="350"/>
      <c r="E19" s="208"/>
    </row>
    <row r="20" spans="2:5" s="199" customFormat="1" ht="35.25" customHeight="1" x14ac:dyDescent="0.2">
      <c r="B20" s="203"/>
      <c r="C20" s="212"/>
      <c r="D20" s="350"/>
      <c r="E20" s="208"/>
    </row>
    <row r="21" spans="2:5" s="199" customFormat="1" ht="35.25" customHeight="1" x14ac:dyDescent="0.2">
      <c r="B21" s="203"/>
      <c r="C21" s="212"/>
      <c r="D21" s="350"/>
      <c r="E21" s="208"/>
    </row>
    <row r="22" spans="2:5" s="199" customFormat="1" ht="35.25" customHeight="1" x14ac:dyDescent="0.2">
      <c r="B22" s="203"/>
      <c r="C22" s="212"/>
      <c r="D22" s="350"/>
      <c r="E22" s="208"/>
    </row>
    <row r="23" spans="2:5" s="199" customFormat="1" ht="35.25" customHeight="1" thickBot="1" x14ac:dyDescent="0.25">
      <c r="B23" s="203"/>
      <c r="C23" s="212"/>
      <c r="D23" s="350"/>
      <c r="E23" s="208"/>
    </row>
    <row r="24" spans="2:5" s="199" customFormat="1" ht="15.75" x14ac:dyDescent="0.25">
      <c r="B24" s="202" t="s">
        <v>78</v>
      </c>
      <c r="C24" s="211"/>
      <c r="D24" s="349"/>
      <c r="E24" s="208"/>
    </row>
    <row r="25" spans="2:5" s="199" customFormat="1" x14ac:dyDescent="0.2">
      <c r="B25" s="204" t="s">
        <v>79</v>
      </c>
      <c r="C25" s="213"/>
      <c r="D25" s="348"/>
      <c r="E25" s="208"/>
    </row>
    <row r="26" spans="2:5" s="199" customFormat="1" ht="35.25" customHeight="1" x14ac:dyDescent="0.2">
      <c r="B26" s="203" t="s">
        <v>177</v>
      </c>
      <c r="C26" s="212"/>
      <c r="D26" s="350" t="s">
        <v>178</v>
      </c>
      <c r="E26" s="208"/>
    </row>
    <row r="27" spans="2:5" s="199" customFormat="1" ht="35.25" customHeight="1" x14ac:dyDescent="0.2">
      <c r="B27" s="203"/>
      <c r="C27" s="212"/>
      <c r="D27" s="350"/>
      <c r="E27" s="208"/>
    </row>
    <row r="28" spans="2:5" s="199" customFormat="1" ht="35.25" customHeight="1" x14ac:dyDescent="0.2">
      <c r="B28" s="203"/>
      <c r="C28" s="212"/>
      <c r="D28" s="350"/>
      <c r="E28" s="208"/>
    </row>
    <row r="29" spans="2:5" s="199" customFormat="1" ht="35.25" customHeight="1" x14ac:dyDescent="0.2">
      <c r="B29" s="203"/>
      <c r="C29" s="214"/>
      <c r="D29" s="350"/>
      <c r="E29" s="208"/>
    </row>
    <row r="30" spans="2:5" s="199" customFormat="1" ht="35.25" customHeight="1" x14ac:dyDescent="0.2">
      <c r="B30" s="203"/>
      <c r="C30" s="214"/>
      <c r="D30" s="350"/>
      <c r="E30" s="208"/>
    </row>
    <row r="31" spans="2:5" s="199" customFormat="1" ht="35.25" customHeight="1" x14ac:dyDescent="0.2">
      <c r="B31" s="203"/>
      <c r="C31" s="215"/>
      <c r="D31" s="350"/>
      <c r="E31" s="208"/>
    </row>
    <row r="32" spans="2:5" s="199" customFormat="1" x14ac:dyDescent="0.2">
      <c r="B32" s="205" t="s">
        <v>80</v>
      </c>
      <c r="C32" s="216"/>
      <c r="D32" s="348"/>
      <c r="E32" s="208"/>
    </row>
    <row r="33" spans="2:5" s="199" customFormat="1" ht="35.25" customHeight="1" x14ac:dyDescent="0.2">
      <c r="B33" s="203" t="s">
        <v>163</v>
      </c>
      <c r="C33" s="212"/>
      <c r="D33" s="350" t="s">
        <v>175</v>
      </c>
      <c r="E33" s="208"/>
    </row>
    <row r="34" spans="2:5" s="199" customFormat="1" ht="35.25" customHeight="1" x14ac:dyDescent="0.2">
      <c r="B34" s="203" t="s">
        <v>162</v>
      </c>
      <c r="C34" s="212"/>
      <c r="D34" s="350" t="s">
        <v>174</v>
      </c>
      <c r="E34" s="208"/>
    </row>
    <row r="35" spans="2:5" s="199" customFormat="1" ht="35.25" customHeight="1" x14ac:dyDescent="0.2">
      <c r="B35" s="203"/>
      <c r="C35" s="212"/>
      <c r="D35" s="350"/>
      <c r="E35" s="208"/>
    </row>
    <row r="36" spans="2:5" s="199" customFormat="1" ht="35.25" customHeight="1" x14ac:dyDescent="0.2">
      <c r="B36" s="203"/>
      <c r="C36" s="214"/>
      <c r="D36" s="350"/>
      <c r="E36" s="208"/>
    </row>
    <row r="37" spans="2:5" s="199" customFormat="1" ht="35.25" customHeight="1" x14ac:dyDescent="0.2">
      <c r="B37" s="203"/>
      <c r="C37" s="214"/>
      <c r="D37" s="350"/>
      <c r="E37" s="208"/>
    </row>
    <row r="38" spans="2:5" s="199" customFormat="1" ht="35.25" customHeight="1" x14ac:dyDescent="0.2">
      <c r="B38" s="203"/>
      <c r="C38" s="215"/>
      <c r="D38" s="350"/>
      <c r="E38" s="208"/>
    </row>
    <row r="39" spans="2:5" s="199" customFormat="1" x14ac:dyDescent="0.2">
      <c r="B39" s="205" t="s">
        <v>81</v>
      </c>
      <c r="C39" s="216"/>
      <c r="D39" s="348"/>
      <c r="E39" s="208"/>
    </row>
    <row r="40" spans="2:5" s="199" customFormat="1" ht="35.25" customHeight="1" x14ac:dyDescent="0.2">
      <c r="B40" s="203"/>
      <c r="C40" s="212"/>
      <c r="D40" s="350"/>
      <c r="E40" s="208"/>
    </row>
    <row r="41" spans="2:5" s="199" customFormat="1" ht="35.25" customHeight="1" x14ac:dyDescent="0.2">
      <c r="B41" s="203"/>
      <c r="C41" s="212"/>
      <c r="D41" s="350"/>
      <c r="E41" s="208"/>
    </row>
    <row r="42" spans="2:5" s="199" customFormat="1" ht="35.25" customHeight="1" x14ac:dyDescent="0.2">
      <c r="B42" s="203"/>
      <c r="C42" s="212"/>
      <c r="D42" s="350"/>
      <c r="E42" s="208"/>
    </row>
    <row r="43" spans="2:5" s="199" customFormat="1" ht="35.25" customHeight="1" x14ac:dyDescent="0.2">
      <c r="B43" s="203"/>
      <c r="C43" s="214"/>
      <c r="D43" s="350"/>
      <c r="E43" s="208"/>
    </row>
    <row r="44" spans="2:5" s="199" customFormat="1" ht="35.25" customHeight="1" x14ac:dyDescent="0.2">
      <c r="B44" s="203"/>
      <c r="C44" s="214"/>
      <c r="D44" s="350"/>
      <c r="E44" s="208"/>
    </row>
    <row r="45" spans="2:5" s="199" customFormat="1" ht="35.25" customHeight="1" x14ac:dyDescent="0.2">
      <c r="B45" s="203"/>
      <c r="C45" s="215"/>
      <c r="D45" s="350"/>
      <c r="E45" s="208"/>
    </row>
    <row r="46" spans="2:5" s="199" customFormat="1" x14ac:dyDescent="0.2">
      <c r="B46" s="205" t="s">
        <v>82</v>
      </c>
      <c r="C46" s="216"/>
      <c r="D46" s="348"/>
      <c r="E46" s="208"/>
    </row>
    <row r="47" spans="2:5" s="199" customFormat="1" ht="35.25" customHeight="1" x14ac:dyDescent="0.2">
      <c r="B47" s="203" t="s">
        <v>164</v>
      </c>
      <c r="C47" s="212"/>
      <c r="D47" s="350" t="s">
        <v>171</v>
      </c>
      <c r="E47" s="208"/>
    </row>
    <row r="48" spans="2:5" s="199" customFormat="1" ht="35.25" customHeight="1" x14ac:dyDescent="0.2">
      <c r="B48" s="203" t="s">
        <v>165</v>
      </c>
      <c r="C48" s="212"/>
      <c r="D48" s="350" t="s">
        <v>172</v>
      </c>
      <c r="E48" s="208"/>
    </row>
    <row r="49" spans="2:5" s="199" customFormat="1" ht="35.25" customHeight="1" x14ac:dyDescent="0.2">
      <c r="B49" s="203" t="s">
        <v>166</v>
      </c>
      <c r="C49" s="212"/>
      <c r="D49" s="350" t="s">
        <v>173</v>
      </c>
      <c r="E49" s="208"/>
    </row>
    <row r="50" spans="2:5" s="199" customFormat="1" ht="35.25" customHeight="1" x14ac:dyDescent="0.2">
      <c r="B50" s="203"/>
      <c r="C50" s="214"/>
      <c r="D50" s="350"/>
      <c r="E50" s="208"/>
    </row>
    <row r="51" spans="2:5" s="199" customFormat="1" ht="35.25" customHeight="1" x14ac:dyDescent="0.2">
      <c r="B51" s="203"/>
      <c r="C51" s="214"/>
      <c r="D51" s="350"/>
      <c r="E51" s="208"/>
    </row>
    <row r="52" spans="2:5" s="199" customFormat="1" ht="35.25" customHeight="1" thickBot="1" x14ac:dyDescent="0.25">
      <c r="B52" s="203"/>
      <c r="C52" s="215"/>
      <c r="D52" s="350"/>
      <c r="E52" s="208"/>
    </row>
    <row r="53" spans="2:5" s="199" customFormat="1" ht="15.75" x14ac:dyDescent="0.25">
      <c r="B53" s="202" t="s">
        <v>108</v>
      </c>
      <c r="C53" s="211"/>
      <c r="D53" s="349"/>
      <c r="E53" s="208"/>
    </row>
    <row r="54" spans="2:5" s="199" customFormat="1" x14ac:dyDescent="0.2">
      <c r="B54" s="206" t="s">
        <v>109</v>
      </c>
      <c r="C54" s="213"/>
      <c r="D54" s="348"/>
      <c r="E54" s="208"/>
    </row>
    <row r="55" spans="2:5" s="219" customFormat="1" ht="35.25" customHeight="1" x14ac:dyDescent="0.2">
      <c r="B55" s="203"/>
      <c r="C55" s="217"/>
      <c r="D55" s="350"/>
      <c r="E55" s="218"/>
    </row>
    <row r="56" spans="2:5" s="219" customFormat="1" ht="35.25" customHeight="1" x14ac:dyDescent="0.2">
      <c r="B56" s="203"/>
      <c r="C56" s="214"/>
      <c r="D56" s="350"/>
      <c r="E56" s="218"/>
    </row>
    <row r="57" spans="2:5" s="219" customFormat="1" ht="35.25" customHeight="1" x14ac:dyDescent="0.2">
      <c r="B57" s="203"/>
      <c r="C57" s="214"/>
      <c r="D57" s="350"/>
      <c r="E57" s="218"/>
    </row>
    <row r="58" spans="2:5" s="219" customFormat="1" ht="35.25" customHeight="1" x14ac:dyDescent="0.2">
      <c r="B58" s="203"/>
      <c r="C58" s="214"/>
      <c r="D58" s="350"/>
      <c r="E58" s="218"/>
    </row>
    <row r="59" spans="2:5" s="219" customFormat="1" ht="35.25" customHeight="1" x14ac:dyDescent="0.2">
      <c r="B59" s="203"/>
      <c r="C59" s="214"/>
      <c r="D59" s="350"/>
      <c r="E59" s="218"/>
    </row>
    <row r="60" spans="2:5" s="219" customFormat="1" ht="35.25" customHeight="1" x14ac:dyDescent="0.2">
      <c r="B60" s="203"/>
      <c r="C60" s="220"/>
      <c r="D60" s="350"/>
      <c r="E60" s="218"/>
    </row>
    <row r="61" spans="2:5" s="199" customFormat="1" x14ac:dyDescent="0.2">
      <c r="B61" s="206" t="s">
        <v>110</v>
      </c>
      <c r="C61" s="213"/>
      <c r="D61" s="348"/>
      <c r="E61" s="208"/>
    </row>
    <row r="62" spans="2:5" s="219" customFormat="1" ht="35.25" customHeight="1" x14ac:dyDescent="0.2">
      <c r="B62" s="203" t="s">
        <v>167</v>
      </c>
      <c r="C62" s="217"/>
      <c r="D62" s="350" t="s">
        <v>170</v>
      </c>
      <c r="E62" s="218"/>
    </row>
    <row r="63" spans="2:5" s="219" customFormat="1" ht="35.25" customHeight="1" x14ac:dyDescent="0.2">
      <c r="B63" s="203"/>
      <c r="C63" s="212"/>
      <c r="D63" s="350"/>
      <c r="E63" s="218"/>
    </row>
    <row r="64" spans="2:5" s="219" customFormat="1" ht="35.25" customHeight="1" x14ac:dyDescent="0.2">
      <c r="B64" s="203"/>
      <c r="C64" s="214"/>
      <c r="D64" s="350"/>
      <c r="E64" s="218"/>
    </row>
    <row r="65" spans="2:5" s="219" customFormat="1" ht="35.25" customHeight="1" x14ac:dyDescent="0.2">
      <c r="B65" s="203"/>
      <c r="C65" s="214"/>
      <c r="D65" s="350"/>
      <c r="E65" s="218"/>
    </row>
    <row r="66" spans="2:5" s="219" customFormat="1" ht="35.25" customHeight="1" x14ac:dyDescent="0.2">
      <c r="B66" s="203"/>
      <c r="C66" s="214"/>
      <c r="D66" s="350"/>
      <c r="E66" s="218"/>
    </row>
    <row r="67" spans="2:5" s="219" customFormat="1" ht="35.25" customHeight="1" x14ac:dyDescent="0.2">
      <c r="B67" s="203"/>
      <c r="C67" s="220"/>
      <c r="D67" s="350"/>
      <c r="E67" s="218"/>
    </row>
    <row r="68" spans="2:5" s="199" customFormat="1" x14ac:dyDescent="0.2">
      <c r="B68" s="206" t="s">
        <v>111</v>
      </c>
      <c r="C68" s="213"/>
      <c r="D68" s="348"/>
      <c r="E68" s="208"/>
    </row>
    <row r="69" spans="2:5" s="219" customFormat="1" ht="35.25" customHeight="1" x14ac:dyDescent="0.2">
      <c r="B69" s="203"/>
      <c r="C69" s="217"/>
      <c r="D69" s="350"/>
      <c r="E69" s="218"/>
    </row>
    <row r="70" spans="2:5" s="219" customFormat="1" ht="35.25" customHeight="1" x14ac:dyDescent="0.2">
      <c r="B70" s="203"/>
      <c r="C70" s="212"/>
      <c r="D70" s="350"/>
      <c r="E70" s="218"/>
    </row>
    <row r="71" spans="2:5" s="219" customFormat="1" ht="35.25" customHeight="1" x14ac:dyDescent="0.2">
      <c r="B71" s="203"/>
      <c r="C71" s="214"/>
      <c r="D71" s="350"/>
      <c r="E71" s="218"/>
    </row>
    <row r="72" spans="2:5" s="219" customFormat="1" ht="35.25" customHeight="1" x14ac:dyDescent="0.2">
      <c r="B72" s="203"/>
      <c r="C72" s="214"/>
      <c r="D72" s="350"/>
      <c r="E72" s="218"/>
    </row>
    <row r="73" spans="2:5" s="219" customFormat="1" ht="35.25" customHeight="1" x14ac:dyDescent="0.2">
      <c r="B73" s="203"/>
      <c r="C73" s="214"/>
      <c r="D73" s="350"/>
      <c r="E73" s="218"/>
    </row>
    <row r="74" spans="2:5" s="219" customFormat="1" ht="35.25" customHeight="1" x14ac:dyDescent="0.2">
      <c r="B74" s="203"/>
      <c r="C74" s="220"/>
      <c r="D74" s="350"/>
      <c r="E74" s="218"/>
    </row>
    <row r="75" spans="2:5" s="199" customFormat="1" x14ac:dyDescent="0.2">
      <c r="B75" s="206" t="s">
        <v>128</v>
      </c>
      <c r="C75" s="213"/>
      <c r="D75" s="348"/>
      <c r="E75" s="208"/>
    </row>
    <row r="76" spans="2:5" s="219" customFormat="1" ht="35.25" customHeight="1" x14ac:dyDescent="0.2">
      <c r="B76" s="203" t="s">
        <v>168</v>
      </c>
      <c r="C76" s="217"/>
      <c r="D76" s="350" t="s">
        <v>176</v>
      </c>
      <c r="E76" s="218"/>
    </row>
    <row r="77" spans="2:5" s="219" customFormat="1" ht="35.25" customHeight="1" x14ac:dyDescent="0.2">
      <c r="B77" s="203"/>
      <c r="C77" s="212"/>
      <c r="D77" s="350"/>
      <c r="E77" s="218"/>
    </row>
    <row r="78" spans="2:5" s="219" customFormat="1" ht="35.25" customHeight="1" x14ac:dyDescent="0.2">
      <c r="B78" s="203"/>
      <c r="C78" s="214"/>
      <c r="D78" s="350"/>
      <c r="E78" s="218"/>
    </row>
    <row r="79" spans="2:5" s="219" customFormat="1" ht="35.25" customHeight="1" x14ac:dyDescent="0.2">
      <c r="B79" s="203"/>
      <c r="C79" s="214"/>
      <c r="D79" s="350"/>
      <c r="E79" s="218"/>
    </row>
    <row r="80" spans="2:5" s="219" customFormat="1" ht="35.25" customHeight="1" x14ac:dyDescent="0.2">
      <c r="B80" s="203"/>
      <c r="C80" s="214"/>
      <c r="D80" s="350"/>
      <c r="E80" s="218"/>
    </row>
    <row r="81" spans="2:5" s="219" customFormat="1" ht="35.25" customHeight="1" thickBot="1" x14ac:dyDescent="0.25">
      <c r="B81" s="394"/>
      <c r="C81" s="221"/>
      <c r="D81" s="395"/>
      <c r="E81" s="218"/>
    </row>
    <row r="82" spans="2:5" s="199" customFormat="1" x14ac:dyDescent="0.2"/>
    <row r="83" spans="2:5" s="199" customFormat="1" ht="15.75" x14ac:dyDescent="0.25">
      <c r="B83" s="152" t="s">
        <v>61</v>
      </c>
      <c r="C83" s="152"/>
    </row>
    <row r="84" spans="2:5" s="199" customFormat="1" ht="15.75" x14ac:dyDescent="0.2">
      <c r="B84" s="312" t="s">
        <v>138</v>
      </c>
      <c r="C84" s="312"/>
    </row>
    <row r="85" spans="2:5" s="199" customFormat="1" ht="15.75" x14ac:dyDescent="0.25">
      <c r="B85" s="152" t="s">
        <v>70</v>
      </c>
      <c r="C85" s="47"/>
    </row>
    <row r="86" spans="2:5" s="199" customFormat="1" ht="15.75" x14ac:dyDescent="0.25">
      <c r="B86" s="152" t="s">
        <v>66</v>
      </c>
      <c r="C86" s="47"/>
    </row>
    <row r="87" spans="2:5" s="199" customFormat="1" ht="15.75" x14ac:dyDescent="0.2">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29"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B42"/>
  <sheetViews>
    <sheetView topLeftCell="E19" zoomScaleNormal="100" workbookViewId="0">
      <selection activeCell="R31" sqref="R31"/>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2" width="14.5703125" style="9" bestFit="1" customWidth="1"/>
    <col min="23" max="25" width="16.28515625" style="9" bestFit="1" customWidth="1"/>
    <col min="26" max="26" width="16.28515625" style="11" bestFit="1" customWidth="1"/>
    <col min="27" max="28" width="16.28515625" style="9" bestFit="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2">
      <c r="B8" s="384"/>
      <c r="C8" s="383"/>
      <c r="D8" s="385" t="str">
        <f>'Cover Page'!C8</f>
        <v>INDEPENDENCE AMERICAN INSURANCE COMPANY</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2">
      <c r="B10" s="384"/>
      <c r="C10" s="383"/>
      <c r="D10" s="385">
        <f>'Cover Page'!C9</f>
        <v>0</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4"/>
      <c r="C12" s="383"/>
      <c r="D12" s="385" t="str">
        <f>'Cover Page'!C6</f>
        <v>2018</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4"/>
      <c r="C14" s="224"/>
      <c r="D14" s="224"/>
    </row>
    <row r="15" spans="1:28" s="49" customFormat="1" ht="16.5" thickBot="1" x14ac:dyDescent="0.3">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25">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3">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25">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25">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2">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2">
      <c r="B21" s="228"/>
      <c r="C21" s="80">
        <v>1.1000000000000001</v>
      </c>
      <c r="D21" s="229" t="s">
        <v>45</v>
      </c>
      <c r="E21" s="261"/>
      <c r="F21" s="262"/>
      <c r="G21" s="178"/>
      <c r="H21" s="176"/>
      <c r="I21" s="261"/>
      <c r="J21" s="262"/>
      <c r="K21" s="178"/>
      <c r="L21" s="176"/>
      <c r="M21" s="261"/>
      <c r="N21" s="262"/>
      <c r="O21" s="178"/>
      <c r="P21" s="176"/>
      <c r="Q21" s="261">
        <v>0</v>
      </c>
      <c r="R21" s="262">
        <v>0</v>
      </c>
      <c r="S21" s="178"/>
      <c r="T21" s="176"/>
      <c r="U21" s="261"/>
      <c r="V21" s="262"/>
      <c r="W21" s="178"/>
      <c r="X21" s="176"/>
      <c r="Y21" s="261"/>
      <c r="Z21" s="262"/>
      <c r="AA21" s="178"/>
      <c r="AB21" s="176"/>
    </row>
    <row r="22" spans="1:28" s="43" customFormat="1" ht="30" x14ac:dyDescent="0.2">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3">
        <v>0</v>
      </c>
      <c r="R22" s="264">
        <v>1324.4938</v>
      </c>
      <c r="S22" s="265">
        <f>'Pt 1 Summary of Data'!L24</f>
        <v>22916.344999999998</v>
      </c>
      <c r="T22" s="266">
        <f>SUM(Q22:S22)</f>
        <v>24240.838799999998</v>
      </c>
      <c r="U22" s="263"/>
      <c r="V22" s="264"/>
      <c r="W22" s="265">
        <f>'Pt 1 Summary of Data'!N24</f>
        <v>0</v>
      </c>
      <c r="X22" s="266">
        <f>SUM(U22:W22)</f>
        <v>0</v>
      </c>
      <c r="Y22" s="263"/>
      <c r="Z22" s="264"/>
      <c r="AA22" s="265">
        <f>'Pt 1 Summary of Data'!P24</f>
        <v>0</v>
      </c>
      <c r="AB22" s="266">
        <f>SUM(Y22:AA22)</f>
        <v>0</v>
      </c>
    </row>
    <row r="23" spans="1:28" s="49" customFormat="1" x14ac:dyDescent="0.2">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0</v>
      </c>
      <c r="R23" s="267">
        <f>SUM(R$22:R$22)</f>
        <v>1324.4938</v>
      </c>
      <c r="S23" s="267">
        <f>SUM(S$22:S$22)</f>
        <v>22916.344999999998</v>
      </c>
      <c r="T23" s="266">
        <f>SUM(Q23:S23)</f>
        <v>24240.838799999998</v>
      </c>
      <c r="U23" s="267">
        <f>SUM(U$22:U$22)</f>
        <v>0</v>
      </c>
      <c r="V23" s="267">
        <f>SUM(V$22:V$22)</f>
        <v>0</v>
      </c>
      <c r="W23" s="267">
        <f>SUM(W$22:W$22)</f>
        <v>0</v>
      </c>
      <c r="X23" s="266">
        <f>SUM(U23:W23)</f>
        <v>0</v>
      </c>
      <c r="Y23" s="267">
        <f>SUM(Y$22:Y$22)</f>
        <v>0</v>
      </c>
      <c r="Z23" s="267">
        <f>SUM(Z$22:Z$22)</f>
        <v>0</v>
      </c>
      <c r="AA23" s="267">
        <f>SUM(AA$22:AA$22)</f>
        <v>0</v>
      </c>
      <c r="AB23" s="266">
        <f>SUM(Y23:AA23)</f>
        <v>0</v>
      </c>
    </row>
    <row r="24" spans="1:28" s="49" customFormat="1" x14ac:dyDescent="0.2">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2">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2">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73">
        <v>0</v>
      </c>
      <c r="R26" s="264">
        <v>9650</v>
      </c>
      <c r="S26" s="274">
        <f>'Pt 1 Summary of Data'!L21</f>
        <v>87895.081117661102</v>
      </c>
      <c r="T26" s="266">
        <f>SUM(Q26:S26)</f>
        <v>97545.081117661102</v>
      </c>
      <c r="U26" s="273"/>
      <c r="V26" s="264"/>
      <c r="W26" s="274">
        <f>'Pt 1 Summary of Data'!N21</f>
        <v>0</v>
      </c>
      <c r="X26" s="266">
        <f>SUM(U26:W26)</f>
        <v>0</v>
      </c>
      <c r="Y26" s="273"/>
      <c r="Z26" s="264"/>
      <c r="AA26" s="274">
        <f>'Pt 1 Summary of Data'!P21</f>
        <v>0</v>
      </c>
      <c r="AB26" s="266">
        <f>SUM(Y26:AA26)</f>
        <v>0</v>
      </c>
    </row>
    <row r="27" spans="1:28" s="43" customFormat="1" ht="30" x14ac:dyDescent="0.2">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73">
        <v>0</v>
      </c>
      <c r="R27" s="264">
        <v>725.92509501465167</v>
      </c>
      <c r="S27" s="274">
        <f>'Pt 1 Summary of Data'!L35</f>
        <v>6611.9424986174763</v>
      </c>
      <c r="T27" s="266">
        <f>SUM(Q27:S27)</f>
        <v>7337.8675936321279</v>
      </c>
      <c r="U27" s="273"/>
      <c r="V27" s="264"/>
      <c r="W27" s="274">
        <f>'Pt 1 Summary of Data'!N35</f>
        <v>0</v>
      </c>
      <c r="X27" s="266">
        <f>SUM(U27:W27)</f>
        <v>0</v>
      </c>
      <c r="Y27" s="273"/>
      <c r="Z27" s="264"/>
      <c r="AA27" s="274">
        <f>'Pt 1 Summary of Data'!P35</f>
        <v>0</v>
      </c>
      <c r="AB27" s="266">
        <f>SUM(Y27:AA27)</f>
        <v>0</v>
      </c>
    </row>
    <row r="28" spans="1:28" s="49" customFormat="1" x14ac:dyDescent="0.2">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0</v>
      </c>
      <c r="R28" s="274">
        <f t="shared" si="0"/>
        <v>8924.0749049853475</v>
      </c>
      <c r="S28" s="274">
        <f t="shared" si="0"/>
        <v>81283.138619043631</v>
      </c>
      <c r="T28" s="112">
        <f>T$26-T$27</f>
        <v>90207.213524028979</v>
      </c>
      <c r="U28" s="274">
        <f t="shared" si="0"/>
        <v>0</v>
      </c>
      <c r="V28" s="274">
        <f t="shared" si="0"/>
        <v>0</v>
      </c>
      <c r="W28" s="274">
        <f t="shared" si="0"/>
        <v>0</v>
      </c>
      <c r="X28" s="112">
        <f>X$26-X$27</f>
        <v>0</v>
      </c>
      <c r="Y28" s="274">
        <f t="shared" si="0"/>
        <v>0</v>
      </c>
      <c r="Z28" s="274">
        <f t="shared" si="0"/>
        <v>0</v>
      </c>
      <c r="AA28" s="274">
        <f t="shared" si="0"/>
        <v>0</v>
      </c>
      <c r="AB28" s="112">
        <f>AB$26-AB$27</f>
        <v>0</v>
      </c>
    </row>
    <row r="29" spans="1:28" s="49" customFormat="1" x14ac:dyDescent="0.2">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2">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278">
        <v>0</v>
      </c>
      <c r="R30" s="279">
        <v>9.1666666666666661</v>
      </c>
      <c r="S30" s="280">
        <f>'Pt 1 Summary of Data'!L49</f>
        <v>200.91666666666666</v>
      </c>
      <c r="T30" s="281">
        <f>SUM(Q30:S30)</f>
        <v>210.08333333333331</v>
      </c>
      <c r="U30" s="282"/>
      <c r="V30" s="279"/>
      <c r="W30" s="283">
        <f>'Pt 1 Summary of Data'!N49</f>
        <v>0</v>
      </c>
      <c r="X30" s="281">
        <f>SUM(U30:W30)</f>
        <v>0</v>
      </c>
      <c r="Y30" s="282"/>
      <c r="Z30" s="279"/>
      <c r="AA30" s="283">
        <f>'Pt 1 Summary of Data'!P49</f>
        <v>0</v>
      </c>
      <c r="AB30" s="281">
        <f>SUM(Y30:AA30)</f>
        <v>0</v>
      </c>
    </row>
    <row r="31" spans="1:28" s="49" customFormat="1" x14ac:dyDescent="0.2">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2">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ht="15.75" x14ac:dyDescent="0.2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t="str">
        <f>IF(T30&lt;1000,"Not Required to Calculate",T23/T28)</f>
        <v>Not Required to Calculate</v>
      </c>
      <c r="U33" s="292"/>
      <c r="V33" s="293"/>
      <c r="W33" s="293"/>
      <c r="X33" s="294" t="str">
        <f>IF(X30&lt;1000,"Not Required to Calculate",X23/X28)</f>
        <v>Not Required to Calculate</v>
      </c>
      <c r="Y33" s="292"/>
      <c r="Z33" s="293"/>
      <c r="AA33" s="293"/>
      <c r="AB33" s="294" t="str">
        <f>IF(AB30&lt;1000,"Not Required to Calculate",AB23/AB28)</f>
        <v>Not Required to Calculate</v>
      </c>
    </row>
    <row r="34" spans="1:28" s="49" customFormat="1" ht="15.75" thickBot="1" x14ac:dyDescent="0.25">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ht="15.75" x14ac:dyDescent="0.25">
      <c r="A35" s="43"/>
      <c r="B35" s="248"/>
      <c r="N35" s="25"/>
      <c r="Z35" s="25"/>
    </row>
    <row r="36" spans="1:28" s="49" customFormat="1" x14ac:dyDescent="0.2">
      <c r="A36" s="43"/>
      <c r="B36" s="25"/>
      <c r="N36" s="25"/>
      <c r="Z36" s="25"/>
    </row>
    <row r="37" spans="1:28" s="49" customFormat="1" ht="15.75" x14ac:dyDescent="0.25">
      <c r="A37" s="43"/>
      <c r="C37" s="152" t="s">
        <v>61</v>
      </c>
      <c r="D37" s="152"/>
      <c r="E37" s="152"/>
      <c r="N37" s="25"/>
      <c r="Q37" s="248"/>
      <c r="Z37" s="25"/>
    </row>
    <row r="38" spans="1:28" s="49" customFormat="1" ht="15.75" x14ac:dyDescent="0.25">
      <c r="A38" s="43"/>
      <c r="C38" s="152"/>
      <c r="D38" s="312" t="s">
        <v>138</v>
      </c>
      <c r="E38" s="312"/>
      <c r="N38" s="25"/>
      <c r="Z38" s="25"/>
    </row>
    <row r="39" spans="1:28" s="49" customFormat="1" ht="15.75" x14ac:dyDescent="0.25">
      <c r="A39" s="43"/>
      <c r="C39" s="152"/>
      <c r="D39" s="152" t="s">
        <v>70</v>
      </c>
      <c r="E39" s="47"/>
      <c r="N39" s="25"/>
      <c r="Q39" s="52"/>
      <c r="Z39" s="25"/>
    </row>
    <row r="40" spans="1:28" s="49" customFormat="1" ht="15.75" x14ac:dyDescent="0.25">
      <c r="A40" s="43"/>
      <c r="C40" s="152"/>
      <c r="D40" s="152" t="s">
        <v>66</v>
      </c>
      <c r="E40" s="47"/>
      <c r="G40" s="45"/>
      <c r="N40" s="25"/>
      <c r="Q40" s="48"/>
      <c r="Z40" s="25"/>
    </row>
    <row r="41" spans="1:28" s="49" customFormat="1" ht="15.75" x14ac:dyDescent="0.2">
      <c r="A41" s="43"/>
      <c r="C41" s="153"/>
      <c r="D41" s="249" t="s">
        <v>101</v>
      </c>
      <c r="E41" s="249"/>
      <c r="N41" s="25"/>
      <c r="Z41" s="25"/>
    </row>
    <row r="42" spans="1:28" s="49" customFormat="1" ht="15.75" x14ac:dyDescent="0.2">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paperSize="5" scale="32" fitToHeight="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49"/>
  <sheetViews>
    <sheetView topLeftCell="A55" zoomScaleNormal="100" workbookViewId="0">
      <selection activeCell="C51" sqref="C51"/>
    </sheetView>
  </sheetViews>
  <sheetFormatPr defaultRowHeight="15" x14ac:dyDescent="0.2"/>
  <cols>
    <col min="1" max="1" width="1.85546875" style="2" customWidth="1"/>
    <col min="2" max="2" width="92.42578125" style="199"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7">
        <f>'Cover Page'!C7</f>
        <v>0</v>
      </c>
    </row>
    <row r="7" spans="2:3" s="2" customFormat="1" ht="15.75" customHeight="1" x14ac:dyDescent="0.25">
      <c r="B7" s="44" t="s">
        <v>88</v>
      </c>
      <c r="C7" s="403" t="s">
        <v>127</v>
      </c>
    </row>
    <row r="8" spans="2:3" s="2" customFormat="1" ht="15.75" customHeight="1" x14ac:dyDescent="0.25">
      <c r="B8" s="298" t="str">
        <f>'Cover Page'!C8</f>
        <v>INDEPENDENCE AMERICAN INSURANCE COMPANY</v>
      </c>
    </row>
    <row r="9" spans="2:3" s="2" customFormat="1" ht="15.75" customHeight="1" x14ac:dyDescent="0.25">
      <c r="B9" s="54" t="s">
        <v>90</v>
      </c>
    </row>
    <row r="10" spans="2:3" s="2" customFormat="1" ht="15.75" customHeight="1" x14ac:dyDescent="0.25">
      <c r="B10" s="298">
        <f>'Cover Page'!C9</f>
        <v>0</v>
      </c>
    </row>
    <row r="11" spans="2:3" s="2" customFormat="1" ht="15.75" x14ac:dyDescent="0.25">
      <c r="B11" s="54" t="s">
        <v>85</v>
      </c>
    </row>
    <row r="12" spans="2:3" s="2" customFormat="1" x14ac:dyDescent="0.2">
      <c r="B12" s="198" t="str">
        <f>'Cover Page'!C6</f>
        <v>2018</v>
      </c>
    </row>
    <row r="13" spans="2:3" s="2" customFormat="1" ht="15.75" x14ac:dyDescent="0.25">
      <c r="B13" s="54"/>
    </row>
    <row r="14" spans="2:3" s="2" customFormat="1" ht="15.75" x14ac:dyDescent="0.25">
      <c r="B14" s="54"/>
    </row>
    <row r="15" spans="2:3" s="199" customFormat="1" ht="15.75" x14ac:dyDescent="0.25">
      <c r="B15" s="54"/>
    </row>
    <row r="16" spans="2:3" s="199" customFormat="1" ht="16.5" thickBot="1" x14ac:dyDescent="0.3">
      <c r="B16" s="299"/>
      <c r="C16" s="397" t="s">
        <v>130</v>
      </c>
    </row>
    <row r="17" spans="2:3" s="199" customFormat="1" ht="48" thickBot="1" x14ac:dyDescent="0.25">
      <c r="B17" s="398" t="s">
        <v>155</v>
      </c>
      <c r="C17" s="377"/>
    </row>
    <row r="18" spans="2:3" s="199" customFormat="1" ht="47.25" x14ac:dyDescent="0.25">
      <c r="B18" s="399" t="s">
        <v>156</v>
      </c>
      <c r="C18" s="404"/>
    </row>
    <row r="19" spans="2:3" s="199" customFormat="1" x14ac:dyDescent="0.2">
      <c r="B19" s="375" t="s">
        <v>96</v>
      </c>
      <c r="C19" s="369"/>
    </row>
    <row r="20" spans="2:3" s="199" customFormat="1" x14ac:dyDescent="0.2">
      <c r="B20" s="373" t="s">
        <v>97</v>
      </c>
      <c r="C20" s="374"/>
    </row>
    <row r="21" spans="2:3" s="199" customFormat="1" x14ac:dyDescent="0.2">
      <c r="B21" s="376"/>
      <c r="C21" s="377"/>
    </row>
    <row r="22" spans="2:3" s="199" customFormat="1" x14ac:dyDescent="0.2">
      <c r="B22" s="376"/>
      <c r="C22" s="377"/>
    </row>
    <row r="23" spans="2:3" s="199" customFormat="1" x14ac:dyDescent="0.2">
      <c r="B23" s="376"/>
      <c r="C23" s="377"/>
    </row>
    <row r="24" spans="2:3" s="199" customFormat="1" x14ac:dyDescent="0.2">
      <c r="B24" s="376"/>
      <c r="C24" s="377"/>
    </row>
    <row r="25" spans="2:3" s="199" customFormat="1" x14ac:dyDescent="0.2">
      <c r="B25" s="376"/>
      <c r="C25" s="377"/>
    </row>
    <row r="26" spans="2:3" s="199" customFormat="1" x14ac:dyDescent="0.2">
      <c r="B26" s="376"/>
      <c r="C26" s="377"/>
    </row>
    <row r="27" spans="2:3" s="199" customFormat="1" x14ac:dyDescent="0.2">
      <c r="B27" s="376"/>
      <c r="C27" s="377"/>
    </row>
    <row r="28" spans="2:3" s="199" customFormat="1" x14ac:dyDescent="0.2">
      <c r="B28" s="376"/>
      <c r="C28" s="377"/>
    </row>
    <row r="29" spans="2:3" s="199" customFormat="1" x14ac:dyDescent="0.2">
      <c r="B29" s="376"/>
      <c r="C29" s="377"/>
    </row>
    <row r="30" spans="2:3" s="199" customFormat="1" x14ac:dyDescent="0.2">
      <c r="B30" s="376"/>
      <c r="C30" s="377"/>
    </row>
    <row r="31" spans="2:3" s="199" customFormat="1" x14ac:dyDescent="0.2">
      <c r="B31" s="378"/>
      <c r="C31" s="379"/>
    </row>
    <row r="32" spans="2:3" s="199" customFormat="1" ht="47.25" x14ac:dyDescent="0.25">
      <c r="B32" s="400" t="s">
        <v>157</v>
      </c>
      <c r="C32" s="380"/>
    </row>
    <row r="33" spans="2:3" s="199" customFormat="1" x14ac:dyDescent="0.2">
      <c r="B33" s="371" t="s">
        <v>95</v>
      </c>
      <c r="C33" s="372" t="s">
        <v>154</v>
      </c>
    </row>
    <row r="34" spans="2:3" s="199" customFormat="1" x14ac:dyDescent="0.2">
      <c r="B34" s="401"/>
      <c r="C34" s="370"/>
    </row>
    <row r="35" spans="2:3" s="199" customFormat="1" x14ac:dyDescent="0.2">
      <c r="B35" s="401"/>
      <c r="C35" s="370"/>
    </row>
    <row r="36" spans="2:3" s="199" customFormat="1" x14ac:dyDescent="0.2">
      <c r="B36" s="401"/>
      <c r="C36" s="370"/>
    </row>
    <row r="37" spans="2:3" s="199" customFormat="1" x14ac:dyDescent="0.2">
      <c r="B37" s="401"/>
      <c r="C37" s="370"/>
    </row>
    <row r="38" spans="2:3" s="199" customFormat="1" x14ac:dyDescent="0.2">
      <c r="B38" s="401"/>
      <c r="C38" s="370"/>
    </row>
    <row r="39" spans="2:3" s="199" customFormat="1" x14ac:dyDescent="0.2">
      <c r="B39" s="401"/>
      <c r="C39" s="370"/>
    </row>
    <row r="40" spans="2:3" s="199" customFormat="1" x14ac:dyDescent="0.2">
      <c r="B40" s="401"/>
      <c r="C40" s="370"/>
    </row>
    <row r="41" spans="2:3" s="199" customFormat="1" x14ac:dyDescent="0.2">
      <c r="B41" s="401"/>
      <c r="C41" s="370"/>
    </row>
    <row r="42" spans="2:3" s="199" customFormat="1" x14ac:dyDescent="0.2">
      <c r="B42" s="401"/>
      <c r="C42" s="370"/>
    </row>
    <row r="43" spans="2:3" s="199" customFormat="1" ht="15.75" thickBot="1" x14ac:dyDescent="0.25">
      <c r="B43" s="367"/>
      <c r="C43" s="368"/>
    </row>
    <row r="44" spans="2:3" s="199" customFormat="1" x14ac:dyDescent="0.2">
      <c r="B44" s="208"/>
    </row>
    <row r="45" spans="2:3" s="199" customFormat="1" ht="15.75" x14ac:dyDescent="0.25">
      <c r="B45" s="152" t="s">
        <v>61</v>
      </c>
      <c r="C45" s="301"/>
    </row>
    <row r="46" spans="2:3" s="199" customFormat="1" ht="15.75" x14ac:dyDescent="0.25">
      <c r="B46" s="152" t="s">
        <v>138</v>
      </c>
      <c r="C46" s="152"/>
    </row>
    <row r="47" spans="2:3" s="199" customFormat="1" ht="15.75" x14ac:dyDescent="0.25">
      <c r="B47" s="152" t="s">
        <v>70</v>
      </c>
      <c r="C47" s="152"/>
    </row>
    <row r="48" spans="2:3" s="199" customFormat="1" ht="15.75" x14ac:dyDescent="0.25">
      <c r="B48" s="152" t="s">
        <v>66</v>
      </c>
      <c r="C48" s="152"/>
    </row>
    <row r="49" spans="2:3" s="199" customFormat="1" ht="15.75" x14ac:dyDescent="0.2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73"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D27"/>
  <sheetViews>
    <sheetView topLeftCell="A16" zoomScaleNormal="100" workbookViewId="0">
      <selection activeCell="B25" sqref="B25"/>
    </sheetView>
  </sheetViews>
  <sheetFormatPr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7">
        <f>'Cover Page'!C7</f>
        <v>0</v>
      </c>
    </row>
    <row r="7" spans="2:4" ht="15.75" customHeight="1" x14ac:dyDescent="0.25">
      <c r="B7" s="44" t="s">
        <v>88</v>
      </c>
    </row>
    <row r="8" spans="2:4" ht="15.75" customHeight="1" x14ac:dyDescent="0.25">
      <c r="B8" s="298" t="str">
        <f>'Cover Page'!C8</f>
        <v>INDEPENDENCE AMERICAN INSURANCE COMPANY</v>
      </c>
      <c r="D8" s="347" t="s">
        <v>91</v>
      </c>
    </row>
    <row r="9" spans="2:4" ht="15.75" customHeight="1" x14ac:dyDescent="0.25">
      <c r="B9" s="54" t="s">
        <v>90</v>
      </c>
    </row>
    <row r="10" spans="2:4" ht="15.75" customHeight="1" x14ac:dyDescent="0.25">
      <c r="B10" s="298">
        <f>'Cover Page'!C9</f>
        <v>0</v>
      </c>
    </row>
    <row r="11" spans="2:4" ht="15.75" x14ac:dyDescent="0.25">
      <c r="B11" s="54" t="s">
        <v>85</v>
      </c>
    </row>
    <row r="12" spans="2:4" x14ac:dyDescent="0.2">
      <c r="B12" s="198" t="str">
        <f>'Cover Page'!C6</f>
        <v>2018</v>
      </c>
    </row>
    <row r="13" spans="2:4" ht="15.75" x14ac:dyDescent="0.25">
      <c r="B13" s="303"/>
    </row>
    <row r="17" spans="2:2" s="25" customFormat="1" ht="15.75" thickBot="1" x14ac:dyDescent="0.25">
      <c r="B17" s="304" t="s">
        <v>92</v>
      </c>
    </row>
    <row r="18" spans="2:2" s="25" customFormat="1" ht="150.75" thickBot="1" x14ac:dyDescent="0.25">
      <c r="B18" s="402" t="s">
        <v>158</v>
      </c>
    </row>
    <row r="19" spans="2:2" s="25" customFormat="1" x14ac:dyDescent="0.2"/>
    <row r="20" spans="2:2" s="25" customFormat="1" x14ac:dyDescent="0.2"/>
    <row r="21" spans="2:2" s="25" customFormat="1" x14ac:dyDescent="0.2"/>
    <row r="22" spans="2:2" s="25" customFormat="1" ht="15.75" x14ac:dyDescent="0.25">
      <c r="B22" s="303" t="s">
        <v>179</v>
      </c>
    </row>
    <row r="23" spans="2:2" s="25" customFormat="1" x14ac:dyDescent="0.2">
      <c r="B23" s="24" t="s">
        <v>93</v>
      </c>
    </row>
    <row r="24" spans="2:2" s="25" customFormat="1" x14ac:dyDescent="0.2"/>
    <row r="25" spans="2:2" s="25" customFormat="1" x14ac:dyDescent="0.2"/>
    <row r="26" spans="2:2" s="25" customFormat="1" ht="15.75" x14ac:dyDescent="0.25">
      <c r="B26" s="303" t="s">
        <v>180</v>
      </c>
    </row>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scale="87"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Independence American Insurance Company 2018 Dental MLR Report</dc:title>
  <dc:creator/>
  <cp:keywords>Dental, MLR, Report, CDI</cp:keywords>
  <cp:lastModifiedBy/>
  <dcterms:created xsi:type="dcterms:W3CDTF">2014-04-29T18:43:25Z</dcterms:created>
  <dcterms:modified xsi:type="dcterms:W3CDTF">2020-03-04T22:38:21Z</dcterms:modified>
  <cp:category>Reports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