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9040" windowHeight="1584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62913"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<sst xmlns="http://schemas.openxmlformats.org/spreadsheetml/2006/main" count="333" uniqueCount="191">
  <si>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</si>
  <si>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</si>
  <si>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</si>
  <si>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</si>
  <si>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</si>
  <si>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</si>
  <si>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</si>
  <si>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</si>
  <si>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</si>
  <si>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</si>
  <si>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</si>
  <si>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</si>
  <si>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</si>
  <si>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</si>
  <si>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</si>
  <si>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</si>
  <si>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</si>
  <si>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</si>
  <si>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</si>
  <si>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</si>
  <si>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</si>
  <si>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</si>
  <si>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</si>
  <si>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</si>
  <si>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</si>
  <si>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</si>
  <si>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</si>
  <si>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</si>
  <si>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</si>
  <si>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</si>
  <si>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</si>
  <si>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</si>
  <si>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</si>
  <si>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</si>
  <si>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</si>
  <si>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</si>
  <si>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</si>
  <si>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</si>
  <si>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</si>
  <si>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</si>
  <si>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</si>
  <si>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</si>
  <si>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</si>
  <si>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</si>
  <si>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</si>
  <si>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</si>
  <si>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</si>
  <si>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</si>
  <si>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</si>
  <si>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</si>
  <si>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</si>
  <si>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</si>
  <si>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</si>
  <si>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</si>
  <si>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</si>
  <si>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</si>
  <si>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</si>
  <si>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</si>
  <si>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</si>
  <si>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</si>
  <si>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</si>
  <si>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</si>
  <si>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</si>
  <si>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</si>
  <si>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</si>
  <si>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</si>
  <si>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</si>
  <si>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</si>
  <si>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</si>
  <si>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</si>
  <si>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</si>
  <si>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</si>
  <si>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</si>
  <si>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</si>
  <si>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</si>
  <si>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</si>
  <si>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</si>
  <si>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</si>
  <si>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</si>
  <si>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</si>
  <si>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</si>
  <si>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</si>
  <si>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</si>
  <si>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</si>
  <si>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</si>
  <si>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</si>
  <si>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</si>
  <si>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</si>
  <si>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</si>
  <si>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</si>
  <si>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</si>
  <si>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</si>
  <si>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</si>
  <si>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</si>
  <si>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</si>
  <si>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</si>
  <si>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</si>
  <si>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</si>
  <si>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</si>
  <si>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</si>
  <si>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</si>
  <si>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</si>
  <si>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</si>
  <si>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</si>
  <si>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</si>
  <si>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</si>
  <si>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</si>
  <si>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</si>
  <si>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</si>
  <si>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</si>
  <si>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</si>
  <si>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</si>
  <si>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</si>
  <si>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</si>
  <si>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</si>
  <si>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</si>
  <si>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</si>
  <si>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</si>
  <si>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</si>
  <si>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</si>
  <si>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</si>
  <si>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</si>
  <si>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</si>
  <si>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</si>
  <si>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</si>
  <si>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</si>
  <si>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</si>
  <si>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</si>
  <si>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</si>
  <si>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</si>
  <si>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</si>
  <si>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</si>
  <si>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</si>
  <si>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</si>
  <si>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</si>
  <si>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</si>
  <si>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</si>
  <si>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</si>
  <si>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</si>
  <si>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</si>
  <si>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</si>
  <si>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</si>
  <si>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</si>
  <si>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</si>
  <si>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</si>
  <si>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</si>
  <si>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</si>
  <si>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</si>
  <si>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</si>
  <si>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</si>
  <si>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</si>
  <si>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</si>
  <si>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</si>
  <si>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</si>
  <si>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</si>
  <si>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</si>
  <si>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</si>
  <si>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</si>
  <si>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</si>
  <si>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</si>
  <si>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</si>
  <si>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Golden Rule Insurance Company</t>
  </si>
  <si>
    <t>UnitedHealthOne</t>
  </si>
  <si>
    <t xml:space="preserve">Paid Claims - Adjudicated claim activity for fee for service claims from source system.  </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</si>
  <si>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</si>
  <si>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</si>
  <si>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</si>
  <si>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</si>
  <si>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</si>
  <si>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</si>
  <si>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</si>
  <si>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</si>
  <si>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</si>
  <si>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</si>
  <si>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</si>
  <si>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</si>
  <si>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</si>
  <si>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</si>
  <si>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</si>
  <si>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</si>
  <si>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</si>
  <si>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</si>
  <si>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</si>
  <si>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</si>
  <si>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</si>
  <si>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</si>
  <si>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</si>
  <si>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Not Applicable</t>
  </si>
  <si>
    <t>No</t>
  </si>
  <si>
    <t>State Assessments</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</si>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</sst>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1"/>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9">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4" fontId="4" fillId="0" borderId="30" xfId="92" applyNumberFormat="1" applyFont="1" applyFill="1" applyBorder="1" applyAlignment="1" applyProtection="1">
      <alignment vertical="top"/>
      <protection locked="0"/>
    </xf>
    <xf numFmtId="164" fontId="4" fillId="0" borderId="47" xfId="92" applyNumberFormat="1" applyFont="1" applyFill="1" applyBorder="1" applyAlignment="1" applyProtection="1">
      <alignment vertical="top"/>
      <protection locked="0"/>
    </xf>
    <xf numFmtId="0" fontId="40" fillId="0" borderId="78" xfId="0" applyFont="1" applyBorder="1" applyAlignment="1" applyProtection="1">
      <alignment wrapText="1"/>
      <protection locked="0"/>
    </xf>
    <xf numFmtId="0" fontId="40" fillId="0" borderId="75" xfId="0" applyFont="1" applyBorder="1" applyAlignment="1" applyProtection="1">
      <alignment horizontal="left" wrapText="1" indent="3"/>
      <protection locked="0"/>
    </xf>
    <xf numFmtId="0" fontId="30" fillId="0" borderId="34" xfId="0" applyFont="1" applyBorder="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election activeCell="C15" sqref="C15"/>
    </sheetView>
  </sheetViews>
  <sheetFormatPr defaultColWidth="9.140625" defaultRowHeight="15" x14ac:dyDescent="0.2"/>
  <cols>
    <col min="1" max="1" width="2.42578125" style="25" bestFit="1" customWidth="1"/>
    <col min="2" max="2" width="70.42578125" style="25" bestFit="1" customWidth="1"/>
    <col min="3" max="3" width="38.28515625" style="25" bestFit="1"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t="s">
        <v>62</v>
      </c>
    </row>
    <row r="8" spans="1:3" ht="15.75" x14ac:dyDescent="0.2">
      <c r="A8" s="32" t="s">
        <v>2</v>
      </c>
      <c r="B8" s="33" t="s">
        <v>88</v>
      </c>
      <c r="C8" s="34" t="s">
        <v>161</v>
      </c>
    </row>
    <row r="9" spans="1:3" ht="15.75" x14ac:dyDescent="0.2">
      <c r="A9" s="32" t="s">
        <v>3</v>
      </c>
      <c r="B9" s="33" t="s">
        <v>89</v>
      </c>
      <c r="C9" s="34" t="s">
        <v>162</v>
      </c>
    </row>
    <row r="10" spans="1:3" ht="16.5" thickBot="1" x14ac:dyDescent="0.3">
      <c r="A10" s="36" t="s">
        <v>4</v>
      </c>
      <c r="B10" s="37" t="s">
        <v>86</v>
      </c>
      <c r="C10" s="38" t="s">
        <v>188</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83"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abSelected="1" topLeftCell="A17" zoomScale="70" zoomScaleNormal="70" workbookViewId="0">
      <selection activeCell="C15" sqref="C15"/>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1"/>
      <c r="C6" s="382"/>
      <c r="D6" s="390" t="str">
        <f>'Cover Page'!C7</f>
        <v/>
      </c>
      <c r="E6" s="334"/>
      <c r="F6" s="335"/>
      <c r="G6" s="25"/>
      <c r="H6" s="50" t="str">
        <f>'Cover Page'!C10</f>
        <v>No</v>
      </c>
      <c r="I6" s="25"/>
      <c r="J6" s="25"/>
      <c r="K6" s="51"/>
      <c r="L6" s="51"/>
      <c r="M6" s="25"/>
      <c r="N6" s="52"/>
      <c r="O6" s="25"/>
      <c r="P6" s="25"/>
    </row>
    <row r="7" spans="1:16" s="49" customFormat="1" ht="15.75" x14ac:dyDescent="0.25">
      <c r="A7" s="43"/>
      <c r="B7" s="44" t="s">
        <v>88</v>
      </c>
      <c r="C7" s="45"/>
      <c r="D7" s="45"/>
      <c r="E7" s="335"/>
      <c r="F7" s="335"/>
      <c r="G7" s="25"/>
      <c r="H7" s="39"/>
      <c r="K7" s="51"/>
      <c r="L7" s="51"/>
      <c r="M7" s="25"/>
      <c r="N7" s="39"/>
    </row>
    <row r="8" spans="1:16" s="49" customFormat="1" ht="15" customHeight="1" x14ac:dyDescent="0.2">
      <c r="A8" s="43"/>
      <c r="B8" s="383"/>
      <c r="C8" s="382"/>
      <c r="D8" s="198" t="str">
        <f>'Cover Page'!C8</f>
        <v>Golden Rule Insurance Company</v>
      </c>
      <c r="E8" s="335"/>
      <c r="F8" s="335"/>
      <c r="G8" s="25"/>
      <c r="H8" s="53"/>
      <c r="K8" s="380"/>
      <c r="L8" s="380"/>
      <c r="M8" s="25"/>
      <c r="N8" s="53"/>
    </row>
    <row r="9" spans="1:16" s="49" customFormat="1" ht="18" customHeight="1" x14ac:dyDescent="0.25">
      <c r="A9" s="43"/>
      <c r="B9" s="54" t="s">
        <v>90</v>
      </c>
      <c r="C9" s="45"/>
      <c r="D9" s="45"/>
      <c r="E9" s="345" t="s">
        <v>105</v>
      </c>
      <c r="F9" s="335"/>
      <c r="H9" s="43"/>
      <c r="I9" s="25"/>
      <c r="J9" s="25"/>
      <c r="K9" s="55"/>
      <c r="L9" s="55"/>
      <c r="N9" s="43"/>
      <c r="O9" s="25"/>
      <c r="P9" s="25"/>
    </row>
    <row r="10" spans="1:16" s="49" customFormat="1" ht="15" customHeight="1" x14ac:dyDescent="0.2">
      <c r="A10" s="43"/>
      <c r="B10" s="384"/>
      <c r="C10" s="382"/>
      <c r="D10" s="198" t="str">
        <f>'Cover Page'!C9</f>
        <v>UnitedHealthOne</v>
      </c>
      <c r="E10" s="335"/>
      <c r="F10" s="335"/>
      <c r="G10" s="25"/>
      <c r="H10" s="52"/>
      <c r="K10" s="380"/>
      <c r="L10" s="380"/>
      <c r="M10" s="25"/>
      <c r="N10" s="52"/>
    </row>
    <row r="11" spans="1:16" s="49" customFormat="1" ht="15.75" x14ac:dyDescent="0.25">
      <c r="A11" s="43"/>
      <c r="B11" s="54" t="s">
        <v>85</v>
      </c>
      <c r="C11" s="45"/>
      <c r="D11" s="45"/>
      <c r="E11" s="335"/>
      <c r="F11" s="335"/>
      <c r="H11" s="56"/>
      <c r="I11" s="25"/>
      <c r="J11" s="25"/>
      <c r="K11" s="55"/>
      <c r="L11" s="55"/>
      <c r="N11" s="56"/>
      <c r="O11" s="25"/>
      <c r="P11" s="25"/>
    </row>
    <row r="12" spans="1:16" s="49" customFormat="1" x14ac:dyDescent="0.2">
      <c r="A12" s="43"/>
      <c r="B12" s="384"/>
      <c r="C12" s="382"/>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9"/>
      <c r="F14" s="320"/>
      <c r="G14" s="320" t="s">
        <v>33</v>
      </c>
      <c r="H14" s="320"/>
      <c r="I14" s="320"/>
      <c r="J14" s="320"/>
      <c r="K14" s="319"/>
      <c r="L14" s="320"/>
      <c r="M14" s="320" t="s">
        <v>33</v>
      </c>
      <c r="N14" s="320"/>
      <c r="O14" s="320"/>
      <c r="P14" s="332"/>
    </row>
    <row r="15" spans="1:16" ht="13.7" customHeight="1" thickBot="1" x14ac:dyDescent="0.25">
      <c r="B15" s="24"/>
      <c r="C15" s="24"/>
      <c r="D15" s="41"/>
      <c r="E15" s="322"/>
      <c r="F15" s="323"/>
      <c r="G15" s="324" t="s">
        <v>106</v>
      </c>
      <c r="H15" s="323"/>
      <c r="I15" s="323"/>
      <c r="J15" s="325"/>
      <c r="K15" s="322"/>
      <c r="L15" s="323"/>
      <c r="M15" s="324" t="s">
        <v>107</v>
      </c>
      <c r="N15" s="323"/>
      <c r="O15" s="323"/>
      <c r="P15" s="325"/>
    </row>
    <row r="16" spans="1:16" ht="16.5" customHeight="1" thickBot="1" x14ac:dyDescent="0.3">
      <c r="B16" s="24"/>
      <c r="C16" s="24"/>
      <c r="D16" s="41"/>
      <c r="E16" s="327" t="s">
        <v>8</v>
      </c>
      <c r="F16" s="326"/>
      <c r="G16" s="327" t="s">
        <v>9</v>
      </c>
      <c r="H16" s="328"/>
      <c r="I16" s="330" t="s">
        <v>10</v>
      </c>
      <c r="J16" s="331"/>
      <c r="K16" s="327" t="s">
        <v>8</v>
      </c>
      <c r="L16" s="328"/>
      <c r="M16" s="327" t="s">
        <v>9</v>
      </c>
      <c r="N16" s="328"/>
      <c r="O16" s="330" t="s">
        <v>10</v>
      </c>
      <c r="P16" s="331"/>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6"/>
      <c r="C18" s="313"/>
      <c r="D18" s="318"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4"/>
      <c r="C19" s="315"/>
      <c r="D19" s="317"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3089659.28</v>
      </c>
      <c r="L21" s="83">
        <f>'Pt 2 Premium and Claims'!L22+'Pt 2 Premium and Claims'!L23-'Pt 2 Premium and Claims'!L24-'Pt 2 Premium and Claims'!L25</f>
        <v>3085184.6199999992</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1394747.0399999998</v>
      </c>
      <c r="L24" s="83">
        <f>'Pt 2 Premium and Claims'!L51</f>
        <v>1386298.2499999998</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404">
        <v>196794.65472746675</v>
      </c>
      <c r="L28" s="405">
        <v>196794.65472746675</v>
      </c>
      <c r="M28" s="106"/>
      <c r="N28" s="105"/>
      <c r="O28" s="106"/>
      <c r="P28" s="108"/>
    </row>
    <row r="29" spans="2:16" s="39" customFormat="1" ht="30" x14ac:dyDescent="0.2">
      <c r="B29" s="97"/>
      <c r="C29" s="101"/>
      <c r="D29" s="81" t="s">
        <v>67</v>
      </c>
      <c r="E29" s="106"/>
      <c r="F29" s="108"/>
      <c r="G29" s="104"/>
      <c r="H29" s="105"/>
      <c r="I29" s="106"/>
      <c r="J29" s="107"/>
      <c r="K29" s="404">
        <v>0</v>
      </c>
      <c r="L29" s="405">
        <v>0</v>
      </c>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1175.5987650134155</v>
      </c>
      <c r="L31" s="108">
        <v>1175.5987650134155</v>
      </c>
      <c r="M31" s="106"/>
      <c r="N31" s="105"/>
      <c r="O31" s="106"/>
      <c r="P31" s="108"/>
    </row>
    <row r="32" spans="2:16" x14ac:dyDescent="0.2">
      <c r="B32" s="79"/>
      <c r="C32" s="101"/>
      <c r="D32" s="109" t="s">
        <v>104</v>
      </c>
      <c r="E32" s="106"/>
      <c r="F32" s="108"/>
      <c r="G32" s="104"/>
      <c r="H32" s="105"/>
      <c r="I32" s="106"/>
      <c r="J32" s="107"/>
      <c r="K32" s="106">
        <v>0</v>
      </c>
      <c r="L32" s="108">
        <v>0</v>
      </c>
      <c r="M32" s="106"/>
      <c r="N32" s="105"/>
      <c r="O32" s="106"/>
      <c r="P32" s="108"/>
    </row>
    <row r="33" spans="2:16" x14ac:dyDescent="0.2">
      <c r="B33" s="79"/>
      <c r="C33" s="101"/>
      <c r="D33" s="109" t="s">
        <v>103</v>
      </c>
      <c r="E33" s="106"/>
      <c r="F33" s="108"/>
      <c r="G33" s="104"/>
      <c r="H33" s="105"/>
      <c r="I33" s="106"/>
      <c r="J33" s="107"/>
      <c r="K33" s="106">
        <v>0</v>
      </c>
      <c r="L33" s="108">
        <v>0</v>
      </c>
      <c r="M33" s="106"/>
      <c r="N33" s="105"/>
      <c r="O33" s="106"/>
      <c r="P33" s="108"/>
    </row>
    <row r="34" spans="2:16" x14ac:dyDescent="0.2">
      <c r="B34" s="79"/>
      <c r="C34" s="101">
        <v>3.3</v>
      </c>
      <c r="D34" s="109" t="s">
        <v>21</v>
      </c>
      <c r="E34" s="110"/>
      <c r="F34" s="108"/>
      <c r="G34" s="104"/>
      <c r="H34" s="105"/>
      <c r="I34" s="106"/>
      <c r="J34" s="107"/>
      <c r="K34" s="110">
        <v>0</v>
      </c>
      <c r="L34" s="108">
        <v>0</v>
      </c>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197970.25349248017</v>
      </c>
      <c r="L35" s="112">
        <f t="shared" si="0"/>
        <v>197970.25349248017</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0</v>
      </c>
      <c r="L38" s="108">
        <v>0</v>
      </c>
      <c r="M38" s="106"/>
      <c r="N38" s="108"/>
      <c r="O38" s="106"/>
      <c r="P38" s="108"/>
    </row>
    <row r="39" spans="2:16" x14ac:dyDescent="0.2">
      <c r="B39" s="116"/>
      <c r="C39" s="101">
        <v>4.2</v>
      </c>
      <c r="D39" s="109" t="s">
        <v>19</v>
      </c>
      <c r="E39" s="106"/>
      <c r="F39" s="108"/>
      <c r="G39" s="106"/>
      <c r="H39" s="108"/>
      <c r="I39" s="106"/>
      <c r="J39" s="108"/>
      <c r="K39" s="106">
        <v>256624.21</v>
      </c>
      <c r="L39" s="108">
        <v>256624.21</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23594.734459251096</v>
      </c>
      <c r="L41" s="108">
        <v>23594.734459251096</v>
      </c>
      <c r="M41" s="110"/>
      <c r="N41" s="108"/>
      <c r="O41" s="110"/>
      <c r="P41" s="108"/>
    </row>
    <row r="42" spans="2:16" ht="30" x14ac:dyDescent="0.2">
      <c r="B42" s="116"/>
      <c r="C42" s="117"/>
      <c r="D42" s="81" t="s">
        <v>123</v>
      </c>
      <c r="E42" s="110"/>
      <c r="F42" s="108"/>
      <c r="G42" s="110"/>
      <c r="H42" s="108"/>
      <c r="I42" s="110"/>
      <c r="J42" s="108"/>
      <c r="K42" s="110">
        <v>0</v>
      </c>
      <c r="L42" s="108">
        <v>0</v>
      </c>
      <c r="M42" s="110"/>
      <c r="N42" s="108"/>
      <c r="O42" s="110"/>
      <c r="P42" s="108"/>
    </row>
    <row r="43" spans="2:16" x14ac:dyDescent="0.2">
      <c r="B43" s="116"/>
      <c r="C43" s="101">
        <v>4.4000000000000004</v>
      </c>
      <c r="D43" s="109" t="s">
        <v>20</v>
      </c>
      <c r="E43" s="110"/>
      <c r="F43" s="104"/>
      <c r="G43" s="110"/>
      <c r="H43" s="104"/>
      <c r="I43" s="110"/>
      <c r="J43" s="104"/>
      <c r="K43" s="110">
        <v>520086.9366984315</v>
      </c>
      <c r="L43" s="104">
        <v>520086.9366984315</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800305.88115768251</v>
      </c>
      <c r="L44" s="83">
        <f t="shared" si="1"/>
        <v>800305.88115768251</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6364</v>
      </c>
      <c r="L47" s="126">
        <v>6364</v>
      </c>
      <c r="M47" s="125"/>
      <c r="N47" s="126"/>
      <c r="O47" s="125"/>
      <c r="P47" s="103"/>
    </row>
    <row r="48" spans="2:16" s="39" customFormat="1" x14ac:dyDescent="0.2">
      <c r="B48" s="97"/>
      <c r="C48" s="101">
        <v>5.2</v>
      </c>
      <c r="D48" s="109" t="s">
        <v>27</v>
      </c>
      <c r="E48" s="125"/>
      <c r="F48" s="126"/>
      <c r="G48" s="125"/>
      <c r="H48" s="126"/>
      <c r="I48" s="125"/>
      <c r="J48" s="126"/>
      <c r="K48" s="125">
        <v>70724</v>
      </c>
      <c r="L48" s="126">
        <v>70724</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5893.666666666667</v>
      </c>
      <c r="L49" s="129">
        <f t="shared" si="2"/>
        <v>5893.666666666667</v>
      </c>
      <c r="M49" s="128">
        <f>M48/12</f>
        <v>0</v>
      </c>
      <c r="N49" s="129">
        <f>N48/12</f>
        <v>0</v>
      </c>
      <c r="O49" s="128">
        <f t="shared" si="2"/>
        <v>0</v>
      </c>
      <c r="P49" s="129">
        <f t="shared" si="2"/>
        <v>0</v>
      </c>
    </row>
    <row r="50" spans="2:16" ht="45" customHeight="1" x14ac:dyDescent="0.2">
      <c r="B50" s="130"/>
      <c r="C50" s="131"/>
      <c r="D50" s="132"/>
      <c r="E50" s="333"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1">
        <v>28860.970000000005</v>
      </c>
      <c r="F51" s="142"/>
      <c r="G51" s="142"/>
      <c r="H51" s="142"/>
      <c r="I51" s="142"/>
      <c r="J51" s="142"/>
      <c r="K51" s="138"/>
      <c r="L51" s="142"/>
      <c r="M51" s="142"/>
      <c r="N51" s="142"/>
      <c r="O51" s="142"/>
      <c r="P51" s="143"/>
    </row>
    <row r="52" spans="2:16" ht="15.75" thickBot="1" x14ac:dyDescent="0.25">
      <c r="B52" s="144" t="s">
        <v>57</v>
      </c>
      <c r="C52" s="145" t="s">
        <v>129</v>
      </c>
      <c r="D52" s="146"/>
      <c r="E52" s="147">
        <v>0</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8" t="s">
        <v>138</v>
      </c>
      <c r="D55" s="248"/>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8" t="s">
        <v>101</v>
      </c>
      <c r="D58" s="248"/>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abSelected="1" zoomScale="55" zoomScaleNormal="55" workbookViewId="0">
      <selection activeCell="C15" sqref="C1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1"/>
      <c r="C6" s="382"/>
      <c r="D6" s="197" t="str">
        <f>'Cover Page'!C7</f>
        <v/>
      </c>
      <c r="E6" s="343"/>
      <c r="F6" s="343"/>
      <c r="G6" s="10"/>
      <c r="H6" s="23"/>
      <c r="K6" s="385"/>
      <c r="L6" s="385"/>
      <c r="M6" s="10"/>
      <c r="N6" s="23"/>
    </row>
    <row r="7" spans="1:16" s="9" customFormat="1" ht="15.75" customHeight="1" x14ac:dyDescent="0.25">
      <c r="A7" s="12"/>
      <c r="B7" s="44" t="s">
        <v>88</v>
      </c>
      <c r="C7" s="45"/>
      <c r="D7" s="45"/>
      <c r="E7" s="344"/>
      <c r="F7" s="344"/>
      <c r="G7" s="10"/>
      <c r="H7" s="10"/>
      <c r="K7" s="10"/>
      <c r="L7" s="10"/>
      <c r="M7" s="10"/>
      <c r="N7" s="10"/>
    </row>
    <row r="8" spans="1:16" s="9" customFormat="1" ht="15" customHeight="1" x14ac:dyDescent="0.2">
      <c r="A8" s="12"/>
      <c r="B8" s="383"/>
      <c r="C8" s="382"/>
      <c r="D8" s="198" t="str">
        <f>'Cover Page'!C8</f>
        <v>Golden Rule Insurance Company</v>
      </c>
      <c r="E8" s="344"/>
      <c r="F8" s="344"/>
      <c r="G8" s="10"/>
      <c r="H8" s="23"/>
      <c r="I8" s="11"/>
      <c r="J8" s="11"/>
      <c r="K8" s="385"/>
      <c r="L8" s="385"/>
      <c r="M8" s="10"/>
      <c r="N8" s="23"/>
      <c r="O8" s="11"/>
      <c r="P8" s="11"/>
    </row>
    <row r="9" spans="1:16" s="9" customFormat="1" ht="15.75" customHeight="1" x14ac:dyDescent="0.25">
      <c r="A9" s="12"/>
      <c r="B9" s="54" t="s">
        <v>90</v>
      </c>
      <c r="C9" s="45"/>
      <c r="D9" s="45"/>
      <c r="E9" s="345" t="s">
        <v>124</v>
      </c>
      <c r="F9" s="344"/>
      <c r="G9" s="12"/>
      <c r="H9" s="12"/>
      <c r="I9" s="11"/>
      <c r="J9" s="11"/>
      <c r="K9" s="14"/>
      <c r="L9" s="14"/>
      <c r="M9" s="12"/>
      <c r="N9" s="12"/>
      <c r="O9" s="11"/>
      <c r="P9" s="11"/>
    </row>
    <row r="10" spans="1:16" s="9" customFormat="1" ht="15" customHeight="1" x14ac:dyDescent="0.2">
      <c r="A10" s="12"/>
      <c r="B10" s="384"/>
      <c r="C10" s="382"/>
      <c r="D10" s="198" t="str">
        <f>'Cover Page'!C9</f>
        <v>UnitedHealthOne</v>
      </c>
      <c r="E10" s="344"/>
      <c r="F10" s="344"/>
      <c r="G10" s="12"/>
      <c r="H10" s="23"/>
      <c r="I10" s="11"/>
      <c r="J10" s="11"/>
      <c r="K10" s="385"/>
      <c r="L10" s="385"/>
      <c r="M10" s="12"/>
      <c r="N10" s="23"/>
      <c r="O10" s="11"/>
      <c r="P10" s="11"/>
    </row>
    <row r="11" spans="1:16" s="9" customFormat="1" ht="15.75" customHeight="1" x14ac:dyDescent="0.25">
      <c r="A11" s="12"/>
      <c r="B11" s="54" t="s">
        <v>85</v>
      </c>
      <c r="C11" s="45"/>
      <c r="D11" s="45"/>
      <c r="E11" s="344"/>
      <c r="F11" s="344"/>
      <c r="G11" s="12"/>
      <c r="H11" s="15"/>
      <c r="I11" s="11"/>
      <c r="J11" s="11"/>
      <c r="K11" s="14"/>
      <c r="L11" s="14"/>
      <c r="M11" s="12"/>
      <c r="N11" s="15"/>
      <c r="O11" s="11"/>
      <c r="P11" s="11"/>
    </row>
    <row r="12" spans="1:16" s="9" customFormat="1" x14ac:dyDescent="0.2">
      <c r="A12" s="12"/>
      <c r="B12" s="384"/>
      <c r="C12" s="382"/>
      <c r="D12" s="198" t="str">
        <f>'Cover Page'!C6</f>
        <v>2019</v>
      </c>
      <c r="E12" s="385"/>
      <c r="F12" s="385"/>
      <c r="G12" s="12"/>
      <c r="H12" s="23"/>
      <c r="I12" s="11"/>
      <c r="J12" s="11"/>
      <c r="K12" s="385"/>
      <c r="L12" s="385"/>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19"/>
      <c r="F15" s="320"/>
      <c r="G15" s="320" t="s">
        <v>33</v>
      </c>
      <c r="H15" s="320"/>
      <c r="I15" s="320"/>
      <c r="J15" s="320"/>
      <c r="K15" s="319"/>
      <c r="L15" s="320"/>
      <c r="M15" s="320" t="s">
        <v>33</v>
      </c>
      <c r="N15" s="320"/>
      <c r="O15" s="320"/>
      <c r="P15" s="332"/>
    </row>
    <row r="16" spans="1:16" s="25" customFormat="1" ht="16.5" customHeight="1" thickBot="1" x14ac:dyDescent="0.25">
      <c r="A16" s="39"/>
      <c r="D16" s="39"/>
      <c r="E16" s="321"/>
      <c r="F16" s="336"/>
      <c r="G16" s="338" t="s">
        <v>106</v>
      </c>
      <c r="H16" s="336"/>
      <c r="I16" s="336"/>
      <c r="J16" s="337"/>
      <c r="K16" s="322"/>
      <c r="L16" s="323"/>
      <c r="M16" s="324" t="s">
        <v>107</v>
      </c>
      <c r="N16" s="323"/>
      <c r="O16" s="323"/>
      <c r="P16" s="325"/>
    </row>
    <row r="17" spans="1:16" s="25" customFormat="1" ht="16.5" thickBot="1" x14ac:dyDescent="0.3">
      <c r="A17" s="39"/>
      <c r="D17" s="39"/>
      <c r="E17" s="340" t="s">
        <v>8</v>
      </c>
      <c r="F17" s="339"/>
      <c r="G17" s="340"/>
      <c r="H17" s="342" t="s">
        <v>9</v>
      </c>
      <c r="I17" s="330" t="s">
        <v>10</v>
      </c>
      <c r="J17" s="331"/>
      <c r="K17" s="340" t="s">
        <v>8</v>
      </c>
      <c r="L17" s="341"/>
      <c r="M17" s="340" t="s">
        <v>9</v>
      </c>
      <c r="N17" s="341"/>
      <c r="O17" s="330" t="s">
        <v>10</v>
      </c>
      <c r="P17" s="331"/>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6"/>
      <c r="C19" s="313"/>
      <c r="D19" s="318"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4"/>
      <c r="C20" s="315"/>
      <c r="D20" s="317"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3053358.3499999996</v>
      </c>
      <c r="L22" s="166">
        <v>3085184.6199999992</v>
      </c>
      <c r="M22" s="165"/>
      <c r="N22" s="166"/>
      <c r="O22" s="165"/>
      <c r="P22" s="166"/>
    </row>
    <row r="23" spans="1:16" s="25" customFormat="1" x14ac:dyDescent="0.2">
      <c r="A23" s="39"/>
      <c r="B23" s="79"/>
      <c r="C23" s="80">
        <v>1.2</v>
      </c>
      <c r="D23" s="109" t="s">
        <v>16</v>
      </c>
      <c r="E23" s="165"/>
      <c r="F23" s="166"/>
      <c r="G23" s="165"/>
      <c r="H23" s="166"/>
      <c r="I23" s="165"/>
      <c r="J23" s="166"/>
      <c r="K23" s="165">
        <v>110615.58</v>
      </c>
      <c r="L23" s="166">
        <v>0</v>
      </c>
      <c r="M23" s="165"/>
      <c r="N23" s="166"/>
      <c r="O23" s="165"/>
      <c r="P23" s="166"/>
    </row>
    <row r="24" spans="1:16" s="25" customFormat="1" x14ac:dyDescent="0.2">
      <c r="A24" s="39"/>
      <c r="B24" s="79"/>
      <c r="C24" s="80">
        <v>1.3</v>
      </c>
      <c r="D24" s="109" t="s">
        <v>34</v>
      </c>
      <c r="E24" s="165"/>
      <c r="F24" s="166"/>
      <c r="G24" s="165"/>
      <c r="H24" s="166"/>
      <c r="I24" s="165"/>
      <c r="J24" s="166"/>
      <c r="K24" s="165">
        <v>74314.650000000009</v>
      </c>
      <c r="L24" s="166">
        <v>0</v>
      </c>
      <c r="M24" s="165"/>
      <c r="N24" s="166"/>
      <c r="O24" s="165"/>
      <c r="P24" s="166"/>
    </row>
    <row r="25" spans="1:16" s="25" customFormat="1" x14ac:dyDescent="0.2">
      <c r="A25" s="39"/>
      <c r="B25" s="79"/>
      <c r="C25" s="80">
        <v>1.4</v>
      </c>
      <c r="D25" s="109" t="s">
        <v>17</v>
      </c>
      <c r="E25" s="165"/>
      <c r="F25" s="166"/>
      <c r="G25" s="165"/>
      <c r="H25" s="166"/>
      <c r="I25" s="165"/>
      <c r="J25" s="166"/>
      <c r="K25" s="165">
        <v>0</v>
      </c>
      <c r="L25" s="166">
        <v>0</v>
      </c>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1367924.16</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1375753.8499999999</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60404.000000000015</v>
      </c>
      <c r="L32" s="176"/>
      <c r="M32" s="165"/>
      <c r="N32" s="178"/>
      <c r="O32" s="165"/>
      <c r="P32" s="176"/>
    </row>
    <row r="33" spans="1:16" s="39" customFormat="1" ht="30" x14ac:dyDescent="0.2">
      <c r="B33" s="97"/>
      <c r="C33" s="80"/>
      <c r="D33" s="81" t="s">
        <v>44</v>
      </c>
      <c r="E33" s="177"/>
      <c r="F33" s="166"/>
      <c r="G33" s="177"/>
      <c r="H33" s="179"/>
      <c r="I33" s="177"/>
      <c r="J33" s="166"/>
      <c r="K33" s="177"/>
      <c r="L33" s="166">
        <v>10544.399999999983</v>
      </c>
      <c r="M33" s="177"/>
      <c r="N33" s="179"/>
      <c r="O33" s="177"/>
      <c r="P33" s="166"/>
    </row>
    <row r="34" spans="1:16" s="25" customFormat="1" x14ac:dyDescent="0.2">
      <c r="A34" s="39"/>
      <c r="B34" s="79"/>
      <c r="C34" s="80">
        <v>2.2999999999999998</v>
      </c>
      <c r="D34" s="109" t="s">
        <v>28</v>
      </c>
      <c r="E34" s="165"/>
      <c r="F34" s="176"/>
      <c r="G34" s="165"/>
      <c r="H34" s="178"/>
      <c r="I34" s="165"/>
      <c r="J34" s="176"/>
      <c r="K34" s="165">
        <v>33581.120000000003</v>
      </c>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1394747.0399999998</v>
      </c>
      <c r="L51" s="190">
        <f>L30+L33+L37+L41+L44+L47+L48+L50</f>
        <v>1386298.2499999998</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tabSelected="1" topLeftCell="A13" zoomScale="85" zoomScaleNormal="85" workbookViewId="0">
      <selection activeCell="C15" sqref="C15"/>
    </sheetView>
  </sheetViews>
  <sheetFormatPr defaultRowHeight="15" x14ac:dyDescent="0.2"/>
  <cols>
    <col min="1" max="1" width="1.85546875" style="2" customWidth="1"/>
    <col min="2" max="2" width="69.85546875" style="199" customWidth="1"/>
    <col min="3" max="3" width="18.5703125" customWidth="1"/>
    <col min="4" max="4" width="64.7109375" bestFit="1"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t="str">
        <f>'Cover Page'!C7</f>
        <v/>
      </c>
      <c r="D6" s="346" t="s">
        <v>125</v>
      </c>
    </row>
    <row r="7" spans="2:5" s="2" customFormat="1" ht="15.75" customHeight="1" x14ac:dyDescent="0.25">
      <c r="B7" s="44" t="s">
        <v>88</v>
      </c>
    </row>
    <row r="8" spans="2:5" s="2" customFormat="1" ht="15" customHeight="1" x14ac:dyDescent="0.2">
      <c r="B8" s="198" t="str">
        <f>'Cover Page'!C8</f>
        <v>Golden Rule Insurance Company</v>
      </c>
    </row>
    <row r="9" spans="2:5" s="2" customFormat="1" ht="15.75" customHeight="1" x14ac:dyDescent="0.25">
      <c r="B9" s="54" t="s">
        <v>90</v>
      </c>
    </row>
    <row r="10" spans="2:5" s="2" customFormat="1" ht="15" customHeight="1" x14ac:dyDescent="0.2">
      <c r="B10" s="198" t="str">
        <f>'Cover Page'!C9</f>
        <v>UnitedHealthOne</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5" t="s">
        <v>76</v>
      </c>
      <c r="E15" s="208"/>
    </row>
    <row r="16" spans="2:5" s="210" customFormat="1" ht="15.75" thickBot="1" x14ac:dyDescent="0.25">
      <c r="B16" s="201">
        <v>1</v>
      </c>
      <c r="C16" s="209">
        <v>2</v>
      </c>
      <c r="D16" s="392">
        <v>3</v>
      </c>
    </row>
    <row r="17" spans="2:5" s="199" customFormat="1" ht="15.75" x14ac:dyDescent="0.25">
      <c r="B17" s="202" t="s">
        <v>77</v>
      </c>
      <c r="C17" s="211"/>
      <c r="D17" s="348"/>
      <c r="E17" s="208"/>
    </row>
    <row r="18" spans="2:5" s="199" customFormat="1" ht="45" x14ac:dyDescent="0.25">
      <c r="B18" s="407" t="s">
        <v>163</v>
      </c>
      <c r="C18" s="212"/>
      <c r="D18" s="406" t="s">
        <v>167</v>
      </c>
      <c r="E18" s="208"/>
    </row>
    <row r="19" spans="2:5" s="199" customFormat="1" ht="45" x14ac:dyDescent="0.25">
      <c r="B19" s="407" t="s">
        <v>164</v>
      </c>
      <c r="C19" s="212"/>
      <c r="D19" s="406" t="s">
        <v>168</v>
      </c>
      <c r="E19" s="208"/>
    </row>
    <row r="20" spans="2:5" s="199" customFormat="1" ht="45" x14ac:dyDescent="0.25">
      <c r="B20" s="407" t="s">
        <v>165</v>
      </c>
      <c r="C20" s="212"/>
      <c r="D20" s="406" t="s">
        <v>169</v>
      </c>
      <c r="E20" s="208"/>
    </row>
    <row r="21" spans="2:5" s="199" customFormat="1" ht="75" x14ac:dyDescent="0.25">
      <c r="B21" s="407" t="s">
        <v>166</v>
      </c>
      <c r="C21" s="212"/>
      <c r="D21" s="406" t="s">
        <v>170</v>
      </c>
      <c r="E21" s="208"/>
    </row>
    <row r="22" spans="2:5" s="199" customFormat="1" ht="60" x14ac:dyDescent="0.25">
      <c r="B22" s="407" t="s">
        <v>189</v>
      </c>
      <c r="C22" s="212"/>
      <c r="D22" s="406" t="s">
        <v>190</v>
      </c>
      <c r="E22" s="208"/>
    </row>
    <row r="23" spans="2:5" s="199" customFormat="1" ht="35.25" customHeight="1" thickBot="1" x14ac:dyDescent="0.25">
      <c r="B23" s="203"/>
      <c r="C23" s="212"/>
      <c r="D23" s="349"/>
      <c r="E23" s="208"/>
    </row>
    <row r="24" spans="2:5" s="199" customFormat="1" ht="15.75" x14ac:dyDescent="0.25">
      <c r="B24" s="202" t="s">
        <v>78</v>
      </c>
      <c r="C24" s="211"/>
      <c r="D24" s="348"/>
      <c r="E24" s="208"/>
    </row>
    <row r="25" spans="2:5" s="199" customFormat="1" x14ac:dyDescent="0.2">
      <c r="B25" s="204" t="s">
        <v>79</v>
      </c>
      <c r="C25" s="213"/>
      <c r="D25" s="347"/>
      <c r="E25" s="208"/>
    </row>
    <row r="26" spans="2:5" s="199" customFormat="1" ht="60" x14ac:dyDescent="0.25">
      <c r="B26" s="407" t="s">
        <v>171</v>
      </c>
      <c r="C26" s="212"/>
      <c r="D26" s="406" t="s">
        <v>173</v>
      </c>
      <c r="E26" s="208"/>
    </row>
    <row r="27" spans="2:5" s="199" customFormat="1" ht="75" x14ac:dyDescent="0.25">
      <c r="B27" s="407" t="s">
        <v>172</v>
      </c>
      <c r="C27" s="212"/>
      <c r="D27" s="406" t="s">
        <v>174</v>
      </c>
      <c r="E27" s="208"/>
    </row>
    <row r="28" spans="2:5" s="199" customFormat="1" ht="35.25" customHeight="1" x14ac:dyDescent="0.2">
      <c r="B28" s="203"/>
      <c r="C28" s="212"/>
      <c r="D28" s="349"/>
      <c r="E28" s="208"/>
    </row>
    <row r="29" spans="2:5" s="199" customFormat="1" ht="35.25" customHeight="1" x14ac:dyDescent="0.2">
      <c r="B29" s="203"/>
      <c r="C29" s="214"/>
      <c r="D29" s="349"/>
      <c r="E29" s="208"/>
    </row>
    <row r="30" spans="2:5" s="199" customFormat="1" ht="35.25" customHeight="1" x14ac:dyDescent="0.2">
      <c r="B30" s="203"/>
      <c r="C30" s="214"/>
      <c r="D30" s="349"/>
      <c r="E30" s="208"/>
    </row>
    <row r="31" spans="2:5" s="199" customFormat="1" ht="35.25" customHeight="1" x14ac:dyDescent="0.2">
      <c r="B31" s="203"/>
      <c r="C31" s="215"/>
      <c r="D31" s="349"/>
      <c r="E31" s="208"/>
    </row>
    <row r="32" spans="2:5" s="199" customFormat="1" x14ac:dyDescent="0.2">
      <c r="B32" s="205" t="s">
        <v>80</v>
      </c>
      <c r="C32" s="216"/>
      <c r="D32" s="347"/>
      <c r="E32" s="208"/>
    </row>
    <row r="33" spans="2:5" s="199" customFormat="1" ht="60" x14ac:dyDescent="0.25">
      <c r="B33" s="407" t="s">
        <v>175</v>
      </c>
      <c r="C33" s="212"/>
      <c r="D33" s="406" t="s">
        <v>177</v>
      </c>
      <c r="E33" s="208"/>
    </row>
    <row r="34" spans="2:5" s="199" customFormat="1" ht="45" x14ac:dyDescent="0.25">
      <c r="B34" s="407" t="s">
        <v>176</v>
      </c>
      <c r="C34" s="212"/>
      <c r="D34" s="406" t="s">
        <v>178</v>
      </c>
      <c r="E34" s="208"/>
    </row>
    <row r="35" spans="2:5" s="199" customFormat="1" ht="35.25" customHeight="1" x14ac:dyDescent="0.2">
      <c r="B35" s="203"/>
      <c r="C35" s="212"/>
      <c r="D35" s="349"/>
      <c r="E35" s="208"/>
    </row>
    <row r="36" spans="2:5" s="199" customFormat="1" ht="35.25" customHeight="1" x14ac:dyDescent="0.2">
      <c r="B36" s="203"/>
      <c r="C36" s="214"/>
      <c r="D36" s="349"/>
      <c r="E36" s="208"/>
    </row>
    <row r="37" spans="2:5" s="199" customFormat="1" ht="35.25" customHeight="1" x14ac:dyDescent="0.2">
      <c r="B37" s="203"/>
      <c r="C37" s="214"/>
      <c r="D37" s="349"/>
      <c r="E37" s="208"/>
    </row>
    <row r="38" spans="2:5" s="199" customFormat="1" ht="35.25" customHeight="1" x14ac:dyDescent="0.2">
      <c r="B38" s="203"/>
      <c r="C38" s="215"/>
      <c r="D38" s="349"/>
      <c r="E38" s="208"/>
    </row>
    <row r="39" spans="2:5" s="199" customFormat="1" x14ac:dyDescent="0.2">
      <c r="B39" s="205" t="s">
        <v>81</v>
      </c>
      <c r="C39" s="216"/>
      <c r="D39" s="347"/>
      <c r="E39" s="208"/>
    </row>
    <row r="40" spans="2:5" s="199" customFormat="1" ht="35.25" customHeight="1" x14ac:dyDescent="0.2">
      <c r="B40" s="203" t="s">
        <v>179</v>
      </c>
      <c r="C40" s="212"/>
      <c r="D40" s="349" t="s">
        <v>180</v>
      </c>
      <c r="E40" s="208"/>
    </row>
    <row r="41" spans="2:5" s="199" customFormat="1" ht="35.25" customHeight="1" x14ac:dyDescent="0.2">
      <c r="B41" s="203"/>
      <c r="C41" s="212"/>
      <c r="D41" s="349"/>
      <c r="E41" s="208"/>
    </row>
    <row r="42" spans="2:5" s="199" customFormat="1" ht="35.25" customHeight="1" x14ac:dyDescent="0.2">
      <c r="B42" s="203"/>
      <c r="C42" s="212"/>
      <c r="D42" s="349"/>
      <c r="E42" s="208"/>
    </row>
    <row r="43" spans="2:5" s="199" customFormat="1" ht="35.25" customHeight="1" x14ac:dyDescent="0.2">
      <c r="B43" s="203"/>
      <c r="C43" s="214"/>
      <c r="D43" s="349"/>
      <c r="E43" s="208"/>
    </row>
    <row r="44" spans="2:5" s="199" customFormat="1" ht="35.25" customHeight="1" x14ac:dyDescent="0.2">
      <c r="B44" s="203"/>
      <c r="C44" s="214"/>
      <c r="D44" s="349"/>
      <c r="E44" s="208"/>
    </row>
    <row r="45" spans="2:5" s="199" customFormat="1" ht="35.25" customHeight="1" x14ac:dyDescent="0.2">
      <c r="B45" s="203"/>
      <c r="C45" s="215"/>
      <c r="D45" s="349"/>
      <c r="E45" s="208"/>
    </row>
    <row r="46" spans="2:5" s="199" customFormat="1" x14ac:dyDescent="0.2">
      <c r="B46" s="205" t="s">
        <v>82</v>
      </c>
      <c r="C46" s="216"/>
      <c r="D46" s="347"/>
      <c r="E46" s="208"/>
    </row>
    <row r="47" spans="2:5" s="199" customFormat="1" ht="90" x14ac:dyDescent="0.25">
      <c r="B47" s="407" t="s">
        <v>21</v>
      </c>
      <c r="C47" s="212"/>
      <c r="D47" s="406" t="s">
        <v>181</v>
      </c>
      <c r="E47" s="208"/>
    </row>
    <row r="48" spans="2:5" s="199" customFormat="1" ht="35.25" customHeight="1" x14ac:dyDescent="0.2">
      <c r="B48" s="203"/>
      <c r="C48" s="212"/>
      <c r="D48" s="349"/>
      <c r="E48" s="208"/>
    </row>
    <row r="49" spans="2:5" s="199" customFormat="1" ht="35.25" customHeight="1" x14ac:dyDescent="0.2">
      <c r="B49" s="203"/>
      <c r="C49" s="212"/>
      <c r="D49" s="349"/>
      <c r="E49" s="208"/>
    </row>
    <row r="50" spans="2:5" s="199" customFormat="1" ht="35.25" customHeight="1" x14ac:dyDescent="0.2">
      <c r="B50" s="203"/>
      <c r="C50" s="214"/>
      <c r="D50" s="349"/>
      <c r="E50" s="208"/>
    </row>
    <row r="51" spans="2:5" s="199" customFormat="1" ht="35.25" customHeight="1" x14ac:dyDescent="0.2">
      <c r="B51" s="203"/>
      <c r="C51" s="214"/>
      <c r="D51" s="349"/>
      <c r="E51" s="208"/>
    </row>
    <row r="52" spans="2:5" s="199" customFormat="1" ht="35.25" customHeight="1" thickBot="1" x14ac:dyDescent="0.25">
      <c r="B52" s="203"/>
      <c r="C52" s="215"/>
      <c r="D52" s="349"/>
      <c r="E52" s="208"/>
    </row>
    <row r="53" spans="2:5" s="199" customFormat="1" ht="15.75" x14ac:dyDescent="0.25">
      <c r="B53" s="202" t="s">
        <v>108</v>
      </c>
      <c r="C53" s="211"/>
      <c r="D53" s="348"/>
      <c r="E53" s="208"/>
    </row>
    <row r="54" spans="2:5" s="199" customFormat="1" x14ac:dyDescent="0.2">
      <c r="B54" s="206" t="s">
        <v>109</v>
      </c>
      <c r="C54" s="213"/>
      <c r="D54" s="347"/>
      <c r="E54" s="208"/>
    </row>
    <row r="55" spans="2:5" s="218" customFormat="1" ht="75" x14ac:dyDescent="0.25">
      <c r="B55" s="407" t="s">
        <v>18</v>
      </c>
      <c r="C55" s="212"/>
      <c r="D55" s="406" t="s">
        <v>182</v>
      </c>
      <c r="E55" s="217"/>
    </row>
    <row r="56" spans="2:5" s="218" customFormat="1" ht="35.25" customHeight="1" x14ac:dyDescent="0.2">
      <c r="B56" s="203"/>
      <c r="C56" s="214"/>
      <c r="D56" s="349"/>
      <c r="E56" s="217"/>
    </row>
    <row r="57" spans="2:5" s="218" customFormat="1" ht="35.25" customHeight="1" x14ac:dyDescent="0.2">
      <c r="B57" s="203"/>
      <c r="C57" s="214"/>
      <c r="D57" s="349"/>
      <c r="E57" s="217"/>
    </row>
    <row r="58" spans="2:5" s="218" customFormat="1" ht="35.25" customHeight="1" x14ac:dyDescent="0.2">
      <c r="B58" s="203"/>
      <c r="C58" s="214"/>
      <c r="D58" s="349"/>
      <c r="E58" s="217"/>
    </row>
    <row r="59" spans="2:5" s="218" customFormat="1" ht="35.25" customHeight="1" x14ac:dyDescent="0.2">
      <c r="B59" s="203"/>
      <c r="C59" s="214"/>
      <c r="D59" s="349"/>
      <c r="E59" s="217"/>
    </row>
    <row r="60" spans="2:5" s="218" customFormat="1" ht="35.25" customHeight="1" x14ac:dyDescent="0.2">
      <c r="B60" s="203"/>
      <c r="C60" s="219"/>
      <c r="D60" s="349"/>
      <c r="E60" s="217"/>
    </row>
    <row r="61" spans="2:5" s="199" customFormat="1" x14ac:dyDescent="0.2">
      <c r="B61" s="206" t="s">
        <v>110</v>
      </c>
      <c r="C61" s="213"/>
      <c r="D61" s="347"/>
      <c r="E61" s="208"/>
    </row>
    <row r="62" spans="2:5" s="218" customFormat="1" ht="45" x14ac:dyDescent="0.25">
      <c r="B62" s="407" t="s">
        <v>19</v>
      </c>
      <c r="C62" s="212"/>
      <c r="D62" s="406" t="s">
        <v>183</v>
      </c>
      <c r="E62" s="217"/>
    </row>
    <row r="63" spans="2:5" s="218" customFormat="1" ht="35.25" customHeight="1" x14ac:dyDescent="0.2">
      <c r="B63" s="203"/>
      <c r="C63" s="212"/>
      <c r="D63" s="349"/>
      <c r="E63" s="217"/>
    </row>
    <row r="64" spans="2:5" s="218" customFormat="1" ht="35.25" customHeight="1" x14ac:dyDescent="0.2">
      <c r="B64" s="203"/>
      <c r="C64" s="214"/>
      <c r="D64" s="349"/>
      <c r="E64" s="217"/>
    </row>
    <row r="65" spans="2:5" s="218" customFormat="1" ht="35.25" customHeight="1" x14ac:dyDescent="0.2">
      <c r="B65" s="203"/>
      <c r="C65" s="214"/>
      <c r="D65" s="349"/>
      <c r="E65" s="217"/>
    </row>
    <row r="66" spans="2:5" s="218" customFormat="1" ht="35.25" customHeight="1" x14ac:dyDescent="0.2">
      <c r="B66" s="203"/>
      <c r="C66" s="214"/>
      <c r="D66" s="349"/>
      <c r="E66" s="217"/>
    </row>
    <row r="67" spans="2:5" s="218" customFormat="1" ht="35.25" customHeight="1" x14ac:dyDescent="0.2">
      <c r="B67" s="203"/>
      <c r="C67" s="219"/>
      <c r="D67" s="349"/>
      <c r="E67" s="217"/>
    </row>
    <row r="68" spans="2:5" s="199" customFormat="1" x14ac:dyDescent="0.2">
      <c r="B68" s="206" t="s">
        <v>111</v>
      </c>
      <c r="C68" s="213"/>
      <c r="D68" s="347"/>
      <c r="E68" s="208"/>
    </row>
    <row r="69" spans="2:5" s="218" customFormat="1" ht="75" x14ac:dyDescent="0.25">
      <c r="B69" s="407" t="s">
        <v>184</v>
      </c>
      <c r="C69" s="214"/>
      <c r="D69" s="406" t="s">
        <v>185</v>
      </c>
      <c r="E69" s="217"/>
    </row>
    <row r="70" spans="2:5" s="218" customFormat="1" ht="35.25" customHeight="1" x14ac:dyDescent="0.2">
      <c r="B70" s="203"/>
      <c r="C70" s="212"/>
      <c r="D70" s="349"/>
      <c r="E70" s="217"/>
    </row>
    <row r="71" spans="2:5" s="218" customFormat="1" ht="35.25" customHeight="1" x14ac:dyDescent="0.2">
      <c r="B71" s="203"/>
      <c r="C71" s="214"/>
      <c r="D71" s="349"/>
      <c r="E71" s="217"/>
    </row>
    <row r="72" spans="2:5" s="218" customFormat="1" ht="35.25" customHeight="1" x14ac:dyDescent="0.2">
      <c r="B72" s="203"/>
      <c r="C72" s="214"/>
      <c r="D72" s="349"/>
      <c r="E72" s="217"/>
    </row>
    <row r="73" spans="2:5" s="218" customFormat="1" ht="35.25" customHeight="1" x14ac:dyDescent="0.2">
      <c r="B73" s="203"/>
      <c r="C73" s="214"/>
      <c r="D73" s="349"/>
      <c r="E73" s="217"/>
    </row>
    <row r="74" spans="2:5" s="218" customFormat="1" ht="35.25" customHeight="1" x14ac:dyDescent="0.2">
      <c r="B74" s="203"/>
      <c r="C74" s="219"/>
      <c r="D74" s="349"/>
      <c r="E74" s="217"/>
    </row>
    <row r="75" spans="2:5" s="199" customFormat="1" x14ac:dyDescent="0.2">
      <c r="B75" s="206" t="s">
        <v>128</v>
      </c>
      <c r="C75" s="213"/>
      <c r="D75" s="347"/>
      <c r="E75" s="208"/>
    </row>
    <row r="76" spans="2:5" s="218" customFormat="1" ht="180" x14ac:dyDescent="0.25">
      <c r="B76" s="407" t="s">
        <v>20</v>
      </c>
      <c r="C76" s="212"/>
      <c r="D76" s="406" t="s">
        <v>186</v>
      </c>
      <c r="E76" s="217"/>
    </row>
    <row r="77" spans="2:5" s="218" customFormat="1" ht="35.25" customHeight="1" x14ac:dyDescent="0.2">
      <c r="B77" s="203"/>
      <c r="C77" s="212"/>
      <c r="D77" s="349"/>
      <c r="E77" s="217"/>
    </row>
    <row r="78" spans="2:5" s="218" customFormat="1" ht="35.25" customHeight="1" x14ac:dyDescent="0.2">
      <c r="B78" s="203"/>
      <c r="C78" s="214"/>
      <c r="D78" s="349"/>
      <c r="E78" s="217"/>
    </row>
    <row r="79" spans="2:5" s="218" customFormat="1" ht="35.25" customHeight="1" x14ac:dyDescent="0.2">
      <c r="B79" s="203"/>
      <c r="C79" s="214"/>
      <c r="D79" s="349"/>
      <c r="E79" s="217"/>
    </row>
    <row r="80" spans="2:5" s="218" customFormat="1" ht="35.25" customHeight="1" x14ac:dyDescent="0.2">
      <c r="B80" s="203"/>
      <c r="C80" s="214"/>
      <c r="D80" s="349"/>
      <c r="E80" s="217"/>
    </row>
    <row r="81" spans="2:5" s="218" customFormat="1" ht="35.25" customHeight="1" thickBot="1" x14ac:dyDescent="0.25">
      <c r="B81" s="393"/>
      <c r="C81" s="220"/>
      <c r="D81" s="394"/>
      <c r="E81" s="217"/>
    </row>
    <row r="82" spans="2:5" s="199" customFormat="1" x14ac:dyDescent="0.2"/>
    <row r="83" spans="2:5" s="199" customFormat="1" ht="15.75" x14ac:dyDescent="0.25">
      <c r="B83" s="152" t="s">
        <v>61</v>
      </c>
      <c r="C83" s="152"/>
    </row>
    <row r="84" spans="2:5" s="199" customFormat="1" ht="15.75" x14ac:dyDescent="0.2">
      <c r="B84" s="311" t="s">
        <v>138</v>
      </c>
      <c r="C84" s="311"/>
    </row>
    <row r="85" spans="2:5" s="199" customFormat="1" ht="15.75" x14ac:dyDescent="0.25">
      <c r="B85" s="152" t="s">
        <v>70</v>
      </c>
      <c r="C85" s="47"/>
    </row>
    <row r="86" spans="2:5" s="199" customFormat="1" ht="15.75" x14ac:dyDescent="0.25">
      <c r="B86" s="152" t="s">
        <v>66</v>
      </c>
      <c r="C86" s="47"/>
    </row>
    <row r="87" spans="2:5" s="199"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3"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zoomScale="70" zoomScaleNormal="70" workbookViewId="0">
      <selection activeCell="C15" sqref="C15"/>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7" t="str">
        <f>'Cover Page'!C7</f>
        <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Golden Rule Insurance Company</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t="str">
        <f>'Cover Page'!C9</f>
        <v>UnitedHealthOne</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3"/>
      <c r="C14" s="223"/>
      <c r="D14" s="223"/>
    </row>
    <row r="15" spans="1:28" s="49" customFormat="1" ht="16.5" thickBot="1" x14ac:dyDescent="0.3">
      <c r="A15" s="43"/>
      <c r="B15" s="45"/>
      <c r="C15" s="45"/>
      <c r="D15" s="45"/>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9" customFormat="1" ht="15.75" customHeight="1" thickBot="1" x14ac:dyDescent="0.25">
      <c r="A16" s="43"/>
      <c r="B16" s="45"/>
      <c r="C16" s="45"/>
      <c r="D16" s="45"/>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9" customFormat="1" ht="16.5" customHeight="1" thickBot="1" x14ac:dyDescent="0.3">
      <c r="A17" s="43"/>
      <c r="B17" s="45"/>
      <c r="C17" s="45"/>
      <c r="D17" s="45"/>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9" customFormat="1" ht="36" customHeight="1" thickBot="1" x14ac:dyDescent="0.25">
      <c r="A18" s="157"/>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3"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9" customFormat="1" x14ac:dyDescent="0.2">
      <c r="A20" s="43"/>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3" customFormat="1" x14ac:dyDescent="0.2">
      <c r="B21" s="227"/>
      <c r="C21" s="80">
        <v>1.1000000000000001</v>
      </c>
      <c r="D21" s="228" t="s">
        <v>45</v>
      </c>
      <c r="E21" s="260"/>
      <c r="F21" s="261"/>
      <c r="G21" s="178"/>
      <c r="H21" s="176"/>
      <c r="I21" s="260"/>
      <c r="J21" s="261"/>
      <c r="K21" s="178"/>
      <c r="L21" s="176"/>
      <c r="M21" s="260"/>
      <c r="N21" s="261"/>
      <c r="O21" s="178"/>
      <c r="P21" s="176"/>
      <c r="Q21" s="260"/>
      <c r="R21" s="261"/>
      <c r="S21" s="178"/>
      <c r="T21" s="176"/>
      <c r="U21" s="260"/>
      <c r="V21" s="261"/>
      <c r="W21" s="178"/>
      <c r="X21" s="176"/>
      <c r="Y21" s="260"/>
      <c r="Z21" s="261"/>
      <c r="AA21" s="178"/>
      <c r="AB21" s="176"/>
    </row>
    <row r="22" spans="1:28" s="43" customFormat="1" ht="30" x14ac:dyDescent="0.2">
      <c r="B22" s="227"/>
      <c r="C22" s="80">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v>703578.98</v>
      </c>
      <c r="R22" s="263">
        <v>951202.05999999994</v>
      </c>
      <c r="S22" s="264">
        <f>'Pt 1 Summary of Data'!L24</f>
        <v>1386298.2499999998</v>
      </c>
      <c r="T22" s="265">
        <f>SUM(Q22:S22)</f>
        <v>3041079.29</v>
      </c>
      <c r="U22" s="262"/>
      <c r="V22" s="263"/>
      <c r="W22" s="264">
        <f>'Pt 1 Summary of Data'!N24</f>
        <v>0</v>
      </c>
      <c r="X22" s="265">
        <f>SUM(U22:W22)</f>
        <v>0</v>
      </c>
      <c r="Y22" s="262"/>
      <c r="Z22" s="263"/>
      <c r="AA22" s="264">
        <f>'Pt 1 Summary of Data'!P24</f>
        <v>0</v>
      </c>
      <c r="AB22" s="265">
        <f>SUM(Y22:AA22)</f>
        <v>0</v>
      </c>
    </row>
    <row r="23" spans="1:28" s="49" customFormat="1" x14ac:dyDescent="0.2">
      <c r="A23" s="43"/>
      <c r="B23" s="230"/>
      <c r="C23" s="80">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703578.98</v>
      </c>
      <c r="R23" s="266">
        <f>SUM(R$22:R$22)</f>
        <v>951202.05999999994</v>
      </c>
      <c r="S23" s="266">
        <f>SUM(S$22:S$22)</f>
        <v>1386298.2499999998</v>
      </c>
      <c r="T23" s="265">
        <f>SUM(Q23:S23)</f>
        <v>3041079.29</v>
      </c>
      <c r="U23" s="266">
        <f>SUM(U$22:U$22)</f>
        <v>0</v>
      </c>
      <c r="V23" s="266">
        <f>SUM(V$22:V$22)</f>
        <v>0</v>
      </c>
      <c r="W23" s="266">
        <f>SUM(W$22:W$22)</f>
        <v>0</v>
      </c>
      <c r="X23" s="265">
        <f>SUM(U23:W23)</f>
        <v>0</v>
      </c>
      <c r="Y23" s="266">
        <f>SUM(Y$22:Y$22)</f>
        <v>0</v>
      </c>
      <c r="Z23" s="266">
        <f>SUM(Z$22:Z$22)</f>
        <v>0</v>
      </c>
      <c r="AA23" s="266">
        <f>SUM(AA$22:AA$22)</f>
        <v>0</v>
      </c>
      <c r="AB23" s="265">
        <f>SUM(Y23:AA23)</f>
        <v>0</v>
      </c>
    </row>
    <row r="24" spans="1:28" s="49" customFormat="1" x14ac:dyDescent="0.2">
      <c r="A24" s="43"/>
      <c r="B24" s="231"/>
      <c r="C24" s="120"/>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9" customFormat="1" x14ac:dyDescent="0.2">
      <c r="A25" s="43"/>
      <c r="B25" s="233" t="s">
        <v>1</v>
      </c>
      <c r="C25" s="71"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9" customFormat="1" x14ac:dyDescent="0.2">
      <c r="A26" s="43"/>
      <c r="B26" s="230"/>
      <c r="C26" s="80">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v>1553878.64</v>
      </c>
      <c r="R26" s="263">
        <v>2354234.14</v>
      </c>
      <c r="S26" s="273">
        <f>'Pt 1 Summary of Data'!L21</f>
        <v>3085184.6199999992</v>
      </c>
      <c r="T26" s="265">
        <f>SUM(Q26:S26)</f>
        <v>6993297.3999999994</v>
      </c>
      <c r="U26" s="272"/>
      <c r="V26" s="263"/>
      <c r="W26" s="273">
        <f>'Pt 1 Summary of Data'!N21</f>
        <v>0</v>
      </c>
      <c r="X26" s="265">
        <f>SUM(U26:W26)</f>
        <v>0</v>
      </c>
      <c r="Y26" s="272"/>
      <c r="Z26" s="263"/>
      <c r="AA26" s="273">
        <f>'Pt 1 Summary of Data'!P21</f>
        <v>0</v>
      </c>
      <c r="AB26" s="265">
        <f>SUM(Y26:AA26)</f>
        <v>0</v>
      </c>
    </row>
    <row r="27" spans="1:28" s="43" customFormat="1" ht="30" x14ac:dyDescent="0.2">
      <c r="B27" s="227"/>
      <c r="C27" s="80">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v>139675</v>
      </c>
      <c r="R27" s="263">
        <v>206569</v>
      </c>
      <c r="S27" s="273">
        <f>'Pt 1 Summary of Data'!L35</f>
        <v>197970.25349248017</v>
      </c>
      <c r="T27" s="265">
        <f>SUM(Q27:S27)</f>
        <v>544214.25349248014</v>
      </c>
      <c r="U27" s="272"/>
      <c r="V27" s="263"/>
      <c r="W27" s="273">
        <f>'Pt 1 Summary of Data'!N35</f>
        <v>0</v>
      </c>
      <c r="X27" s="265">
        <f>SUM(U27:W27)</f>
        <v>0</v>
      </c>
      <c r="Y27" s="272"/>
      <c r="Z27" s="263"/>
      <c r="AA27" s="273">
        <f>'Pt 1 Summary of Data'!P35</f>
        <v>0</v>
      </c>
      <c r="AB27" s="265">
        <f>SUM(Y27:AA27)</f>
        <v>0</v>
      </c>
    </row>
    <row r="28" spans="1:28" s="49" customFormat="1" x14ac:dyDescent="0.2">
      <c r="A28" s="43"/>
      <c r="B28" s="230"/>
      <c r="C28" s="80">
        <v>2.2999999999999998</v>
      </c>
      <c r="D28" s="229" t="s">
        <v>50</v>
      </c>
      <c r="E28" s="273">
        <f t="shared" ref="E28:AA28" si="0">E$26-E$27</f>
        <v>0</v>
      </c>
      <c r="F28" s="273">
        <f t="shared" si="0"/>
        <v>0</v>
      </c>
      <c r="G28" s="273">
        <f t="shared" si="0"/>
        <v>0</v>
      </c>
      <c r="H28" s="112">
        <f>H$26-H$27</f>
        <v>0</v>
      </c>
      <c r="I28" s="273">
        <f>I$26-I$27</f>
        <v>0</v>
      </c>
      <c r="J28" s="273">
        <f>J$26-J$27</f>
        <v>0</v>
      </c>
      <c r="K28" s="273">
        <f t="shared" si="0"/>
        <v>0</v>
      </c>
      <c r="L28" s="112">
        <f>L$26-L$27</f>
        <v>0</v>
      </c>
      <c r="M28" s="273">
        <f t="shared" si="0"/>
        <v>0</v>
      </c>
      <c r="N28" s="273">
        <f t="shared" si="0"/>
        <v>0</v>
      </c>
      <c r="O28" s="273">
        <f t="shared" si="0"/>
        <v>0</v>
      </c>
      <c r="P28" s="112">
        <f>P$26-P$27</f>
        <v>0</v>
      </c>
      <c r="Q28" s="273">
        <f t="shared" si="0"/>
        <v>1414203.64</v>
      </c>
      <c r="R28" s="273">
        <f t="shared" si="0"/>
        <v>2147665.14</v>
      </c>
      <c r="S28" s="273">
        <f t="shared" si="0"/>
        <v>2887214.366507519</v>
      </c>
      <c r="T28" s="112">
        <f>T$26-T$27</f>
        <v>6449083.1465075193</v>
      </c>
      <c r="U28" s="273">
        <f t="shared" si="0"/>
        <v>0</v>
      </c>
      <c r="V28" s="273">
        <f t="shared" si="0"/>
        <v>0</v>
      </c>
      <c r="W28" s="273">
        <f t="shared" si="0"/>
        <v>0</v>
      </c>
      <c r="X28" s="112">
        <f>X$26-X$27</f>
        <v>0</v>
      </c>
      <c r="Y28" s="273">
        <f t="shared" si="0"/>
        <v>0</v>
      </c>
      <c r="Z28" s="273">
        <f t="shared" si="0"/>
        <v>0</v>
      </c>
      <c r="AA28" s="273">
        <f t="shared" si="0"/>
        <v>0</v>
      </c>
      <c r="AB28" s="112">
        <f>AB$26-AB$27</f>
        <v>0</v>
      </c>
    </row>
    <row r="29" spans="1:28" s="49" customFormat="1" x14ac:dyDescent="0.2">
      <c r="A29" s="43"/>
      <c r="B29" s="231"/>
      <c r="C29" s="121"/>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3"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v>2760</v>
      </c>
      <c r="R30" s="278">
        <v>4354</v>
      </c>
      <c r="S30" s="279">
        <f>'Pt 1 Summary of Data'!L49</f>
        <v>5893.666666666667</v>
      </c>
      <c r="T30" s="280">
        <f>SUM(Q30:S30)</f>
        <v>13007.666666666668</v>
      </c>
      <c r="U30" s="281"/>
      <c r="V30" s="278"/>
      <c r="W30" s="282">
        <f>'Pt 1 Summary of Data'!N49</f>
        <v>0</v>
      </c>
      <c r="X30" s="280">
        <f>SUM(U30:W30)</f>
        <v>0</v>
      </c>
      <c r="Y30" s="281"/>
      <c r="Z30" s="278"/>
      <c r="AA30" s="282">
        <f>'Pt 1 Summary of Data'!P49</f>
        <v>0</v>
      </c>
      <c r="AB30" s="280">
        <f>SUM(Y30:AA30)</f>
        <v>0</v>
      </c>
    </row>
    <row r="31" spans="1:28" s="49" customFormat="1" x14ac:dyDescent="0.2">
      <c r="A31" s="43"/>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9" customFormat="1" ht="30" customHeight="1" x14ac:dyDescent="0.2">
      <c r="A32" s="43"/>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9" customFormat="1" ht="15.75" x14ac:dyDescent="0.25">
      <c r="A33" s="43"/>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f>IF(T30&lt;1000,"Not Required to Calculate",T23/T28)</f>
        <v>0.47155219136023807</v>
      </c>
      <c r="U33" s="291"/>
      <c r="V33" s="292"/>
      <c r="W33" s="292"/>
      <c r="X33" s="293" t="str">
        <f>IF(X30&lt;1000,"Not Required to Calculate",X23/X28)</f>
        <v>Not Required to Calculate</v>
      </c>
      <c r="Y33" s="291"/>
      <c r="Z33" s="292"/>
      <c r="AA33" s="292"/>
      <c r="AB33" s="293" t="str">
        <f>IF(AB30&lt;1000,"Not Required to Calculate",AB23/AB28)</f>
        <v>Not Required to Calculate</v>
      </c>
    </row>
    <row r="34" spans="1:28" s="49" customFormat="1" ht="15.75" thickBot="1" x14ac:dyDescent="0.25">
      <c r="A34" s="43"/>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9" customFormat="1" ht="15.75" x14ac:dyDescent="0.25">
      <c r="A35" s="43"/>
      <c r="B35" s="247"/>
      <c r="N35" s="25"/>
      <c r="Z35" s="25"/>
    </row>
    <row r="36" spans="1:28" s="49" customFormat="1" x14ac:dyDescent="0.2">
      <c r="A36" s="43"/>
      <c r="B36" s="25"/>
      <c r="N36" s="25"/>
      <c r="Z36" s="25"/>
    </row>
    <row r="37" spans="1:28" s="49" customFormat="1" ht="15.75" x14ac:dyDescent="0.25">
      <c r="A37" s="43"/>
      <c r="C37" s="152" t="s">
        <v>61</v>
      </c>
      <c r="D37" s="152"/>
      <c r="E37" s="152"/>
      <c r="N37" s="25"/>
      <c r="Q37" s="247"/>
      <c r="Z37" s="25"/>
    </row>
    <row r="38" spans="1:28" s="49" customFormat="1" ht="15.75" x14ac:dyDescent="0.25">
      <c r="A38" s="43"/>
      <c r="C38" s="152"/>
      <c r="D38" s="311" t="s">
        <v>138</v>
      </c>
      <c r="E38" s="311"/>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8" t="s">
        <v>101</v>
      </c>
      <c r="E41" s="248"/>
      <c r="N41" s="25"/>
      <c r="Z41" s="25"/>
    </row>
    <row r="42" spans="1:28" s="49" customFormat="1" ht="15.75" x14ac:dyDescent="0.2">
      <c r="A42" s="43"/>
      <c r="C42" s="248"/>
      <c r="D42" s="248"/>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abSelected="1" topLeftCell="A37" zoomScale="85" zoomScaleNormal="85" workbookViewId="0">
      <selection activeCell="C15" sqref="C15"/>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t="str">
        <f>'Cover Page'!C7</f>
        <v/>
      </c>
    </row>
    <row r="7" spans="2:3" s="2" customFormat="1" ht="15.75" customHeight="1" x14ac:dyDescent="0.25">
      <c r="B7" s="44" t="s">
        <v>88</v>
      </c>
      <c r="C7" s="402" t="s">
        <v>127</v>
      </c>
    </row>
    <row r="8" spans="2:3" s="2" customFormat="1" ht="15.75" customHeight="1" x14ac:dyDescent="0.25">
      <c r="B8" s="297" t="str">
        <f>'Cover Page'!C8</f>
        <v>Golden Rule Insurance Company</v>
      </c>
    </row>
    <row r="9" spans="2:3" s="2" customFormat="1" ht="15.75" customHeight="1" x14ac:dyDescent="0.25">
      <c r="B9" s="54" t="s">
        <v>90</v>
      </c>
    </row>
    <row r="10" spans="2:3" s="2" customFormat="1" ht="15.75" customHeight="1" x14ac:dyDescent="0.25">
      <c r="B10" s="297" t="str">
        <f>'Cover Page'!C9</f>
        <v>UnitedHealthOne</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8"/>
      <c r="C16" s="396" t="s">
        <v>130</v>
      </c>
    </row>
    <row r="17" spans="2:3" s="199" customFormat="1" ht="48" thickBot="1" x14ac:dyDescent="0.25">
      <c r="B17" s="397" t="s">
        <v>155</v>
      </c>
      <c r="C17" s="376">
        <v>0</v>
      </c>
    </row>
    <row r="18" spans="2:3" s="199" customFormat="1" ht="47.25" x14ac:dyDescent="0.25">
      <c r="B18" s="398" t="s">
        <v>156</v>
      </c>
      <c r="C18" s="403" t="s">
        <v>187</v>
      </c>
    </row>
    <row r="19" spans="2:3" s="199" customFormat="1" x14ac:dyDescent="0.2">
      <c r="B19" s="374" t="s">
        <v>96</v>
      </c>
      <c r="C19" s="368"/>
    </row>
    <row r="20" spans="2:3" s="199" customFormat="1" x14ac:dyDescent="0.2">
      <c r="B20" s="372" t="s">
        <v>97</v>
      </c>
      <c r="C20" s="373"/>
    </row>
    <row r="21" spans="2:3" s="199" customFormat="1" x14ac:dyDescent="0.2">
      <c r="B21" s="375"/>
      <c r="C21" s="376"/>
    </row>
    <row r="22" spans="2:3" s="199" customFormat="1" x14ac:dyDescent="0.2">
      <c r="B22" s="375"/>
      <c r="C22" s="376"/>
    </row>
    <row r="23" spans="2:3" s="199" customFormat="1" x14ac:dyDescent="0.2">
      <c r="B23" s="375"/>
      <c r="C23" s="376"/>
    </row>
    <row r="24" spans="2:3" s="199" customFormat="1" x14ac:dyDescent="0.2">
      <c r="B24" s="375"/>
      <c r="C24" s="376"/>
    </row>
    <row r="25" spans="2:3" s="199" customFormat="1" x14ac:dyDescent="0.2">
      <c r="B25" s="375"/>
      <c r="C25" s="376"/>
    </row>
    <row r="26" spans="2:3" s="199" customFormat="1" x14ac:dyDescent="0.2">
      <c r="B26" s="375"/>
      <c r="C26" s="376"/>
    </row>
    <row r="27" spans="2:3" s="199" customFormat="1" x14ac:dyDescent="0.2">
      <c r="B27" s="375"/>
      <c r="C27" s="376"/>
    </row>
    <row r="28" spans="2:3" s="199" customFormat="1" x14ac:dyDescent="0.2">
      <c r="B28" s="375"/>
      <c r="C28" s="376"/>
    </row>
    <row r="29" spans="2:3" s="199" customFormat="1" x14ac:dyDescent="0.2">
      <c r="B29" s="375"/>
      <c r="C29" s="376"/>
    </row>
    <row r="30" spans="2:3" s="199" customFormat="1" x14ac:dyDescent="0.2">
      <c r="B30" s="375"/>
      <c r="C30" s="376"/>
    </row>
    <row r="31" spans="2:3" s="199" customFormat="1" x14ac:dyDescent="0.2">
      <c r="B31" s="377"/>
      <c r="C31" s="378"/>
    </row>
    <row r="32" spans="2:3" s="199" customFormat="1" ht="47.25" x14ac:dyDescent="0.25">
      <c r="B32" s="399" t="s">
        <v>157</v>
      </c>
      <c r="C32" s="379"/>
    </row>
    <row r="33" spans="2:3" s="199" customFormat="1" x14ac:dyDescent="0.2">
      <c r="B33" s="370" t="s">
        <v>95</v>
      </c>
      <c r="C33" s="371" t="s">
        <v>154</v>
      </c>
    </row>
    <row r="34" spans="2:3" s="199" customFormat="1" x14ac:dyDescent="0.2">
      <c r="B34" s="400" t="s">
        <v>187</v>
      </c>
      <c r="C34" s="369"/>
    </row>
    <row r="35" spans="2:3" s="199" customFormat="1" x14ac:dyDescent="0.2">
      <c r="B35" s="400"/>
      <c r="C35" s="369"/>
    </row>
    <row r="36" spans="2:3" s="199" customFormat="1" x14ac:dyDescent="0.2">
      <c r="B36" s="400"/>
      <c r="C36" s="369"/>
    </row>
    <row r="37" spans="2:3" s="199" customFormat="1" x14ac:dyDescent="0.2">
      <c r="B37" s="400"/>
      <c r="C37" s="369"/>
    </row>
    <row r="38" spans="2:3" s="199" customFormat="1" x14ac:dyDescent="0.2">
      <c r="B38" s="400"/>
      <c r="C38" s="369"/>
    </row>
    <row r="39" spans="2:3" s="199" customFormat="1" x14ac:dyDescent="0.2">
      <c r="B39" s="400"/>
      <c r="C39" s="369"/>
    </row>
    <row r="40" spans="2:3" s="199" customFormat="1" x14ac:dyDescent="0.2">
      <c r="B40" s="400"/>
      <c r="C40" s="369"/>
    </row>
    <row r="41" spans="2:3" s="199" customFormat="1" x14ac:dyDescent="0.2">
      <c r="B41" s="400"/>
      <c r="C41" s="369"/>
    </row>
    <row r="42" spans="2:3" s="199" customFormat="1" x14ac:dyDescent="0.2">
      <c r="B42" s="400"/>
      <c r="C42" s="369"/>
    </row>
    <row r="43" spans="2:3" s="199" customFormat="1" ht="15.75" thickBot="1" x14ac:dyDescent="0.25">
      <c r="B43" s="366"/>
      <c r="C43" s="367"/>
    </row>
    <row r="44" spans="2:3" s="199" customFormat="1" x14ac:dyDescent="0.2">
      <c r="B44" s="208"/>
    </row>
    <row r="45" spans="2:3" s="199" customFormat="1" ht="15.75" x14ac:dyDescent="0.25">
      <c r="B45" s="152" t="s">
        <v>61</v>
      </c>
      <c r="C45" s="300"/>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B18" sqref="B18"/>
    </sheetView>
  </sheetViews>
  <sheetFormatPr defaultColWidth="9.140625" defaultRowHeight="15" x14ac:dyDescent="0.2"/>
  <cols>
    <col min="1" max="1" width="1.85546875" style="18" customWidth="1"/>
    <col min="2" max="2" width="95.5703125" style="25" bestFit="1"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t="str">
        <f>'Cover Page'!C7</f>
        <v/>
      </c>
    </row>
    <row r="7" spans="2:4" ht="15.75" customHeight="1" x14ac:dyDescent="0.25">
      <c r="B7" s="44" t="s">
        <v>88</v>
      </c>
    </row>
    <row r="8" spans="2:4" ht="15.75" customHeight="1" x14ac:dyDescent="0.25">
      <c r="B8" s="297" t="str">
        <f>'Cover Page'!C8</f>
        <v>Golden Rule Insurance Company</v>
      </c>
      <c r="D8" s="346" t="s">
        <v>91</v>
      </c>
    </row>
    <row r="9" spans="2:4" ht="15.75" customHeight="1" x14ac:dyDescent="0.25">
      <c r="B9" s="54" t="s">
        <v>90</v>
      </c>
    </row>
    <row r="10" spans="2:4" ht="15.75" customHeight="1" x14ac:dyDescent="0.25">
      <c r="B10" s="297" t="str">
        <f>'Cover Page'!C9</f>
        <v>UnitedHealthOne</v>
      </c>
    </row>
    <row r="11" spans="2:4" ht="15.75" x14ac:dyDescent="0.25">
      <c r="B11" s="54" t="s">
        <v>85</v>
      </c>
    </row>
    <row r="12" spans="2:4" x14ac:dyDescent="0.2">
      <c r="B12" s="198" t="str">
        <f>'Cover Page'!C6</f>
        <v>2019</v>
      </c>
    </row>
    <row r="13" spans="2:4" ht="15.75" x14ac:dyDescent="0.25">
      <c r="B13" s="302"/>
    </row>
    <row r="17" spans="2:2" s="25" customFormat="1" ht="15.75" thickBot="1" x14ac:dyDescent="0.25">
      <c r="B17" s="303" t="s">
        <v>92</v>
      </c>
    </row>
    <row r="18" spans="2:2" s="25" customFormat="1" ht="150.75" thickBot="1" x14ac:dyDescent="0.25">
      <c r="B18" s="401" t="s">
        <v>158</v>
      </c>
    </row>
    <row r="19" spans="2:2" s="25" customFormat="1" x14ac:dyDescent="0.2"/>
    <row r="20" spans="2:2" s="25" customFormat="1" x14ac:dyDescent="0.2"/>
    <row r="21" spans="2:2" s="25" customFormat="1" x14ac:dyDescent="0.2"/>
    <row r="22" spans="2:2" s="25" customFormat="1" x14ac:dyDescent="0.2">
      <c r="B22" s="408"/>
    </row>
    <row r="23" spans="2:2" s="25" customFormat="1" x14ac:dyDescent="0.2">
      <c r="B23" s="24" t="s">
        <v>93</v>
      </c>
    </row>
    <row r="24" spans="2:2" s="25" customFormat="1" x14ac:dyDescent="0.2"/>
    <row r="25" spans="2:2" s="25" customFormat="1" x14ac:dyDescent="0.2"/>
    <row r="26" spans="2:2" s="25" customFormat="1" x14ac:dyDescent="0.2">
      <c r="B26" s="408"/>
    </row>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2020-07-23T21:50:27Z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