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4_{23CA4865-9D64-40BC-B0EC-BE8190A45A5D}" xr6:coauthVersionLast="44" xr6:coauthVersionMax="44" xr10:uidLastSave="{00000000-0000-0000-0000-000000000000}"/>
  <bookViews>
    <workbookView xWindow="-60" yWindow="-60" windowWidth="28920" windowHeight="1746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<sst xmlns="http://schemas.openxmlformats.org/spreadsheetml/2006/main" count="311" uniqueCount="171">
  <si>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</si>
  <si>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</si>
  <si>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</si>
  <si>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</si>
  <si>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</si>
  <si>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</si>
  <si>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</si>
  <si>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</si>
  <si>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</si>
  <si>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</si>
  <si>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</si>
  <si>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</si>
  <si>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</si>
  <si>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</si>
  <si>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</si>
  <si>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</si>
  <si>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</si>
  <si>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</si>
  <si>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</si>
  <si>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</si>
  <si>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</si>
  <si>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</si>
  <si>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</si>
  <si>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</si>
  <si>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</si>
  <si>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</si>
  <si>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</si>
  <si>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</si>
  <si>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</si>
  <si>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</si>
  <si>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</si>
  <si>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</si>
  <si>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</si>
  <si>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</si>
  <si>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</si>
  <si>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</si>
  <si>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</si>
  <si>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</si>
  <si>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</si>
  <si>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</si>
  <si>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</si>
  <si>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</si>
  <si>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</si>
  <si>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</si>
  <si>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</si>
  <si>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</si>
  <si>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</si>
  <si>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</si>
  <si>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</si>
  <si>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</si>
  <si>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</si>
  <si>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</si>
  <si>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</si>
  <si>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</si>
  <si>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</si>
  <si>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</si>
  <si>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</si>
  <si>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</si>
  <si>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</si>
  <si>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</si>
  <si>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</si>
  <si>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</si>
  <si>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</si>
  <si>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</si>
  <si>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</si>
  <si>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</si>
  <si>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</si>
  <si>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</si>
  <si>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</si>
  <si>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</si>
  <si>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</si>
  <si>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</si>
  <si>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</si>
  <si>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</si>
  <si>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</si>
  <si>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</si>
  <si>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</si>
  <si>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</si>
  <si>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</si>
  <si>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</si>
  <si>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</si>
  <si>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</si>
  <si>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</si>
  <si>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</si>
  <si>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</si>
  <si>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</si>
  <si>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</si>
  <si>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</si>
  <si>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</si>
  <si>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</si>
  <si>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</si>
  <si>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</si>
  <si>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</si>
  <si>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</si>
  <si>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</si>
  <si>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</si>
  <si>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</si>
  <si>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</si>
  <si>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</si>
  <si>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</si>
  <si>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</si>
  <si>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</si>
  <si>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</si>
  <si>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</si>
  <si>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</si>
  <si>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</si>
  <si>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</si>
  <si>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</si>
  <si>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</si>
  <si>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</si>
  <si>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</si>
  <si>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</si>
  <si>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</si>
  <si>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</si>
  <si>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</si>
  <si>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</si>
  <si>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</si>
  <si>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</si>
  <si>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</si>
  <si>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</si>
  <si>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</si>
  <si>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</si>
  <si>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</si>
  <si>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</si>
  <si>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</si>
  <si>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</si>
  <si>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</si>
  <si>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</si>
  <si>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</si>
  <si>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</si>
  <si>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</si>
  <si>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</si>
  <si>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</si>
  <si>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</si>
  <si>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</si>
  <si>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</si>
  <si>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</si>
  <si>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</si>
  <si>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</si>
  <si>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</si>
  <si>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</si>
  <si>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</si>
  <si>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</si>
  <si>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</si>
  <si>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</si>
  <si>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</si>
  <si>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</si>
  <si>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</si>
  <si>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</si>
  <si>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</si>
  <si>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</si>
  <si>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</si>
  <si>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</si>
  <si>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</si>
  <si>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</si>
  <si>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</si>
  <si>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</si>
  <si>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</si>
  <si>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</si>
  <si>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</si>
  <si>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</si>
  <si>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Dearborn Life Insurance Company</t>
  </si>
  <si>
    <t>Health Insurer</t>
  </si>
  <si>
    <t>NO</t>
  </si>
  <si>
    <t>Actual - no allocation</t>
  </si>
  <si>
    <t>Federal Income Tax rate is 22.02% of Net income</t>
  </si>
  <si>
    <t xml:space="preserve">Actual Expense allocated based on Premium </t>
  </si>
  <si>
    <t>Actual premium tax expense is calculated at 2.35% of premium</t>
  </si>
  <si>
    <t>none</t>
  </si>
  <si>
    <t>None</t>
  </si>
  <si>
    <t>Direct Commission State Repor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</si>
</sst>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162</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zoomScale="80" zoomScaleNormal="80" workbookViewId="0">
      <selection activeCell="O43" sqref="O43"/>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Dearborn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Health Insurer</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658428.98360000004</v>
      </c>
      <c r="N21" s="83">
        <f>'Pt 2 Premium and Claims'!N22+'Pt 2 Premium and Claims'!N23-'Pt 2 Premium and Claims'!N24-'Pt 2 Premium and Claims'!N25</f>
        <v>656128.35360000003</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411554.08000000025</v>
      </c>
      <c r="N24" s="83">
        <f>'Pt 2 Premium and Claims'!N51</f>
        <v>352366.17000000022</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14621</v>
      </c>
      <c r="N28" s="105">
        <v>25450</v>
      </c>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15473</v>
      </c>
      <c r="N32" s="105">
        <v>15419</v>
      </c>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30094</v>
      </c>
      <c r="N35" s="112">
        <f t="shared" si="0"/>
        <v>40869</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62561</v>
      </c>
      <c r="N39" s="108">
        <v>62342</v>
      </c>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91258</v>
      </c>
      <c r="N43" s="104">
        <v>90939</v>
      </c>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153819</v>
      </c>
      <c r="N44" s="118">
        <f t="shared" si="1"/>
        <v>153281</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838</v>
      </c>
      <c r="N47" s="126">
        <v>835</v>
      </c>
      <c r="O47" s="125"/>
      <c r="P47" s="103"/>
    </row>
    <row r="48" spans="2:16" s="39" customFormat="1" x14ac:dyDescent="0.2">
      <c r="B48" s="97"/>
      <c r="C48" s="101">
        <v>5.2</v>
      </c>
      <c r="D48" s="109" t="s">
        <v>27</v>
      </c>
      <c r="E48" s="125"/>
      <c r="F48" s="126"/>
      <c r="G48" s="125"/>
      <c r="H48" s="126"/>
      <c r="I48" s="125"/>
      <c r="J48" s="126"/>
      <c r="K48" s="125"/>
      <c r="L48" s="126"/>
      <c r="M48" s="125">
        <v>11869</v>
      </c>
      <c r="N48" s="126">
        <v>11856</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989.08333333333337</v>
      </c>
      <c r="N49" s="129">
        <f>N48/12</f>
        <v>988</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80" zoomScaleNormal="8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Dearborn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Health Insurer</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658428.98360000004</v>
      </c>
      <c r="N22" s="166">
        <v>656128.35360000003</v>
      </c>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381153.59000000026</v>
      </c>
      <c r="N29" s="176"/>
      <c r="O29" s="165"/>
      <c r="P29" s="176"/>
    </row>
    <row r="30" spans="1:16" s="25" customFormat="1" ht="28.5" customHeight="1" x14ac:dyDescent="0.2">
      <c r="A30" s="39"/>
      <c r="B30" s="79"/>
      <c r="C30" s="80"/>
      <c r="D30" s="81" t="s">
        <v>54</v>
      </c>
      <c r="E30" s="177"/>
      <c r="F30" s="166"/>
      <c r="G30" s="177"/>
      <c r="H30" s="166"/>
      <c r="I30" s="177"/>
      <c r="J30" s="166"/>
      <c r="K30" s="177"/>
      <c r="L30" s="166"/>
      <c r="M30" s="177"/>
      <c r="N30" s="166">
        <v>347397.79000000021</v>
      </c>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30400.49</v>
      </c>
      <c r="N36" s="178"/>
      <c r="O36" s="165"/>
      <c r="P36" s="176"/>
    </row>
    <row r="37" spans="1:16" s="39" customFormat="1" ht="30" x14ac:dyDescent="0.2">
      <c r="B37" s="97"/>
      <c r="C37" s="80"/>
      <c r="D37" s="81" t="s">
        <v>43</v>
      </c>
      <c r="E37" s="177"/>
      <c r="F37" s="166"/>
      <c r="G37" s="177"/>
      <c r="H37" s="179"/>
      <c r="I37" s="177"/>
      <c r="J37" s="166"/>
      <c r="K37" s="177"/>
      <c r="L37" s="166"/>
      <c r="M37" s="177"/>
      <c r="N37" s="179">
        <v>4968.38</v>
      </c>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411554.08000000025</v>
      </c>
      <c r="N51" s="190">
        <f>N30+N33+N37+N41+N44+N47+N48+N50</f>
        <v>352366.17000000022</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0" zoomScaleNormal="100" workbookViewId="0">
      <selection activeCell="B25" sqref="B25"/>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Dearborn Life Insurance Company</v>
      </c>
    </row>
    <row r="9" spans="2:5" s="2" customFormat="1" ht="15.75" customHeight="1" x14ac:dyDescent="0.25">
      <c r="B9" s="54" t="s">
        <v>90</v>
      </c>
    </row>
    <row r="10" spans="2:5" s="2" customFormat="1" ht="15" customHeight="1" x14ac:dyDescent="0.2">
      <c r="B10" s="198" t="str">
        <f>'Cover Page'!C9</f>
        <v>Health Insurer</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166</v>
      </c>
      <c r="E33" s="208"/>
    </row>
    <row r="34" spans="2:5" s="199" customFormat="1" ht="35.25" customHeight="1" x14ac:dyDescent="0.2">
      <c r="B34" s="203"/>
      <c r="C34" s="212"/>
      <c r="D34" s="350" t="s">
        <v>167</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168</v>
      </c>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169</v>
      </c>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170</v>
      </c>
      <c r="C62" s="217"/>
      <c r="D62" s="350" t="s">
        <v>166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164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80" zoomScaleNormal="80" workbookViewId="0"/>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Dearborn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Health Insurer</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497486.42000000004</v>
      </c>
      <c r="V21" s="262">
        <v>394253.92499999999</v>
      </c>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497486.42000000004</v>
      </c>
      <c r="V22" s="264">
        <v>394253.92499999999</v>
      </c>
      <c r="W22" s="265">
        <f>'Pt 1 Summary of Data'!N24</f>
        <v>352366.17000000022</v>
      </c>
      <c r="X22" s="266">
        <f>SUM(U22:W22)</f>
        <v>1244106.5150000001</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497486.42000000004</v>
      </c>
      <c r="V23" s="267">
        <f>SUM(V$22:V$22)</f>
        <v>394253.92499999999</v>
      </c>
      <c r="W23" s="267">
        <f>SUM(W$22:W$22)</f>
        <v>352366.17000000022</v>
      </c>
      <c r="X23" s="266">
        <f>SUM(U23:W23)</f>
        <v>1244106.5150000001</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750974.52320000005</v>
      </c>
      <c r="V26" s="264">
        <v>682775.75600000005</v>
      </c>
      <c r="W26" s="274">
        <f>'Pt 1 Summary of Data'!N21</f>
        <v>656128.35360000003</v>
      </c>
      <c r="X26" s="266">
        <f>SUM(U26:W26)</f>
        <v>2089878.6328000003</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20839</v>
      </c>
      <c r="V27" s="264">
        <v>43256</v>
      </c>
      <c r="W27" s="274">
        <f>'Pt 1 Summary of Data'!N35</f>
        <v>40869</v>
      </c>
      <c r="X27" s="266">
        <f>SUM(U27:W27)</f>
        <v>104964</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730135.52320000005</v>
      </c>
      <c r="V28" s="274">
        <f t="shared" si="0"/>
        <v>639519.75600000005</v>
      </c>
      <c r="W28" s="274">
        <f t="shared" si="0"/>
        <v>615259.35360000003</v>
      </c>
      <c r="X28" s="112">
        <f>X$26-X$27</f>
        <v>1984914.6328000003</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1175</v>
      </c>
      <c r="V30" s="279">
        <v>1063.1666666666667</v>
      </c>
      <c r="W30" s="283">
        <f>'Pt 1 Summary of Data'!N49</f>
        <v>988</v>
      </c>
      <c r="X30" s="281">
        <f>SUM(U30:W30)</f>
        <v>3226.166666666667</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0.6267808672683387</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3" zoomScaleNormal="100"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Dearborn Life Insurance Company</v>
      </c>
    </row>
    <row r="9" spans="2:3" s="2" customFormat="1" ht="15.75" customHeight="1" x14ac:dyDescent="0.25">
      <c r="B9" s="54" t="s">
        <v>90</v>
      </c>
    </row>
    <row r="10" spans="2:3" s="2" customFormat="1" ht="15.75" customHeight="1" x14ac:dyDescent="0.25">
      <c r="B10" s="298" t="str">
        <f>'Cover Page'!C9</f>
        <v>Health Insurer</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Dearborn Life Insurance Company</v>
      </c>
      <c r="D8" s="347" t="s">
        <v>91</v>
      </c>
    </row>
    <row r="9" spans="2:4" ht="15.75" customHeight="1" x14ac:dyDescent="0.25">
      <c r="B9" s="54" t="s">
        <v>90</v>
      </c>
    </row>
    <row r="10" spans="2:4" ht="15.75" customHeight="1" x14ac:dyDescent="0.25">
      <c r="B10" s="298" t="str">
        <f>'Cover Page'!C9</f>
        <v>Health Insurer</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2020-07-29T15:08:33Z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