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5440" windowHeight="12330" tabRatio="646" activeTab="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calcMode="autoNoTable"/>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<sst xmlns="http://schemas.openxmlformats.org/spreadsheetml/2006/main" count="339" uniqueCount="184">
  <si>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</si>
  <si>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</si>
  <si>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</si>
  <si>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</si>
  <si>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</si>
  <si>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</si>
  <si>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</si>
  <si>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</si>
  <si>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</si>
  <si>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</si>
  <si>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</si>
  <si>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</si>
  <si>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</si>
  <si>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</si>
  <si>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</si>
  <si>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</si>
  <si>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</si>
  <si>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</si>
  <si>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</si>
  <si>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</si>
  <si>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</si>
  <si>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</si>
  <si>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</si>
  <si>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</si>
  <si>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</si>
  <si>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</si>
  <si>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</si>
  <si>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</si>
  <si>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</si>
  <si>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</si>
  <si>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</si>
  <si>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</si>
  <si>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</si>
  <si>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</si>
  <si>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</si>
  <si>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</si>
  <si>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</si>
  <si>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</si>
  <si>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</si>
  <si>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</si>
  <si>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</si>
  <si>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</si>
  <si>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</si>
  <si>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</si>
  <si>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</si>
  <si>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</si>
  <si>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</si>
  <si>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</si>
  <si>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</si>
  <si>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</si>
  <si>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</si>
  <si>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</si>
  <si>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</si>
  <si>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</si>
  <si>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</si>
  <si>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</si>
  <si>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</si>
  <si>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</si>
  <si>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</si>
  <si>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</si>
  <si>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</si>
  <si>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</si>
  <si>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</si>
  <si>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</si>
  <si>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</si>
  <si>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</si>
  <si>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</si>
  <si>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</si>
  <si>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</si>
  <si>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</si>
  <si>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</si>
  <si>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</si>
  <si>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</si>
  <si>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</si>
  <si>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</si>
  <si>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</si>
  <si>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</si>
  <si>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</si>
  <si>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</si>
  <si>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</si>
  <si>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</si>
  <si>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</si>
  <si>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</si>
  <si>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</si>
  <si>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</si>
  <si>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</si>
  <si>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</si>
  <si>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</si>
  <si>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</si>
  <si>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</si>
  <si>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</si>
  <si>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</si>
  <si>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</si>
  <si>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</si>
  <si>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</si>
  <si>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</si>
  <si>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</si>
  <si>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</si>
  <si>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</si>
  <si>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</si>
  <si>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</si>
  <si>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</si>
  <si>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</si>
  <si>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</si>
  <si>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</si>
  <si>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</si>
  <si>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</si>
  <si>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</si>
  <si>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</si>
  <si>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</si>
  <si>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</si>
  <si>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</si>
  <si>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</si>
  <si>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</si>
  <si>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</si>
  <si>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</si>
  <si>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</si>
  <si>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</si>
  <si>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</si>
  <si>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</si>
  <si>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</si>
  <si>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</si>
  <si>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</si>
  <si>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</si>
  <si>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</si>
  <si>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</si>
  <si>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</si>
  <si>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</si>
  <si>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</si>
  <si>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</si>
  <si>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</si>
  <si>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</si>
  <si>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</si>
  <si>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</si>
  <si>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</si>
  <si>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</si>
  <si>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</si>
  <si>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</si>
  <si>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</si>
  <si>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</si>
  <si>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</si>
  <si>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</si>
  <si>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</si>
  <si>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</si>
  <si>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</si>
  <si>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</si>
  <si>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</si>
  <si>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</si>
  <si>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</si>
  <si>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</si>
  <si>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</si>
  <si>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</si>
  <si>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</si>
  <si>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</si>
  <si>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</si>
  <si>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</si>
  <si>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</si>
  <si>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</si>
  <si>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</si>
  <si>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Cigna Health and Life Insurance Company</t>
  </si>
  <si>
    <t>No</t>
  </si>
  <si>
    <t>Paid claims are assigned to the contract situs state with the exception of claims with respect to individual market business sold through an association which are reported in the resident state of the insured at the time the certificate of coverage was issued.  Claim liabilities are allocated to the contract situs state based on premium except for minimum premium accounts which were specifically assigned to situs states.</t>
  </si>
  <si>
    <t xml:space="preserve">Includes claims paid or payable to physicians and non-clinical providers for services and supplies covered by the policy, including estimates of losses incurred, but not yet reported.  </t>
  </si>
  <si>
    <t xml:space="preserve">          Allocation</t>
  </si>
  <si>
    <t xml:space="preserve">          Description</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</si>
  <si>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</si>
  <si>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</si>
  <si>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 xml:space="preserve">Premium earned by segment by contract situs state is used to allocate state and municipal premium taxes. </t>
  </si>
  <si>
    <t>Property taxes are allocated pro rata based on membership associated with contracts in each segment (i.e., individual, small group, large group) sitused in each state.</t>
  </si>
  <si>
    <t>Includes State income, excise, business, and other taxes that may be excluded from earned premium under 45 CFR §158.162(b)(1), also includes State premium taxes, and Community Benefit Expenditures</t>
  </si>
  <si>
    <t>N/A</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</si>
  <si>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</si>
  <si>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</si>
  <si>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</si>
  <si>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 
For minimum premium contracts, enrollee member months are split between the insured and administrative portion of the contract.</t>
  </si>
  <si>
    <t>Includes compensation (including but not limited to salary and benefits) to employees engaged in soliciting and generating sales to policyholders for the issuer.</t>
  </si>
  <si>
    <t>Premium earned by segment by contract situs state is used to allocate expenses associated with contracts in the small and large group segment that are sitused in a state. For minimum premium contracts, enrollee member months are split between the insured and administrative portion of the contract.</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</si>
  <si>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</si>
  <si>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</si>
  <si>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Federal payroll tax is aligned to a product and then allocated on a pro rata basis to the proper segment (i.e., individual, small group, large group) within a  state based on membership associated with contracts in each segment sitused in each state.</t>
  </si>
  <si>
    <t>Includes other taxes, fines and penalties of regulatory authorities, and fees for examinations by any State or Federal departments not already included in other lines.</t>
  </si>
  <si>
    <t>General and Administrative Expenses not already Included in other lines.</t>
  </si>
  <si>
    <t>Timothy S. Sheridan</t>
  </si>
  <si>
    <t>Kathleen M. O’Neil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</si>
</sst>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46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8">
    <xf numFmtId="0" fontId="0" fillId="0" borderId="0" xfId="0"/>
    <xf numFmtId="0" fontId="25" fillId="0" borderId="0" xfId="0" applyFont="1" applyProtection="1"/>
    <xf numFmtId="0" fontId="5" fillId="0" borderId="0" xfId="0" applyFont="1" applyProtection="1"/>
    <xf numFmtId="0" fontId="5" fillId="0" borderId="0" xfId="125" applyFont="1" applyAlignment="1" applyProtection="1"/>
    <xf numFmtId="0" fontId="5" fillId="0" borderId="0" xfId="0" applyFont="1" applyFill="1" applyAlignment="1" applyProtection="1"/>
    <xf numFmtId="0" fontId="0" fillId="0" borderId="0" xfId="0"/>
    <xf numFmtId="0" fontId="25" fillId="0" borderId="0" xfId="126" applyFont="1" applyFill="1" applyAlignment="1"/>
    <xf numFmtId="0" fontId="5" fillId="0" borderId="0" xfId="0" applyFont="1" applyFill="1" applyProtection="1"/>
    <xf numFmtId="49" fontId="5" fillId="0" borderId="12" xfId="0" applyNumberFormat="1" applyFont="1" applyBorder="1" applyAlignment="1" applyProtection="1">
      <alignment horizontal="right" vertical="top"/>
    </xf>
    <xf numFmtId="0" fontId="5" fillId="0" borderId="16" xfId="0" applyFont="1" applyFill="1" applyBorder="1" applyAlignment="1" applyProtection="1">
      <alignment horizontal="left" vertical="top" indent="1"/>
    </xf>
    <xf numFmtId="0" fontId="5" fillId="0" borderId="17" xfId="0" applyFont="1" applyFill="1" applyBorder="1" applyAlignment="1" applyProtection="1">
      <alignment vertical="top"/>
    </xf>
    <xf numFmtId="49" fontId="5" fillId="0" borderId="13" xfId="0" applyNumberFormat="1" applyFont="1" applyBorder="1" applyAlignment="1" applyProtection="1">
      <alignment horizontal="right" vertical="top"/>
    </xf>
    <xf numFmtId="0" fontId="5" fillId="0" borderId="11" xfId="0" applyFont="1" applyFill="1" applyBorder="1" applyAlignment="1" applyProtection="1">
      <alignment vertical="top"/>
    </xf>
    <xf numFmtId="0" fontId="5" fillId="0" borderId="14" xfId="0" applyFont="1" applyFill="1" applyBorder="1" applyAlignment="1" applyProtection="1">
      <alignment horizontal="left" vertical="top" wrapText="1" indent="1"/>
    </xf>
    <xf numFmtId="0" fontId="5" fillId="0" borderId="11" xfId="0" applyFont="1" applyBorder="1" applyAlignment="1" applyProtection="1">
      <alignment vertical="top"/>
    </xf>
    <xf numFmtId="0" fontId="5" fillId="0" borderId="14" xfId="0" applyFont="1" applyFill="1" applyBorder="1" applyAlignment="1" applyProtection="1">
      <alignment horizontal="left" vertical="top" indent="1"/>
    </xf>
    <xf numFmtId="0" fontId="5" fillId="0" borderId="14" xfId="0" applyFont="1" applyFill="1" applyBorder="1" applyAlignment="1" applyProtection="1">
      <alignment vertical="top"/>
    </xf>
    <xf numFmtId="49" fontId="5" fillId="0" borderId="13" xfId="0" applyNumberFormat="1" applyFont="1" applyFill="1" applyBorder="1" applyAlignment="1" applyProtection="1">
      <alignment horizontal="right" vertical="top"/>
    </xf>
    <xf numFmtId="49" fontId="5" fillId="0" borderId="11" xfId="0" applyNumberFormat="1" applyFont="1" applyFill="1" applyBorder="1" applyAlignment="1" applyProtection="1">
      <alignment horizontal="right" vertical="top"/>
    </xf>
    <xf numFmtId="0" fontId="5" fillId="0" borderId="11" xfId="0" applyNumberFormat="1" applyFont="1" applyFill="1" applyBorder="1" applyAlignment="1" applyProtection="1">
      <alignment vertical="top"/>
    </xf>
    <xf numFmtId="0" fontId="5" fillId="0" borderId="16" xfId="0" applyFont="1" applyBorder="1" applyAlignment="1" applyProtection="1">
      <alignment horizontal="left" vertical="top" indent="1"/>
    </xf>
    <xf numFmtId="0" fontId="5" fillId="0" borderId="17" xfId="0" applyFont="1" applyBorder="1" applyAlignment="1" applyProtection="1">
      <alignment vertical="top"/>
    </xf>
    <xf numFmtId="49" fontId="5" fillId="0" borderId="11" xfId="0" applyNumberFormat="1" applyFont="1" applyBorder="1" applyAlignment="1" applyProtection="1">
      <alignment horizontal="right" vertical="top"/>
    </xf>
    <xf numFmtId="0" fontId="5" fillId="0" borderId="11" xfId="0" applyFont="1" applyBorder="1" applyProtection="1"/>
    <xf numFmtId="0" fontId="5" fillId="0" borderId="19" xfId="0" applyFont="1" applyBorder="1" applyAlignment="1" applyProtection="1">
      <alignment vertical="top"/>
    </xf>
    <xf numFmtId="0" fontId="5" fillId="0" borderId="11" xfId="0" applyFont="1" applyBorder="1" applyAlignment="1" applyProtection="1">
      <alignment horizontal="left" vertical="top" indent="1"/>
    </xf>
    <xf numFmtId="0" fontId="5" fillId="0" borderId="14" xfId="0" applyFont="1" applyBorder="1" applyAlignment="1" applyProtection="1">
      <alignment vertical="top"/>
    </xf>
    <xf numFmtId="49" fontId="5" fillId="0" borderId="24" xfId="0" applyNumberFormat="1" applyFont="1" applyBorder="1" applyAlignment="1" applyProtection="1">
      <alignment horizontal="right" vertical="top"/>
    </xf>
    <xf numFmtId="0" fontId="5" fillId="0" borderId="19" xfId="0" applyFont="1" applyBorder="1" applyAlignment="1" applyProtection="1">
      <alignment horizontal="left" vertical="top" indent="1"/>
    </xf>
    <xf numFmtId="49" fontId="5" fillId="0" borderId="43" xfId="0" applyNumberFormat="1" applyFont="1" applyBorder="1" applyAlignment="1" applyProtection="1">
      <alignment horizontal="right" vertical="top"/>
    </xf>
    <xf numFmtId="0" fontId="5" fillId="0" borderId="44" xfId="0" applyFont="1" applyBorder="1" applyAlignment="1" applyProtection="1">
      <alignment horizontal="left" vertical="top" indent="1"/>
    </xf>
    <xf numFmtId="0" fontId="5" fillId="0" borderId="44" xfId="0" applyFont="1" applyBorder="1" applyAlignment="1" applyProtection="1">
      <alignment vertical="top"/>
    </xf>
    <xf numFmtId="0" fontId="5" fillId="0" borderId="54" xfId="0" applyFont="1" applyFill="1" applyBorder="1" applyAlignment="1" applyProtection="1">
      <alignment horizontal="center" vertical="top" wrapText="1"/>
    </xf>
    <xf numFmtId="0" fontId="5" fillId="0" borderId="52" xfId="0" applyFont="1" applyFill="1" applyBorder="1" applyAlignment="1" applyProtection="1">
      <alignment horizontal="center" vertical="top" wrapText="1"/>
    </xf>
    <xf numFmtId="0" fontId="5" fillId="26" borderId="12" xfId="0" applyFont="1" applyFill="1" applyBorder="1" applyAlignment="1" applyProtection="1">
      <alignment vertical="top"/>
    </xf>
    <xf numFmtId="0" fontId="5" fillId="26" borderId="16" xfId="0" applyNumberFormat="1" applyFont="1" applyFill="1" applyBorder="1" applyAlignment="1" applyProtection="1">
      <alignment vertical="top"/>
    </xf>
    <xf numFmtId="0" fontId="5" fillId="26" borderId="17" xfId="0" applyFont="1" applyFill="1" applyBorder="1" applyAlignment="1" applyProtection="1">
      <alignment horizontal="left" vertical="top" indent="1"/>
    </xf>
    <xf numFmtId="0" fontId="5" fillId="26" borderId="20" xfId="0" applyFont="1" applyFill="1" applyBorder="1" applyAlignment="1" applyProtection="1">
      <alignment vertical="top"/>
    </xf>
    <xf numFmtId="0" fontId="5" fillId="26" borderId="23" xfId="0" applyNumberFormat="1" applyFont="1" applyFill="1" applyBorder="1" applyAlignment="1" applyProtection="1">
      <alignment vertical="top"/>
    </xf>
    <xf numFmtId="0" fontId="5" fillId="26" borderId="18" xfId="0" applyFont="1" applyFill="1" applyBorder="1" applyAlignment="1" applyProtection="1">
      <alignment horizontal="left" vertical="top" indent="1"/>
    </xf>
    <xf numFmtId="0" fontId="5" fillId="26" borderId="11" xfId="0" applyFont="1" applyFill="1" applyBorder="1" applyAlignment="1" applyProtection="1">
      <alignment vertical="top"/>
    </xf>
    <xf numFmtId="0" fontId="5" fillId="26" borderId="11" xfId="0" applyNumberFormat="1" applyFont="1" applyFill="1" applyBorder="1" applyAlignment="1" applyProtection="1">
      <alignment vertical="top"/>
    </xf>
    <xf numFmtId="0" fontId="5" fillId="26" borderId="14" xfId="0" applyFont="1" applyFill="1" applyBorder="1" applyAlignment="1" applyProtection="1">
      <alignment horizontal="left" vertical="top" indent="1"/>
    </xf>
    <xf numFmtId="0" fontId="30" fillId="26" borderId="20" xfId="0" applyFont="1" applyFill="1" applyBorder="1" applyAlignment="1" applyProtection="1">
      <alignment vertical="top"/>
    </xf>
    <xf numFmtId="0" fontId="5" fillId="26" borderId="23" xfId="0" applyNumberFormat="1" applyFont="1" applyFill="1" applyBorder="1" applyAlignment="1" applyProtection="1">
      <alignment horizontal="left" vertical="top"/>
    </xf>
    <xf numFmtId="0" fontId="5" fillId="26" borderId="18" xfId="0" applyFont="1" applyFill="1" applyBorder="1" applyAlignment="1" applyProtection="1">
      <alignment vertical="top"/>
    </xf>
    <xf numFmtId="49" fontId="5" fillId="26" borderId="13" xfId="0" applyNumberFormat="1" applyFont="1" applyFill="1" applyBorder="1" applyAlignment="1" applyProtection="1">
      <alignment horizontal="right" vertical="top"/>
    </xf>
    <xf numFmtId="0" fontId="5" fillId="26" borderId="23" xfId="0" applyFont="1" applyFill="1" applyBorder="1" applyAlignment="1" applyProtection="1">
      <alignment horizontal="left" vertical="top"/>
    </xf>
    <xf numFmtId="0" fontId="5" fillId="0" borderId="0" xfId="126" applyFont="1" applyAlignment="1" applyProtection="1"/>
    <xf numFmtId="0" fontId="25" fillId="0" borderId="0" xfId="126" applyFont="1" applyFill="1" applyAlignment="1" applyProtection="1"/>
    <xf numFmtId="0" fontId="5" fillId="26" borderId="0" xfId="126" applyFont="1" applyFill="1" applyAlignment="1" applyProtection="1"/>
    <xf numFmtId="164" fontId="5"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8" xfId="0" applyFont="1" applyBorder="1" applyAlignment="1" applyProtection="1">
      <alignment horizontal="left" wrapText="1" indent="3"/>
      <protection locked="0"/>
    </xf>
    <xf numFmtId="0" fontId="0" fillId="0" borderId="0" xfId="0" applyFont="1" applyFill="1" applyBorder="1" applyAlignment="1"/>
    <xf numFmtId="0" fontId="25" fillId="0" borderId="0" xfId="125" applyFont="1" applyAlignment="1" applyProtection="1"/>
    <xf numFmtId="0" fontId="25" fillId="0" borderId="0" xfId="125" applyFont="1" applyAlignment="1" applyProtection="1">
      <alignment horizontal="left"/>
    </xf>
    <xf numFmtId="0" fontId="5" fillId="0" borderId="0" xfId="126" applyFont="1" applyFill="1" applyAlignment="1" applyProtection="1"/>
    <xf numFmtId="0" fontId="25" fillId="0" borderId="0" xfId="126" applyFont="1"/>
    <xf numFmtId="0" fontId="25"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5" fillId="0" borderId="0" xfId="81" applyNumberFormat="1" applyFont="1" applyFill="1" applyBorder="1" applyAlignment="1" applyProtection="1">
      <alignment vertical="top"/>
      <protection locked="0"/>
    </xf>
    <xf numFmtId="164" fontId="5" fillId="27" borderId="31" xfId="81" applyNumberFormat="1" applyFont="1" applyFill="1" applyBorder="1" applyAlignment="1" applyProtection="1">
      <alignment vertical="top"/>
    </xf>
    <xf numFmtId="164" fontId="5" fillId="27" borderId="45" xfId="81" applyNumberFormat="1" applyFont="1" applyFill="1" applyBorder="1" applyAlignment="1" applyProtection="1">
      <alignment vertical="top"/>
    </xf>
    <xf numFmtId="164" fontId="5" fillId="27" borderId="25" xfId="81" applyNumberFormat="1" applyFont="1" applyFill="1" applyBorder="1" applyAlignment="1" applyProtection="1">
      <alignment vertical="top"/>
    </xf>
    <xf numFmtId="164" fontId="5" fillId="27" borderId="48" xfId="81" applyNumberFormat="1" applyFont="1" applyFill="1" applyBorder="1" applyAlignment="1" applyProtection="1">
      <alignment vertical="top"/>
    </xf>
    <xf numFmtId="164" fontId="5" fillId="27" borderId="29" xfId="81" applyNumberFormat="1" applyFont="1" applyFill="1" applyBorder="1" applyAlignment="1" applyProtection="1">
      <alignment vertical="top"/>
    </xf>
    <xf numFmtId="164" fontId="5" fillId="27" borderId="59" xfId="81" applyNumberFormat="1" applyFont="1" applyFill="1" applyBorder="1" applyAlignment="1" applyProtection="1">
      <alignment vertical="top"/>
    </xf>
    <xf numFmtId="164" fontId="5" fillId="27" borderId="22" xfId="81" applyNumberFormat="1" applyFont="1" applyFill="1" applyBorder="1" applyAlignment="1" applyProtection="1">
      <alignment vertical="top"/>
    </xf>
    <xf numFmtId="164" fontId="5" fillId="27" borderId="0" xfId="91" applyNumberFormat="1" applyFont="1" applyFill="1" applyBorder="1" applyAlignment="1" applyProtection="1">
      <alignment vertical="top"/>
    </xf>
    <xf numFmtId="164" fontId="5" fillId="27" borderId="45" xfId="91" applyNumberFormat="1" applyFont="1" applyFill="1" applyBorder="1" applyAlignment="1" applyProtection="1">
      <alignment vertical="top"/>
    </xf>
    <xf numFmtId="164" fontId="5" fillId="27" borderId="0" xfId="81" applyNumberFormat="1" applyFont="1" applyFill="1" applyBorder="1" applyAlignment="1" applyProtection="1">
      <alignment horizontal="center" vertical="top"/>
    </xf>
    <xf numFmtId="164" fontId="5" fillId="27" borderId="0" xfId="81" applyNumberFormat="1" applyFont="1" applyFill="1" applyBorder="1" applyAlignment="1" applyProtection="1">
      <alignment vertical="top"/>
    </xf>
    <xf numFmtId="164" fontId="5" fillId="27" borderId="25" xfId="81" applyNumberFormat="1" applyFont="1" applyFill="1" applyBorder="1" applyAlignment="1" applyProtection="1">
      <alignment horizontal="center" vertical="top"/>
    </xf>
    <xf numFmtId="164" fontId="5" fillId="27" borderId="45" xfId="81" applyNumberFormat="1" applyFont="1" applyFill="1" applyBorder="1" applyAlignment="1" applyProtection="1">
      <alignment horizontal="center" vertical="top"/>
    </xf>
    <xf numFmtId="0" fontId="0" fillId="0" borderId="0" xfId="0" applyFill="1"/>
    <xf numFmtId="49" fontId="25" fillId="26" borderId="0" xfId="125" applyNumberFormat="1" applyFont="1" applyFill="1" applyAlignment="1" applyProtection="1">
      <alignment horizontal="left"/>
    </xf>
    <xf numFmtId="0" fontId="36" fillId="0" borderId="15" xfId="325" applyFont="1" applyBorder="1" applyAlignment="1" applyProtection="1">
      <alignment vertical="center"/>
    </xf>
    <xf numFmtId="0" fontId="36"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5" fillId="0" borderId="0" xfId="0" applyFont="1" applyFill="1" applyProtection="1"/>
    <xf numFmtId="0" fontId="5" fillId="0" borderId="0" xfId="126" applyFont="1" applyProtection="1"/>
    <xf numFmtId="0" fontId="5" fillId="0" borderId="17" xfId="0" applyFont="1" applyBorder="1" applyAlignment="1" applyProtection="1">
      <alignment horizontal="left" vertical="top" indent="1"/>
    </xf>
    <xf numFmtId="0" fontId="5" fillId="0" borderId="14" xfId="0" applyFont="1" applyBorder="1" applyAlignment="1" applyProtection="1">
      <alignment horizontal="left" vertical="top" indent="1"/>
    </xf>
    <xf numFmtId="0" fontId="5" fillId="0" borderId="11" xfId="0" quotePrefix="1" applyFont="1" applyFill="1" applyBorder="1" applyAlignment="1" applyProtection="1">
      <alignment horizontal="right" vertical="top"/>
    </xf>
    <xf numFmtId="0" fontId="5" fillId="0" borderId="11" xfId="0" quotePrefix="1" applyNumberFormat="1" applyFont="1" applyFill="1" applyBorder="1" applyAlignment="1" applyProtection="1">
      <alignment vertical="top"/>
    </xf>
    <xf numFmtId="0" fontId="5" fillId="0" borderId="39" xfId="0" applyFont="1" applyFill="1" applyBorder="1" applyAlignment="1" applyProtection="1">
      <alignment horizontal="center" vertical="top" wrapText="1"/>
    </xf>
    <xf numFmtId="0" fontId="5" fillId="0" borderId="46" xfId="0" applyFont="1" applyFill="1" applyBorder="1" applyAlignment="1" applyProtection="1">
      <alignment horizontal="center" vertical="top" wrapText="1"/>
    </xf>
    <xf numFmtId="0" fontId="25" fillId="28" borderId="10" xfId="0" applyFont="1" applyFill="1" applyBorder="1" applyAlignment="1" applyProtection="1">
      <alignment horizontal="center"/>
    </xf>
    <xf numFmtId="0" fontId="0" fillId="0" borderId="10" xfId="0" applyFont="1" applyBorder="1" applyAlignment="1" applyProtection="1">
      <alignment horizontal="center"/>
    </xf>
    <xf numFmtId="0" fontId="25" fillId="28" borderId="76" xfId="0" applyFont="1" applyFill="1" applyBorder="1" applyAlignment="1" applyProtection="1">
      <alignment horizontal="left" indent="1"/>
    </xf>
    <xf numFmtId="0" fontId="25"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8" xfId="0" applyFont="1" applyBorder="1" applyAlignment="1" applyProtection="1">
      <alignment horizontal="left" indent="2"/>
    </xf>
    <xf numFmtId="0" fontId="0" fillId="0" borderId="86" xfId="0" applyFont="1" applyBorder="1" applyAlignment="1" applyProtection="1">
      <alignment horizontal="left" indent="2"/>
    </xf>
    <xf numFmtId="0" fontId="5" fillId="0" borderId="84" xfId="0" applyFont="1" applyBorder="1" applyAlignment="1" applyProtection="1">
      <alignment horizontal="left" indent="2"/>
    </xf>
    <xf numFmtId="0" fontId="0" fillId="0" borderId="0" xfId="126" applyFont="1" applyAlignment="1" applyProtection="1"/>
    <xf numFmtId="0" fontId="5" fillId="0" borderId="30" xfId="125" applyFont="1" applyBorder="1" applyAlignment="1" applyProtection="1">
      <alignment horizontal="center"/>
    </xf>
    <xf numFmtId="0" fontId="5" fillId="0" borderId="40" xfId="125" applyFont="1" applyBorder="1" applyAlignment="1" applyProtection="1">
      <alignment horizontal="center"/>
    </xf>
    <xf numFmtId="0" fontId="5" fillId="0" borderId="41" xfId="125" applyFont="1" applyBorder="1" applyAlignment="1" applyProtection="1">
      <alignment horizontal="center"/>
    </xf>
    <xf numFmtId="0" fontId="5" fillId="0" borderId="54" xfId="125" applyFont="1" applyBorder="1" applyAlignment="1" applyProtection="1">
      <alignment horizontal="center"/>
    </xf>
    <xf numFmtId="0" fontId="5" fillId="0" borderId="53" xfId="125" applyFont="1" applyBorder="1" applyAlignment="1" applyProtection="1">
      <alignment horizontal="center"/>
    </xf>
    <xf numFmtId="0" fontId="28" fillId="0" borderId="61" xfId="125" applyFont="1" applyFill="1" applyBorder="1" applyAlignment="1" applyProtection="1">
      <alignment horizontal="center"/>
    </xf>
    <xf numFmtId="0" fontId="28" fillId="0" borderId="57" xfId="125" applyFont="1" applyFill="1" applyBorder="1" applyAlignment="1" applyProtection="1">
      <alignment horizontal="center"/>
    </xf>
    <xf numFmtId="0" fontId="28" fillId="0" borderId="62" xfId="125" applyFont="1" applyFill="1" applyBorder="1" applyAlignment="1" applyProtection="1">
      <alignment horizontal="center"/>
    </xf>
    <xf numFmtId="49" fontId="5" fillId="0" borderId="66" xfId="125" applyNumberFormat="1" applyFont="1" applyBorder="1" applyAlignment="1" applyProtection="1">
      <alignment horizontal="right"/>
    </xf>
    <xf numFmtId="49" fontId="5" fillId="0" borderId="67" xfId="126" applyNumberFormat="1" applyFont="1" applyBorder="1" applyAlignment="1" applyProtection="1">
      <alignment horizontal="left" vertical="top" indent="1"/>
    </xf>
    <xf numFmtId="0" fontId="5" fillId="0" borderId="28" xfId="126" applyFont="1" applyBorder="1" applyAlignment="1" applyProtection="1"/>
    <xf numFmtId="49" fontId="5" fillId="0" borderId="68" xfId="125" applyNumberFormat="1" applyFont="1" applyFill="1" applyBorder="1" applyAlignment="1" applyProtection="1">
      <alignment horizontal="right"/>
    </xf>
    <xf numFmtId="0" fontId="5" fillId="0" borderId="45" xfId="126" applyFont="1" applyFill="1" applyBorder="1" applyAlignment="1" applyProtection="1">
      <alignment horizontal="left" vertical="top" indent="1"/>
    </xf>
    <xf numFmtId="0" fontId="5" fillId="0" borderId="45" xfId="126" applyFont="1" applyFill="1" applyBorder="1" applyAlignment="1" applyProtection="1">
      <alignment horizontal="left" vertical="top" wrapText="1" indent="1"/>
    </xf>
    <xf numFmtId="49" fontId="5" fillId="0" borderId="68" xfId="125" applyNumberFormat="1" applyFont="1" applyBorder="1" applyAlignment="1" applyProtection="1">
      <alignment horizontal="right"/>
    </xf>
    <xf numFmtId="49" fontId="5" fillId="0" borderId="69" xfId="125" applyNumberFormat="1" applyFont="1" applyBorder="1" applyAlignment="1" applyProtection="1">
      <alignment horizontal="right"/>
    </xf>
    <xf numFmtId="49" fontId="5" fillId="0" borderId="69" xfId="125" applyNumberFormat="1" applyFont="1" applyFill="1" applyBorder="1" applyAlignment="1" applyProtection="1">
      <alignment horizontal="right"/>
    </xf>
    <xf numFmtId="0" fontId="5" fillId="0" borderId="27" xfId="0" applyNumberFormat="1" applyFont="1" applyFill="1" applyBorder="1" applyAlignment="1" applyProtection="1">
      <alignment vertical="top"/>
    </xf>
    <xf numFmtId="0" fontId="5" fillId="0" borderId="33" xfId="125" applyFont="1" applyFill="1" applyBorder="1" applyAlignment="1" applyProtection="1">
      <alignment horizontal="left" vertical="top" indent="1"/>
    </xf>
    <xf numFmtId="0" fontId="5" fillId="0" borderId="68" xfId="125" applyFont="1" applyBorder="1" applyAlignment="1" applyProtection="1">
      <alignment horizontal="right"/>
    </xf>
    <xf numFmtId="0" fontId="5" fillId="0" borderId="0" xfId="125" applyFont="1" applyBorder="1" applyAlignment="1" applyProtection="1"/>
    <xf numFmtId="0" fontId="5" fillId="0" borderId="45" xfId="125" applyFont="1" applyBorder="1" applyAlignment="1" applyProtection="1"/>
    <xf numFmtId="0" fontId="25" fillId="0" borderId="68" xfId="126" applyFont="1" applyFill="1" applyBorder="1" applyAlignment="1" applyProtection="1"/>
    <xf numFmtId="0" fontId="5" fillId="0" borderId="0" xfId="126" applyProtection="1"/>
    <xf numFmtId="0" fontId="25" fillId="0" borderId="15" xfId="0" applyFont="1" applyBorder="1" applyAlignment="1" applyProtection="1">
      <alignment horizontal="center"/>
    </xf>
    <xf numFmtId="0" fontId="25" fillId="0" borderId="0" xfId="126" applyFont="1" applyProtection="1"/>
    <xf numFmtId="0" fontId="30" fillId="0" borderId="0" xfId="0" applyFont="1" applyProtection="1"/>
    <xf numFmtId="0" fontId="29" fillId="0" borderId="0" xfId="0" applyFont="1" applyProtection="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37" fontId="5" fillId="27" borderId="19" xfId="126" applyNumberFormat="1" applyFont="1" applyFill="1" applyBorder="1" applyAlignment="1" applyProtection="1">
      <alignment horizontal="center" vertical="top"/>
    </xf>
    <xf numFmtId="37" fontId="5" fillId="27" borderId="71" xfId="126" applyNumberFormat="1" applyFont="1" applyFill="1" applyBorder="1" applyAlignment="1" applyProtection="1">
      <alignment horizontal="center" vertical="top"/>
    </xf>
    <xf numFmtId="37" fontId="5" fillId="27" borderId="27" xfId="126" applyNumberFormat="1" applyFont="1" applyFill="1" applyBorder="1" applyAlignment="1" applyProtection="1">
      <alignment horizontal="center" vertical="top"/>
    </xf>
    <xf numFmtId="49" fontId="5" fillId="26" borderId="68" xfId="125" applyNumberFormat="1" applyFont="1" applyFill="1" applyBorder="1" applyAlignment="1" applyProtection="1">
      <alignment horizontal="right"/>
    </xf>
    <xf numFmtId="0" fontId="5" fillId="26" borderId="46" xfId="126" applyFont="1" applyFill="1" applyBorder="1" applyAlignment="1" applyProtection="1">
      <alignment horizontal="left" vertical="top" indent="1"/>
    </xf>
    <xf numFmtId="0" fontId="5" fillId="26" borderId="45" xfId="125" applyFont="1" applyFill="1" applyBorder="1" applyAlignment="1" applyProtection="1">
      <alignment horizontal="left" vertical="top" indent="1"/>
    </xf>
    <xf numFmtId="49" fontId="5" fillId="26" borderId="72" xfId="125" applyNumberFormat="1" applyFont="1" applyFill="1" applyBorder="1" applyAlignment="1" applyProtection="1">
      <alignment horizontal="right"/>
    </xf>
    <xf numFmtId="0" fontId="5" fillId="26" borderId="35" xfId="0" applyNumberFormat="1" applyFont="1" applyFill="1" applyBorder="1" applyAlignment="1" applyProtection="1">
      <alignment vertical="top"/>
    </xf>
    <xf numFmtId="0" fontId="5" fillId="26" borderId="46" xfId="125" applyFont="1" applyFill="1" applyBorder="1" applyAlignment="1" applyProtection="1">
      <alignment horizontal="left" vertical="top" indent="1"/>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49" fontId="5" fillId="0" borderId="0" xfId="0" applyNumberFormat="1" applyFont="1" applyProtection="1">
      <protection locked="0"/>
    </xf>
    <xf numFmtId="0" fontId="33" fillId="0" borderId="0" xfId="0" applyFont="1" applyFill="1" applyProtection="1">
      <protection locked="0"/>
    </xf>
    <xf numFmtId="0" fontId="25" fillId="0" borderId="0" xfId="126" applyFont="1" applyFill="1" applyAlignment="1" applyProtection="1">
      <protection locked="0"/>
    </xf>
    <xf numFmtId="0" fontId="25" fillId="0" borderId="0" xfId="126" applyFont="1" applyFill="1" applyBorder="1" applyAlignment="1" applyProtection="1">
      <alignment vertical="top"/>
      <protection locked="0"/>
    </xf>
    <xf numFmtId="0" fontId="23" fillId="0" borderId="0" xfId="199" applyFont="1" applyProtection="1"/>
    <xf numFmtId="49" fontId="5" fillId="26" borderId="20" xfId="0" applyNumberFormat="1" applyFont="1" applyFill="1" applyBorder="1" applyAlignment="1" applyProtection="1">
      <alignment horizontal="right" vertical="top"/>
    </xf>
    <xf numFmtId="2" fontId="5" fillId="26" borderId="23" xfId="0" applyNumberFormat="1" applyFont="1" applyFill="1" applyBorder="1" applyAlignment="1" applyProtection="1">
      <alignment horizontal="right" vertical="top"/>
    </xf>
    <xf numFmtId="0" fontId="5" fillId="26" borderId="18" xfId="0" applyFont="1" applyFill="1" applyBorder="1" applyAlignment="1" applyProtection="1">
      <alignment horizontal="left" vertical="top" wrapText="1" indent="1"/>
    </xf>
    <xf numFmtId="0" fontId="34" fillId="0" borderId="0" xfId="0" applyFont="1" applyFill="1" applyProtection="1">
      <protection locked="0"/>
    </xf>
    <xf numFmtId="0" fontId="5" fillId="0" borderId="0" xfId="0" applyFont="1" applyAlignment="1" applyProtection="1">
      <alignment wrapText="1"/>
      <protection locked="0"/>
    </xf>
    <xf numFmtId="0" fontId="5" fillId="0" borderId="0" xfId="0" applyFont="1" applyFill="1" applyAlignment="1" applyProtection="1">
      <alignment wrapText="1"/>
      <protection locked="0"/>
    </xf>
    <xf numFmtId="49" fontId="5" fillId="0" borderId="0" xfId="0" applyNumberFormat="1" applyFont="1" applyFill="1" applyAlignment="1" applyProtection="1">
      <alignment horizontal="left"/>
      <protection locked="0"/>
    </xf>
    <xf numFmtId="0" fontId="5" fillId="0" borderId="0" xfId="125" applyFont="1" applyFill="1" applyBorder="1" applyAlignment="1" applyProtection="1">
      <alignment wrapText="1"/>
      <protection locked="0"/>
    </xf>
    <xf numFmtId="0" fontId="5" fillId="0" borderId="0" xfId="0" applyFont="1" applyAlignment="1" applyProtection="1">
      <protection locked="0"/>
    </xf>
    <xf numFmtId="0" fontId="5" fillId="0" borderId="0" xfId="125" applyFont="1" applyAlignment="1" applyProtection="1">
      <alignment wrapText="1"/>
      <protection locked="0"/>
    </xf>
    <xf numFmtId="164" fontId="5" fillId="0" borderId="0" xfId="81" applyNumberFormat="1" applyFont="1" applyBorder="1" applyProtection="1">
      <protection locked="0"/>
    </xf>
    <xf numFmtId="0" fontId="0" fillId="0" borderId="0" xfId="0" applyProtection="1">
      <protection locked="0"/>
    </xf>
    <xf numFmtId="0" fontId="35" fillId="24" borderId="91" xfId="325" applyFont="1" applyFill="1" applyBorder="1" applyAlignment="1" applyProtection="1">
      <alignment horizontal="center"/>
      <protection locked="0"/>
    </xf>
    <xf numFmtId="0" fontId="0" fillId="0" borderId="0" xfId="0" applyProtection="1"/>
    <xf numFmtId="0" fontId="35" fillId="24" borderId="36" xfId="325" applyFont="1" applyFill="1" applyBorder="1" applyProtection="1"/>
    <xf numFmtId="0" fontId="35" fillId="24" borderId="37" xfId="325" applyFont="1" applyFill="1" applyBorder="1" applyProtection="1"/>
    <xf numFmtId="0" fontId="36" fillId="0" borderId="24" xfId="325" quotePrefix="1" applyFont="1" applyBorder="1" applyAlignment="1" applyProtection="1">
      <alignment horizontal="right" vertical="center"/>
    </xf>
    <xf numFmtId="0" fontId="37" fillId="0" borderId="43" xfId="0" quotePrefix="1" applyFont="1" applyBorder="1" applyAlignment="1" applyProtection="1">
      <alignment horizontal="right"/>
    </xf>
    <xf numFmtId="0" fontId="25" fillId="0" borderId="0" xfId="126" applyFont="1" applyAlignment="1" applyProtection="1">
      <protection locked="0"/>
    </xf>
    <xf numFmtId="0" fontId="5" fillId="0" borderId="0" xfId="126" applyFont="1" applyBorder="1" applyAlignment="1" applyProtection="1">
      <protection locked="0"/>
    </xf>
    <xf numFmtId="49" fontId="5" fillId="26" borderId="70" xfId="125" applyNumberFormat="1" applyFont="1" applyFill="1" applyBorder="1" applyAlignment="1" applyProtection="1">
      <alignment horizontal="right"/>
    </xf>
    <xf numFmtId="0" fontId="5" fillId="26" borderId="34" xfId="0" applyNumberFormat="1" applyFont="1" applyFill="1" applyBorder="1" applyAlignment="1" applyProtection="1">
      <alignment vertical="top"/>
    </xf>
    <xf numFmtId="0" fontId="5" fillId="26" borderId="47" xfId="125" applyFont="1" applyFill="1" applyBorder="1" applyAlignment="1" applyProtection="1">
      <alignment horizontal="left" vertical="top" indent="1"/>
    </xf>
    <xf numFmtId="164" fontId="5" fillId="0" borderId="0" xfId="0" applyNumberFormat="1" applyFont="1" applyProtection="1">
      <protection locked="0"/>
    </xf>
    <xf numFmtId="165" fontId="5" fillId="27" borderId="50" xfId="62" applyNumberFormat="1" applyFont="1" applyFill="1" applyBorder="1" applyAlignment="1" applyProtection="1">
      <alignment vertical="top"/>
    </xf>
    <xf numFmtId="0" fontId="0" fillId="0" borderId="0" xfId="0" applyFill="1" applyProtection="1">
      <protection locked="0"/>
    </xf>
    <xf numFmtId="0" fontId="29" fillId="0" borderId="0" xfId="0" applyFont="1" applyProtection="1">
      <protection locked="0"/>
    </xf>
    <xf numFmtId="0" fontId="0" fillId="0" borderId="0" xfId="0" applyFont="1" applyProtection="1">
      <protection locked="0"/>
    </xf>
    <xf numFmtId="165" fontId="5" fillId="27" borderId="26" xfId="62" applyNumberFormat="1" applyFont="1" applyFill="1" applyBorder="1" applyAlignment="1" applyProtection="1">
      <alignment vertical="top"/>
    </xf>
    <xf numFmtId="0" fontId="5" fillId="0" borderId="0" xfId="0" applyFont="1" applyAlignment="1" applyProtection="1">
      <alignment wrapText="1"/>
    </xf>
    <xf numFmtId="14" fontId="5" fillId="0" borderId="0" xfId="0" applyNumberFormat="1" applyFont="1" applyAlignment="1" applyProtection="1">
      <alignment wrapText="1"/>
      <protection locked="0"/>
    </xf>
    <xf numFmtId="14" fontId="5" fillId="0" borderId="42" xfId="0" applyNumberFormat="1" applyFont="1" applyBorder="1" applyAlignment="1" applyProtection="1">
      <alignment horizontal="center" vertical="top" wrapText="1"/>
    </xf>
    <xf numFmtId="49" fontId="5" fillId="0" borderId="37" xfId="0" applyNumberFormat="1" applyFont="1" applyBorder="1" applyAlignment="1" applyProtection="1">
      <alignment horizontal="center" vertical="top" wrapText="1"/>
    </xf>
    <xf numFmtId="49" fontId="5" fillId="0" borderId="28" xfId="0" applyNumberFormat="1" applyFont="1" applyBorder="1" applyAlignment="1" applyProtection="1">
      <alignment horizontal="center" vertical="top" wrapText="1"/>
    </xf>
    <xf numFmtId="14" fontId="5" fillId="0" borderId="47" xfId="0" applyNumberFormat="1" applyFont="1" applyBorder="1" applyAlignment="1" applyProtection="1">
      <alignment horizontal="center" vertical="top" wrapText="1"/>
    </xf>
    <xf numFmtId="164" fontId="5" fillId="0" borderId="31"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vertical="top"/>
      <protection locked="0"/>
    </xf>
    <xf numFmtId="49" fontId="5" fillId="0" borderId="36" xfId="0" applyNumberFormat="1" applyFont="1" applyBorder="1" applyAlignment="1" applyProtection="1">
      <alignment horizontal="center" vertical="top" wrapText="1"/>
    </xf>
    <xf numFmtId="14" fontId="5" fillId="0" borderId="34" xfId="0" applyNumberFormat="1" applyFont="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5" fillId="0" borderId="93" xfId="0" applyFont="1" applyFill="1" applyBorder="1" applyAlignment="1" applyProtection="1">
      <alignment horizontal="center" vertical="top" wrapText="1"/>
    </xf>
    <xf numFmtId="0" fontId="5" fillId="0" borderId="47" xfId="0" applyFont="1" applyFill="1" applyBorder="1" applyAlignment="1" applyProtection="1">
      <alignment horizontal="center" vertical="top" wrapText="1"/>
    </xf>
    <xf numFmtId="0" fontId="25" fillId="0" borderId="0" xfId="126" applyFont="1" applyFill="1" applyBorder="1" applyAlignment="1" applyProtection="1">
      <alignment horizontal="left" vertical="top" wrapText="1"/>
    </xf>
    <xf numFmtId="164" fontId="5" fillId="26" borderId="58" xfId="81" applyNumberFormat="1" applyFont="1" applyFill="1" applyBorder="1" applyAlignment="1" applyProtection="1">
      <alignment vertical="top"/>
    </xf>
    <xf numFmtId="164" fontId="5" fillId="26" borderId="28" xfId="81" applyNumberFormat="1" applyFont="1" applyFill="1" applyBorder="1" applyAlignment="1" applyProtection="1">
      <alignment vertical="top"/>
    </xf>
    <xf numFmtId="164" fontId="5" fillId="26" borderId="29" xfId="81" applyNumberFormat="1" applyFont="1" applyFill="1" applyBorder="1" applyAlignment="1" applyProtection="1">
      <alignment vertical="top"/>
    </xf>
    <xf numFmtId="164" fontId="5" fillId="26" borderId="0" xfId="81" applyNumberFormat="1" applyFont="1" applyFill="1" applyBorder="1" applyAlignment="1" applyProtection="1">
      <alignment vertical="top"/>
    </xf>
    <xf numFmtId="164" fontId="5" fillId="26" borderId="25" xfId="81" applyNumberFormat="1" applyFont="1" applyFill="1" applyBorder="1" applyAlignment="1" applyProtection="1">
      <alignment vertical="top"/>
    </xf>
    <xf numFmtId="164" fontId="5" fillId="26" borderId="45" xfId="81" applyNumberFormat="1" applyFont="1" applyFill="1" applyBorder="1" applyAlignment="1" applyProtection="1">
      <alignment vertical="top"/>
    </xf>
    <xf numFmtId="164" fontId="5" fillId="26" borderId="39" xfId="81" applyNumberFormat="1" applyFont="1" applyFill="1" applyBorder="1" applyAlignment="1" applyProtection="1">
      <alignment vertical="top"/>
    </xf>
    <xf numFmtId="164" fontId="5" fillId="26" borderId="49" xfId="81" applyNumberFormat="1" applyFont="1" applyFill="1" applyBorder="1" applyAlignment="1" applyProtection="1">
      <alignment vertical="top"/>
    </xf>
    <xf numFmtId="164" fontId="5" fillId="26" borderId="92" xfId="81" applyNumberFormat="1" applyFont="1" applyFill="1" applyBorder="1" applyAlignment="1" applyProtection="1">
      <alignment vertical="top"/>
    </xf>
    <xf numFmtId="164" fontId="5" fillId="26" borderId="60" xfId="81" applyNumberFormat="1" applyFont="1" applyFill="1" applyBorder="1" applyAlignment="1" applyProtection="1">
      <alignment vertical="top"/>
    </xf>
    <xf numFmtId="164" fontId="5" fillId="26" borderId="38" xfId="81" applyNumberFormat="1" applyFont="1" applyFill="1" applyBorder="1" applyAlignment="1" applyProtection="1">
      <alignment vertical="top"/>
    </xf>
    <xf numFmtId="164" fontId="5" fillId="26" borderId="48" xfId="81" applyNumberFormat="1" applyFont="1" applyFill="1" applyBorder="1" applyAlignment="1" applyProtection="1">
      <alignment vertical="top"/>
    </xf>
    <xf numFmtId="164" fontId="5" fillId="26" borderId="59" xfId="81" applyNumberFormat="1" applyFont="1" applyFill="1" applyBorder="1" applyAlignment="1" applyProtection="1">
      <alignment vertical="top"/>
    </xf>
    <xf numFmtId="164" fontId="5" fillId="26" borderId="22" xfId="81" applyNumberFormat="1" applyFont="1" applyFill="1" applyBorder="1" applyAlignment="1" applyProtection="1">
      <alignment vertical="top"/>
    </xf>
    <xf numFmtId="165" fontId="5" fillId="25" borderId="36" xfId="62" applyNumberFormat="1" applyFont="1" applyFill="1" applyBorder="1" applyAlignment="1" applyProtection="1">
      <alignment vertical="top"/>
    </xf>
    <xf numFmtId="0" fontId="5" fillId="25" borderId="37" xfId="0" applyFont="1" applyFill="1" applyBorder="1" applyProtection="1"/>
    <xf numFmtId="165" fontId="5" fillId="25" borderId="28" xfId="62" applyNumberFormat="1" applyFont="1" applyFill="1" applyBorder="1" applyAlignment="1" applyProtection="1">
      <alignment vertical="top"/>
    </xf>
    <xf numFmtId="165" fontId="5" fillId="25" borderId="0" xfId="62" applyNumberFormat="1" applyFont="1" applyFill="1" applyBorder="1" applyAlignment="1" applyProtection="1">
      <alignment vertical="top"/>
    </xf>
    <xf numFmtId="0" fontId="5" fillId="25" borderId="31" xfId="0" applyFont="1" applyFill="1" applyBorder="1" applyProtection="1"/>
    <xf numFmtId="165" fontId="5" fillId="25" borderId="45" xfId="62" applyNumberFormat="1" applyFont="1" applyFill="1" applyBorder="1" applyAlignment="1" applyProtection="1">
      <alignment vertical="top"/>
    </xf>
    <xf numFmtId="164" fontId="5" fillId="25" borderId="0" xfId="81" applyNumberFormat="1" applyFont="1" applyFill="1" applyBorder="1" applyProtection="1"/>
    <xf numFmtId="164" fontId="5" fillId="25" borderId="45" xfId="81" applyNumberFormat="1" applyFont="1" applyFill="1" applyBorder="1" applyProtection="1"/>
    <xf numFmtId="164" fontId="5" fillId="25" borderId="34" xfId="81" applyNumberFormat="1" applyFont="1" applyFill="1" applyBorder="1" applyProtection="1"/>
    <xf numFmtId="0" fontId="5" fillId="25" borderId="42" xfId="0" applyFont="1" applyFill="1" applyBorder="1" applyProtection="1"/>
    <xf numFmtId="164" fontId="5" fillId="25" borderId="47" xfId="81" applyNumberFormat="1" applyFont="1" applyFill="1" applyBorder="1" applyProtection="1"/>
    <xf numFmtId="0" fontId="5" fillId="26" borderId="63" xfId="91" applyNumberFormat="1" applyFont="1" applyFill="1" applyBorder="1" applyAlignment="1" applyProtection="1">
      <alignment vertical="top"/>
    </xf>
    <xf numFmtId="0" fontId="5" fillId="26" borderId="27" xfId="91" applyNumberFormat="1" applyFont="1" applyFill="1" applyBorder="1" applyAlignment="1" applyProtection="1">
      <alignment vertical="top"/>
    </xf>
    <xf numFmtId="0" fontId="5" fillId="26" borderId="33" xfId="91" applyNumberFormat="1" applyFont="1" applyFill="1" applyBorder="1" applyAlignment="1" applyProtection="1">
      <alignment vertical="top"/>
    </xf>
    <xf numFmtId="164" fontId="5" fillId="25" borderId="0" xfId="81" applyNumberFormat="1" applyFont="1" applyFill="1" applyBorder="1" applyAlignment="1" applyProtection="1">
      <alignment horizontal="center" vertical="top"/>
    </xf>
    <xf numFmtId="164" fontId="5" fillId="25" borderId="45" xfId="81" applyNumberFormat="1" applyFont="1" applyFill="1" applyBorder="1" applyAlignment="1" applyProtection="1">
      <alignment horizontal="center" vertical="top"/>
    </xf>
    <xf numFmtId="0" fontId="5" fillId="26" borderId="51" xfId="91" applyNumberFormat="1" applyFont="1" applyFill="1" applyBorder="1" applyAlignment="1" applyProtection="1">
      <alignment vertical="top"/>
    </xf>
    <xf numFmtId="0" fontId="5" fillId="26" borderId="35" xfId="81" applyNumberFormat="1" applyFont="1" applyFill="1" applyBorder="1" applyAlignment="1" applyProtection="1">
      <alignment vertical="top"/>
    </xf>
    <xf numFmtId="0" fontId="5" fillId="26" borderId="46" xfId="81" applyNumberFormat="1" applyFont="1" applyFill="1" applyBorder="1" applyAlignment="1" applyProtection="1">
      <alignment vertical="top"/>
    </xf>
    <xf numFmtId="0" fontId="5" fillId="26" borderId="31" xfId="91" applyNumberFormat="1" applyFont="1" applyFill="1" applyBorder="1" applyAlignment="1" applyProtection="1">
      <alignment vertical="top"/>
    </xf>
    <xf numFmtId="0" fontId="5" fillId="26" borderId="45" xfId="91" applyNumberFormat="1" applyFont="1" applyFill="1" applyBorder="1" applyAlignment="1" applyProtection="1">
      <alignment vertical="top"/>
    </xf>
    <xf numFmtId="0" fontId="5" fillId="26" borderId="31" xfId="126" applyNumberFormat="1" applyFont="1" applyFill="1" applyBorder="1" applyAlignment="1" applyProtection="1">
      <alignment horizontal="center" vertical="top"/>
    </xf>
    <xf numFmtId="0" fontId="5" fillId="26" borderId="0" xfId="126" applyNumberFormat="1" applyFont="1" applyFill="1" applyBorder="1" applyAlignment="1" applyProtection="1">
      <alignment horizontal="center" vertical="top"/>
    </xf>
    <xf numFmtId="0" fontId="5" fillId="26" borderId="45" xfId="126" applyNumberFormat="1" applyFont="1" applyFill="1" applyBorder="1" applyAlignment="1" applyProtection="1">
      <alignment horizontal="center" vertical="top"/>
    </xf>
    <xf numFmtId="0" fontId="5" fillId="26" borderId="56" xfId="126" applyNumberFormat="1" applyFont="1" applyFill="1" applyBorder="1" applyAlignment="1" applyProtection="1">
      <alignment horizontal="center" vertical="top"/>
    </xf>
    <xf numFmtId="0" fontId="5" fillId="26" borderId="19" xfId="126" applyNumberFormat="1" applyFont="1" applyFill="1" applyBorder="1" applyAlignment="1" applyProtection="1">
      <alignment horizontal="center" vertical="top"/>
    </xf>
    <xf numFmtId="0" fontId="5" fillId="26" borderId="71" xfId="126" applyNumberFormat="1" applyFont="1" applyFill="1" applyBorder="1" applyAlignment="1" applyProtection="1">
      <alignment horizontal="center" vertical="top"/>
    </xf>
    <xf numFmtId="0" fontId="5" fillId="26" borderId="63" xfId="125" applyFont="1" applyFill="1" applyBorder="1" applyAlignment="1" applyProtection="1"/>
    <xf numFmtId="0" fontId="5" fillId="26" borderId="27" xfId="125" applyFont="1" applyFill="1" applyBorder="1" applyAlignment="1" applyProtection="1"/>
    <xf numFmtId="0" fontId="5" fillId="26" borderId="33" xfId="125" applyFont="1" applyFill="1" applyBorder="1" applyAlignment="1" applyProtection="1"/>
    <xf numFmtId="164" fontId="5" fillId="26" borderId="27" xfId="91" applyNumberFormat="1" applyFont="1" applyFill="1" applyBorder="1" applyAlignment="1" applyProtection="1"/>
    <xf numFmtId="0" fontId="5" fillId="26" borderId="27" xfId="0" applyFont="1" applyFill="1" applyBorder="1" applyProtection="1"/>
    <xf numFmtId="0" fontId="5" fillId="25" borderId="31" xfId="125" applyFont="1" applyFill="1" applyBorder="1" applyAlignment="1" applyProtection="1"/>
    <xf numFmtId="0" fontId="5" fillId="25" borderId="0" xfId="125" applyFont="1" applyFill="1" applyBorder="1" applyAlignment="1" applyProtection="1"/>
    <xf numFmtId="0" fontId="5" fillId="26" borderId="42" xfId="126" applyNumberFormat="1" applyFont="1" applyFill="1" applyBorder="1" applyAlignment="1" applyProtection="1">
      <alignment horizontal="center" vertical="top"/>
    </xf>
    <xf numFmtId="0" fontId="5" fillId="26" borderId="34" xfId="126" applyNumberFormat="1" applyFont="1" applyFill="1" applyBorder="1" applyAlignment="1" applyProtection="1">
      <alignment horizontal="center" vertical="top"/>
    </xf>
    <xf numFmtId="0" fontId="5" fillId="26" borderId="47" xfId="126" applyNumberFormat="1" applyFont="1" applyFill="1" applyBorder="1" applyAlignment="1" applyProtection="1">
      <alignment horizontal="center" vertical="top"/>
    </xf>
    <xf numFmtId="0" fontId="25" fillId="29" borderId="57" xfId="0" applyFont="1" applyFill="1" applyBorder="1" applyAlignment="1" applyProtection="1">
      <alignment horizontal="left" indent="1"/>
    </xf>
    <xf numFmtId="0" fontId="0" fillId="28" borderId="79" xfId="0" applyFont="1" applyFill="1" applyBorder="1" applyAlignment="1" applyProtection="1">
      <alignment horizontal="left"/>
    </xf>
    <xf numFmtId="0" fontId="0" fillId="29" borderId="79" xfId="0" applyFont="1" applyFill="1" applyBorder="1" applyAlignment="1" applyProtection="1">
      <alignment horizontal="left" indent="2"/>
    </xf>
    <xf numFmtId="0" fontId="0" fillId="28" borderId="83" xfId="0" applyFont="1" applyFill="1" applyBorder="1" applyAlignment="1" applyProtection="1">
      <alignment horizontal="left"/>
    </xf>
    <xf numFmtId="0" fontId="0" fillId="28" borderId="85" xfId="0" applyFont="1" applyFill="1" applyBorder="1" applyAlignment="1" applyProtection="1">
      <alignment horizontal="left"/>
    </xf>
    <xf numFmtId="0" fontId="0" fillId="29" borderId="81" xfId="0" applyFont="1" applyFill="1" applyBorder="1" applyAlignment="1" applyProtection="1">
      <alignment horizontal="left" indent="2"/>
    </xf>
    <xf numFmtId="0" fontId="5" fillId="24" borderId="79"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5" fillId="26" borderId="26" xfId="81" applyNumberFormat="1" applyFont="1" applyFill="1" applyBorder="1" applyAlignment="1" applyProtection="1">
      <alignment horizontal="center" vertical="top"/>
    </xf>
    <xf numFmtId="164" fontId="5" fillId="26" borderId="47" xfId="81" applyNumberFormat="1" applyFont="1" applyFill="1" applyBorder="1" applyAlignment="1" applyProtection="1">
      <alignment horizontal="center" vertical="top"/>
    </xf>
    <xf numFmtId="164" fontId="5" fillId="26" borderId="34" xfId="81" applyNumberFormat="1" applyFont="1" applyFill="1" applyBorder="1" applyAlignment="1" applyProtection="1">
      <alignment horizontal="center" vertical="top"/>
    </xf>
    <xf numFmtId="164" fontId="5" fillId="26" borderId="25" xfId="81" applyNumberFormat="1" applyFont="1" applyFill="1" applyBorder="1" applyAlignment="1" applyProtection="1">
      <alignment horizontal="center" vertical="top"/>
    </xf>
    <xf numFmtId="164" fontId="5" fillId="26" borderId="48" xfId="81" applyNumberFormat="1" applyFont="1" applyFill="1" applyBorder="1" applyAlignment="1" applyProtection="1">
      <alignment horizontal="center" vertical="top"/>
    </xf>
    <xf numFmtId="164" fontId="5" fillId="26" borderId="59" xfId="81" applyNumberFormat="1" applyFont="1" applyFill="1" applyBorder="1" applyAlignment="1" applyProtection="1">
      <alignment horizontal="center" vertical="top"/>
    </xf>
    <xf numFmtId="164" fontId="5" fillId="26" borderId="45" xfId="81" applyNumberFormat="1" applyFont="1" applyFill="1" applyBorder="1" applyAlignment="1" applyProtection="1">
      <alignment horizontal="center" vertical="top"/>
    </xf>
    <xf numFmtId="164" fontId="5" fillId="26" borderId="0" xfId="81" applyNumberFormat="1" applyFont="1" applyFill="1" applyBorder="1" applyAlignment="1" applyProtection="1">
      <alignment horizontal="center" vertical="top"/>
    </xf>
    <xf numFmtId="164" fontId="5" fillId="26" borderId="39" xfId="81" applyNumberFormat="1" applyFont="1" applyFill="1" applyBorder="1" applyAlignment="1" applyProtection="1">
      <alignment horizontal="center" vertical="top"/>
    </xf>
    <xf numFmtId="164" fontId="5" fillId="26" borderId="46" xfId="81" applyNumberFormat="1" applyFont="1" applyFill="1" applyBorder="1" applyAlignment="1" applyProtection="1">
      <alignment horizontal="center" vertical="top"/>
    </xf>
    <xf numFmtId="164" fontId="5" fillId="26" borderId="35" xfId="81" applyNumberFormat="1" applyFont="1" applyFill="1" applyBorder="1" applyAlignment="1" applyProtection="1">
      <alignment horizontal="center" vertical="top"/>
    </xf>
    <xf numFmtId="0" fontId="5" fillId="26" borderId="32" xfId="0" applyFont="1" applyFill="1" applyBorder="1" applyAlignment="1" applyProtection="1">
      <alignment horizontal="center" vertical="top"/>
    </xf>
    <xf numFmtId="0" fontId="5" fillId="26" borderId="33" xfId="0" applyFont="1" applyFill="1" applyBorder="1" applyAlignment="1" applyProtection="1">
      <alignment horizontal="center" vertical="top"/>
    </xf>
    <xf numFmtId="0" fontId="5" fillId="26" borderId="27" xfId="0" applyFont="1" applyFill="1" applyBorder="1" applyAlignment="1" applyProtection="1">
      <alignment horizontal="center" vertical="top"/>
    </xf>
    <xf numFmtId="164" fontId="5" fillId="25" borderId="25" xfId="81" applyNumberFormat="1" applyFont="1" applyFill="1" applyBorder="1" applyAlignment="1" applyProtection="1">
      <alignment horizontal="center" vertical="top"/>
    </xf>
    <xf numFmtId="164" fontId="5" fillId="25" borderId="48" xfId="81" applyNumberFormat="1" applyFont="1" applyFill="1" applyBorder="1" applyAlignment="1" applyProtection="1">
      <alignment horizontal="center" vertical="top"/>
    </xf>
    <xf numFmtId="164" fontId="5" fillId="25" borderId="59" xfId="81" applyNumberFormat="1" applyFont="1" applyFill="1" applyBorder="1" applyAlignment="1" applyProtection="1">
      <alignment horizontal="center" vertical="top"/>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3" fontId="5" fillId="0" borderId="56" xfId="126"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3" fontId="5" fillId="0" borderId="63" xfId="126" applyNumberFormat="1" applyFont="1" applyFill="1" applyBorder="1" applyAlignment="1" applyProtection="1">
      <alignment horizontal="center" vertical="top"/>
      <protection locked="0"/>
    </xf>
    <xf numFmtId="166" fontId="5" fillId="0" borderId="48" xfId="81" applyNumberFormat="1" applyFont="1" applyFill="1" applyBorder="1" applyAlignment="1" applyProtection="1">
      <alignment horizontal="center" vertical="top"/>
      <protection locked="0"/>
    </xf>
    <xf numFmtId="166" fontId="5" fillId="0" borderId="0" xfId="81" applyNumberFormat="1" applyFont="1" applyFill="1" applyBorder="1" applyAlignment="1" applyProtection="1">
      <alignment horizontal="center" vertical="top"/>
      <protection locked="0"/>
    </xf>
    <xf numFmtId="166" fontId="5" fillId="0" borderId="59" xfId="81" applyNumberFormat="1" applyFont="1" applyFill="1" applyBorder="1" applyAlignment="1" applyProtection="1">
      <alignment horizontal="center" vertical="top"/>
      <protection locked="0"/>
    </xf>
    <xf numFmtId="166" fontId="5" fillId="0" borderId="23" xfId="0" applyNumberFormat="1" applyFont="1" applyFill="1" applyBorder="1" applyAlignment="1" applyProtection="1">
      <alignment vertical="top"/>
      <protection locked="0"/>
    </xf>
    <xf numFmtId="166" fontId="5" fillId="0" borderId="55" xfId="0" applyNumberFormat="1" applyFont="1" applyFill="1" applyBorder="1" applyAlignment="1" applyProtection="1">
      <alignment vertical="top"/>
      <protection locked="0"/>
    </xf>
    <xf numFmtId="0" fontId="25" fillId="0" borderId="0" xfId="126" applyFont="1" applyFill="1" applyBorder="1" applyAlignment="1" applyProtection="1">
      <alignment vertical="top"/>
    </xf>
    <xf numFmtId="0" fontId="25" fillId="0" borderId="0" xfId="126" applyFont="1" applyAlignment="1" applyProtection="1"/>
    <xf numFmtId="167" fontId="5" fillId="27" borderId="0" xfId="125" applyNumberFormat="1" applyFont="1" applyFill="1" applyAlignment="1" applyProtection="1"/>
    <xf numFmtId="0" fontId="5" fillId="0" borderId="0" xfId="126" applyFont="1" applyBorder="1" applyAlignment="1" applyProtection="1">
      <alignment horizontal="left"/>
    </xf>
    <xf numFmtId="0" fontId="5" fillId="0" borderId="0" xfId="125" applyFont="1" applyFill="1" applyAlignment="1" applyProtection="1"/>
    <xf numFmtId="164" fontId="5" fillId="0" borderId="31" xfId="92" applyNumberFormat="1" applyFont="1" applyFill="1" applyBorder="1" applyAlignment="1" applyProtection="1">
      <alignment vertical="top"/>
      <protection locked="0"/>
    </xf>
    <xf numFmtId="0" fontId="5" fillId="0" borderId="0" xfId="0" applyFont="1" applyFill="1" applyAlignment="1" applyProtection="1">
      <alignment wrapText="1"/>
    </xf>
    <xf numFmtId="49" fontId="36" fillId="0" borderId="64" xfId="325" applyNumberFormat="1" applyFont="1" applyBorder="1" applyAlignment="1" applyProtection="1">
      <alignment horizontal="left" vertical="center"/>
      <protection locked="0"/>
    </xf>
    <xf numFmtId="0" fontId="36" fillId="0" borderId="64" xfId="325" applyFont="1" applyBorder="1" applyAlignment="1" applyProtection="1">
      <alignment horizontal="left" vertical="center"/>
      <protection locked="0"/>
    </xf>
    <xf numFmtId="164" fontId="5" fillId="0" borderId="25" xfId="81" applyNumberFormat="1" applyFont="1" applyFill="1" applyBorder="1" applyAlignment="1" applyProtection="1">
      <alignment vertical="top"/>
      <protection locked="0"/>
    </xf>
    <xf numFmtId="164" fontId="5" fillId="0" borderId="48" xfId="81" applyNumberFormat="1" applyFont="1" applyFill="1" applyBorder="1" applyAlignment="1" applyProtection="1">
      <alignment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22" xfId="81" applyNumberFormat="1" applyFont="1" applyFill="1" applyBorder="1" applyAlignment="1" applyProtection="1">
      <alignment vertical="top"/>
      <protection locked="0"/>
    </xf>
    <xf numFmtId="42" fontId="5" fillId="0" borderId="25" xfId="81" applyNumberFormat="1" applyFont="1" applyFill="1" applyBorder="1" applyAlignment="1" applyProtection="1">
      <alignment vertical="top"/>
      <protection locked="0"/>
    </xf>
    <xf numFmtId="42" fontId="5" fillId="0" borderId="59" xfId="81" applyNumberFormat="1" applyFont="1" applyFill="1" applyBorder="1" applyAlignment="1" applyProtection="1">
      <alignment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6" fontId="5" fillId="0" borderId="48" xfId="81" applyNumberFormat="1" applyFont="1" applyFill="1" applyBorder="1" applyAlignment="1" applyProtection="1">
      <alignment vertical="top"/>
      <protection locked="0"/>
    </xf>
    <xf numFmtId="166" fontId="5" fillId="0" borderId="25" xfId="81" applyNumberFormat="1" applyFont="1" applyFill="1" applyBorder="1" applyAlignment="1" applyProtection="1">
      <alignment vertical="top"/>
      <protection locked="0"/>
    </xf>
    <xf numFmtId="166" fontId="5" fillId="0" borderId="25" xfId="81" applyNumberFormat="1" applyFont="1" applyBorder="1" applyAlignment="1" applyProtection="1">
      <alignment vertical="top"/>
      <protection locked="0"/>
    </xf>
    <xf numFmtId="166" fontId="5" fillId="0" borderId="29" xfId="81" applyNumberFormat="1" applyFont="1" applyFill="1" applyBorder="1" applyAlignment="1" applyProtection="1">
      <alignment vertical="top"/>
      <protection locked="0"/>
    </xf>
    <xf numFmtId="166" fontId="5" fillId="0" borderId="59" xfId="81" applyNumberFormat="1" applyFont="1" applyFill="1" applyBorder="1" applyAlignment="1" applyProtection="1">
      <alignment vertical="top"/>
      <protection locked="0"/>
    </xf>
    <xf numFmtId="165" fontId="5" fillId="0" borderId="25" xfId="62" applyNumberFormat="1" applyFont="1" applyFill="1" applyBorder="1" applyAlignment="1" applyProtection="1">
      <alignment vertical="top"/>
      <protection locked="0"/>
    </xf>
    <xf numFmtId="165" fontId="5" fillId="0" borderId="29" xfId="62" applyNumberFormat="1" applyFont="1" applyFill="1" applyBorder="1" applyAlignment="1" applyProtection="1">
      <alignment vertical="top"/>
      <protection locked="0"/>
    </xf>
    <xf numFmtId="38" fontId="5" fillId="0" borderId="25" xfId="81" applyNumberFormat="1" applyFont="1" applyFill="1" applyBorder="1" applyAlignment="1" applyProtection="1">
      <alignment vertical="top"/>
      <protection locked="0"/>
    </xf>
    <xf numFmtId="38" fontId="5" fillId="0" borderId="59" xfId="81" applyNumberFormat="1" applyFont="1" applyFill="1" applyBorder="1" applyAlignment="1" applyProtection="1">
      <alignment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166" fontId="5" fillId="0" borderId="45" xfId="81" applyNumberFormat="1" applyFont="1" applyFill="1" applyBorder="1" applyAlignment="1" applyProtection="1">
      <alignment horizontal="center" vertical="top"/>
      <protection locked="0"/>
    </xf>
    <xf numFmtId="166" fontId="5" fillId="0" borderId="25" xfId="81" applyNumberFormat="1" applyFont="1" applyFill="1" applyBorder="1" applyAlignment="1" applyProtection="1">
      <alignment horizontal="center" vertical="top"/>
      <protection locked="0"/>
    </xf>
    <xf numFmtId="42" fontId="5" fillId="0" borderId="25" xfId="81" applyNumberFormat="1" applyFont="1" applyFill="1" applyBorder="1" applyAlignment="1" applyProtection="1">
      <alignment horizontal="center" vertical="top"/>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0" fontId="0" fillId="0" borderId="78" xfId="0" applyFont="1" applyBorder="1" applyAlignment="1" applyProtection="1">
      <alignment horizontal="left" wrapText="1" indent="3"/>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vertical="top"/>
      <protection locked="0"/>
    </xf>
    <xf numFmtId="164" fontId="5" fillId="0" borderId="31" xfId="81" applyNumberFormat="1" applyFont="1" applyFill="1" applyBorder="1" applyAlignment="1" applyProtection="1">
      <alignment vertical="top"/>
      <protection locked="0"/>
    </xf>
    <xf numFmtId="3" fontId="5" fillId="0" borderId="19" xfId="126"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3" fontId="5" fillId="0" borderId="19" xfId="126"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164" fontId="5" fillId="0" borderId="0" xfId="81" applyNumberFormat="1" applyFont="1" applyFill="1" applyBorder="1" applyAlignment="1" applyProtection="1">
      <alignment horizontal="center" vertical="top"/>
      <protection locked="0"/>
    </xf>
    <xf numFmtId="164" fontId="5" fillId="0" borderId="31" xfId="81" applyNumberFormat="1" applyFont="1" applyFill="1" applyBorder="1" applyAlignment="1" applyProtection="1">
      <alignment horizontal="center" vertical="top"/>
      <protection locked="0"/>
    </xf>
    <xf numFmtId="38" fontId="5" fillId="0" borderId="45" xfId="81" applyNumberFormat="1" applyFont="1" applyFill="1" applyBorder="1" applyAlignment="1" applyProtection="1">
      <alignment horizontal="right" vertical="top"/>
      <protection locked="0"/>
    </xf>
    <xf numFmtId="0" fontId="25"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5" fillId="0" borderId="0" xfId="0" applyFont="1" applyFill="1" applyAlignment="1" applyProtection="1">
      <alignment horizontal="center"/>
    </xf>
    <xf numFmtId="0" fontId="0" fillId="0" borderId="0" xfId="0" applyFill="1" applyAlignment="1" applyProtection="1">
      <alignment horizontal="center"/>
    </xf>
    <xf numFmtId="0" fontId="5" fillId="26" borderId="67"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8" fillId="0" borderId="0" xfId="0" applyFont="1" applyFill="1" applyAlignment="1" applyProtection="1">
      <alignment horizontal="center" vertical="center" wrapText="1"/>
    </xf>
    <xf numFmtId="0" fontId="38" fillId="0" borderId="0" xfId="0" applyFont="1" applyAlignment="1" applyProtection="1">
      <alignment horizontal="center" vertical="center" wrapText="1"/>
    </xf>
    <xf numFmtId="0" fontId="25" fillId="0" borderId="0" xfId="126" applyFont="1" applyFill="1" applyBorder="1" applyAlignment="1" applyProtection="1">
      <alignment horizontal="left" vertical="top" wrapText="1"/>
    </xf>
    <xf numFmtId="0" fontId="5" fillId="26" borderId="0" xfId="125" applyFont="1" applyFill="1" applyAlignment="1" applyProtection="1">
      <alignment horizontal="left"/>
    </xf>
    <xf numFmtId="0" fontId="5" fillId="0" borderId="0" xfId="0" applyFont="1" applyAlignment="1" applyProtection="1">
      <alignment horizontal="left"/>
    </xf>
    <xf numFmtId="49" fontId="5" fillId="26" borderId="0" xfId="125" applyNumberFormat="1" applyFont="1" applyFill="1" applyAlignment="1" applyProtection="1">
      <alignment horizontal="left"/>
    </xf>
    <xf numFmtId="49" fontId="5" fillId="26" borderId="0" xfId="0" applyNumberFormat="1" applyFont="1" applyFill="1" applyAlignment="1" applyProtection="1">
      <alignment horizontal="left"/>
    </xf>
    <xf numFmtId="0" fontId="5" fillId="26" borderId="0" xfId="0" applyFont="1" applyFill="1" applyAlignment="1" applyProtection="1">
      <alignment horizontal="left"/>
    </xf>
    <xf numFmtId="0" fontId="25" fillId="0" borderId="16" xfId="0" applyFont="1" applyBorder="1" applyAlignment="1" applyProtection="1">
      <alignment horizontal="center" vertical="top" wrapText="1"/>
    </xf>
    <xf numFmtId="0" fontId="25" fillId="0" borderId="27" xfId="0" applyFont="1" applyBorder="1" applyAlignment="1" applyProtection="1">
      <alignment horizontal="center" vertical="top" wrapText="1"/>
    </xf>
    <xf numFmtId="0" fontId="25" fillId="0" borderId="17" xfId="0" applyFont="1" applyBorder="1" applyAlignment="1" applyProtection="1">
      <alignment horizontal="center" vertical="top" wrapText="1"/>
    </xf>
    <xf numFmtId="0" fontId="25" fillId="0" borderId="23"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8" xfId="0" applyFont="1" applyBorder="1" applyAlignment="1" applyProtection="1">
      <alignment horizontal="center" vertical="top" wrapText="1"/>
    </xf>
    <xf numFmtId="49" fontId="5" fillId="0" borderId="0" xfId="0" applyNumberFormat="1" applyFont="1" applyFill="1" applyAlignment="1" applyProtection="1">
      <alignment horizontal="left" wrapText="1"/>
      <protection locked="0"/>
    </xf>
    <xf numFmtId="0" fontId="25" fillId="24" borderId="30" xfId="0" applyFont="1" applyFill="1" applyBorder="1" applyAlignment="1" applyProtection="1">
      <alignment horizontal="center"/>
    </xf>
    <xf numFmtId="0" fontId="25" fillId="24" borderId="40" xfId="0" applyFont="1" applyFill="1" applyBorder="1" applyAlignment="1" applyProtection="1">
      <alignment horizontal="center"/>
    </xf>
    <xf numFmtId="0" fontId="25" fillId="24" borderId="41" xfId="0" applyFont="1" applyFill="1" applyBorder="1" applyAlignment="1" applyProtection="1">
      <alignment horizontal="center"/>
    </xf>
    <xf numFmtId="0" fontId="25" fillId="30" borderId="30" xfId="0" applyFont="1" applyFill="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25" fillId="31" borderId="37" xfId="0" applyFont="1" applyFill="1" applyBorder="1" applyAlignment="1" applyProtection="1">
      <alignment horizontal="center" vertical="center"/>
    </xf>
    <xf numFmtId="0" fontId="25" fillId="31" borderId="28" xfId="0" applyFont="1" applyFill="1" applyBorder="1" applyAlignment="1" applyProtection="1">
      <alignment horizontal="center" vertical="center"/>
    </xf>
    <xf numFmtId="0" fontId="25" fillId="31" borderId="37" xfId="0" applyFont="1" applyFill="1" applyBorder="1" applyAlignment="1" applyProtection="1">
      <alignment horizontal="center"/>
    </xf>
    <xf numFmtId="0" fontId="25" fillId="31" borderId="36" xfId="0" applyFont="1" applyFill="1" applyBorder="1" applyAlignment="1" applyProtection="1">
      <alignment horizontal="center"/>
    </xf>
    <xf numFmtId="0" fontId="39" fillId="0" borderId="0" xfId="0" applyNumberFormat="1" applyFont="1" applyFill="1" applyAlignment="1" applyProtection="1">
      <alignment horizontal="center" vertical="center" wrapText="1"/>
    </xf>
    <xf numFmtId="0" fontId="39" fillId="0" borderId="0" xfId="0" applyFont="1" applyAlignment="1" applyProtection="1">
      <alignment horizontal="center" vertical="center" wrapText="1"/>
    </xf>
    <xf numFmtId="0" fontId="5" fillId="0" borderId="0" xfId="0" applyNumberFormat="1" applyFont="1" applyFill="1" applyAlignment="1" applyProtection="1">
      <alignment horizontal="left"/>
      <protection locked="0"/>
    </xf>
    <xf numFmtId="0" fontId="25" fillId="31" borderId="30" xfId="0" applyFont="1" applyFill="1" applyBorder="1" applyAlignment="1" applyProtection="1">
      <alignment horizontal="center"/>
    </xf>
    <xf numFmtId="0" fontId="25" fillId="31" borderId="40" xfId="0" applyFont="1" applyFill="1" applyBorder="1" applyAlignment="1" applyProtection="1">
      <alignment horizontal="center"/>
    </xf>
    <xf numFmtId="0" fontId="5" fillId="30" borderId="40" xfId="0" applyFont="1" applyFill="1" applyBorder="1" applyAlignment="1" applyProtection="1">
      <alignment horizontal="center" vertical="center" wrapText="1"/>
    </xf>
    <xf numFmtId="0" fontId="5" fillId="30" borderId="41" xfId="0" applyFont="1" applyFill="1" applyBorder="1" applyAlignment="1" applyProtection="1">
      <alignment horizontal="center" vertical="center" wrapText="1"/>
    </xf>
    <xf numFmtId="49" fontId="5" fillId="0" borderId="0" xfId="126" applyNumberFormat="1" applyFont="1" applyFill="1" applyBorder="1" applyAlignment="1" applyProtection="1">
      <alignment horizontal="left" vertical="center"/>
    </xf>
    <xf numFmtId="0" fontId="5" fillId="0" borderId="0" xfId="126" applyNumberFormat="1" applyFont="1" applyFill="1" applyBorder="1" applyAlignment="1" applyProtection="1">
      <alignment horizontal="left" vertical="center"/>
    </xf>
    <xf numFmtId="0" fontId="0" fillId="0" borderId="80" xfId="0" applyFont="1" applyBorder="1" applyAlignment="1" applyProtection="1">
      <alignment horizontal="left" wrapText="1"/>
      <protection locked="0"/>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29" borderId="80" xfId="0" applyFont="1" applyFill="1" applyBorder="1" applyAlignment="1" applyProtection="1">
      <alignment horizontal="left"/>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77"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1" xfId="0" applyFont="1" applyBorder="1" applyAlignment="1" applyProtection="1">
      <alignment horizontal="left" wrapText="1"/>
      <protection locked="0"/>
    </xf>
    <xf numFmtId="0" fontId="41" fillId="0" borderId="0" xfId="0" applyFont="1" applyAlignment="1" applyProtection="1">
      <alignment horizontal="center" vertical="center" wrapText="1"/>
    </xf>
    <xf numFmtId="0" fontId="25" fillId="28" borderId="73" xfId="0" applyFont="1" applyFill="1" applyBorder="1" applyAlignment="1" applyProtection="1">
      <alignment horizontal="center"/>
    </xf>
    <xf numFmtId="0" fontId="25" fillId="28" borderId="74" xfId="0" applyFont="1" applyFill="1" applyBorder="1" applyAlignment="1" applyProtection="1">
      <alignment horizontal="center"/>
    </xf>
    <xf numFmtId="0" fontId="25" fillId="28" borderId="75" xfId="0" applyFont="1" applyFill="1" applyBorder="1" applyAlignment="1" applyProtection="1">
      <alignment horizontal="center"/>
    </xf>
    <xf numFmtId="0" fontId="0" fillId="0" borderId="73" xfId="0" applyFont="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29" borderId="77"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1" fillId="0" borderId="0" xfId="0" applyFont="1" applyFill="1" applyAlignment="1" applyProtection="1">
      <alignment horizontal="center" vertical="center" wrapText="1"/>
    </xf>
    <xf numFmtId="0" fontId="5" fillId="0" borderId="0" xfId="0" applyNumberFormat="1" applyFont="1" applyFill="1" applyAlignment="1" applyProtection="1">
      <alignment horizontal="left"/>
    </xf>
    <xf numFmtId="0" fontId="25" fillId="0" borderId="11"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5" fillId="31" borderId="30" xfId="125" applyFont="1" applyFill="1" applyBorder="1" applyAlignment="1" applyProtection="1">
      <alignment horizontal="center"/>
    </xf>
    <xf numFmtId="0" fontId="25" fillId="31" borderId="37" xfId="125" applyFont="1" applyFill="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5" fillId="0" borderId="16" xfId="125" applyFont="1" applyBorder="1" applyAlignment="1" applyProtection="1">
      <alignment wrapText="1"/>
    </xf>
    <xf numFmtId="0" fontId="0" fillId="0" borderId="33" xfId="0" applyBorder="1" applyAlignment="1" applyProtection="1">
      <alignment wrapText="1"/>
    </xf>
    <xf numFmtId="0" fontId="25"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1"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1"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5" fillId="24" borderId="56" xfId="0" applyFont="1" applyFill="1" applyBorder="1" applyAlignment="1" applyProtection="1">
      <alignment horizontal="left" wrapText="1"/>
    </xf>
    <xf numFmtId="0" fontId="25" fillId="24" borderId="19" xfId="0" applyFont="1" applyFill="1" applyBorder="1" applyAlignment="1" applyProtection="1">
      <alignment horizontal="left" wrapText="1"/>
    </xf>
    <xf numFmtId="0" fontId="25" fillId="24" borderId="71"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1"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89" xfId="0" applyFont="1" applyFill="1" applyBorder="1" applyAlignment="1">
      <alignment horizontal="center" vertical="top"/>
    </xf>
    <xf numFmtId="0" fontId="0" fillId="29" borderId="44" xfId="0" applyFont="1" applyFill="1" applyBorder="1" applyAlignment="1">
      <alignment horizontal="center" vertical="top"/>
    </xf>
    <xf numFmtId="0" fontId="0" fillId="29" borderId="90" xfId="0" applyFont="1" applyFill="1" applyBorder="1" applyAlignment="1">
      <alignment horizontal="center" vertical="top"/>
    </xf>
    <xf numFmtId="0" fontId="40" fillId="0" borderId="0" xfId="0" applyFont="1" applyAlignment="1" applyProtection="1">
      <alignment horizontal="center" vertical="center" wrapText="1"/>
    </xf>
    <xf numFmtId="0" fontId="25" fillId="24" borderId="76" xfId="0" applyFont="1" applyFill="1" applyBorder="1" applyAlignment="1" applyProtection="1">
      <alignment horizontal="left" wrapText="1"/>
    </xf>
    <xf numFmtId="0" fontId="25" fillId="24" borderId="87" xfId="0" applyFont="1" applyFill="1" applyBorder="1" applyAlignment="1" applyProtection="1">
      <alignment horizontal="left" wrapText="1"/>
    </xf>
    <xf numFmtId="0" fontId="0" fillId="24" borderId="87" xfId="0" applyFill="1" applyBorder="1" applyAlignment="1" applyProtection="1">
      <alignment wrapText="1"/>
    </xf>
    <xf numFmtId="0" fontId="0" fillId="24" borderId="88" xfId="0" applyFill="1" applyBorder="1" applyAlignment="1" applyProtection="1">
      <alignment wrapText="1"/>
    </xf>
    <xf numFmtId="0" fontId="5" fillId="0" borderId="21" xfId="0" applyFont="1" applyFill="1" applyBorder="1" applyAlignment="1" applyProtection="1">
      <alignment horizontal="center" wrapText="1"/>
    </xf>
    <xf numFmtId="0" fontId="0" fillId="0" borderId="71" xfId="0" applyFont="1" applyFill="1" applyBorder="1" applyAlignment="1" applyProtection="1">
      <alignment horizontal="center" wrapText="1"/>
    </xf>
    <xf numFmtId="0" fontId="5"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2" fillId="0" borderId="0" xfId="0" applyFont="1" applyAlignment="1" applyProtection="1">
      <alignment horizontal="center" vertical="center" wrapText="1"/>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2 2 2" xfId="447"/>
    <cellStyle name="Normal 3 10 2 3" xfId="377"/>
    <cellStyle name="Normal 3 10 3" xfId="271"/>
    <cellStyle name="Normal 3 10 3 2" xfId="413"/>
    <cellStyle name="Normal 3 10 4" xfId="343"/>
    <cellStyle name="Normal 3 11" xfId="251"/>
    <cellStyle name="Normal 3 11 2" xfId="322"/>
    <cellStyle name="Normal 3 11 2 2" xfId="464"/>
    <cellStyle name="Normal 3 11 3" xfId="394"/>
    <cellStyle name="Normal 3 12" xfId="217"/>
    <cellStyle name="Normal 3 12 2" xfId="288"/>
    <cellStyle name="Normal 3 12 2 2" xfId="430"/>
    <cellStyle name="Normal 3 12 3" xfId="360"/>
    <cellStyle name="Normal 3 13" xfId="254"/>
    <cellStyle name="Normal 3 13 2" xfId="396"/>
    <cellStyle name="Normal 3 14" xfId="326"/>
    <cellStyle name="Normal 3 2" xfId="134"/>
    <cellStyle name="Normal 3 2 10" xfId="252"/>
    <cellStyle name="Normal 3 2 10 2" xfId="323"/>
    <cellStyle name="Normal 3 2 10 2 2" xfId="465"/>
    <cellStyle name="Normal 3 2 10 3" xfId="395"/>
    <cellStyle name="Normal 3 2 11" xfId="218"/>
    <cellStyle name="Normal 3 2 11 2" xfId="289"/>
    <cellStyle name="Normal 3 2 11 2 2" xfId="431"/>
    <cellStyle name="Normal 3 2 11 3" xfId="361"/>
    <cellStyle name="Normal 3 2 12" xfId="255"/>
    <cellStyle name="Normal 3 2 12 2" xfId="397"/>
    <cellStyle name="Normal 3 2 13" xfId="327"/>
    <cellStyle name="Normal 3 2 2" xfId="135"/>
    <cellStyle name="Normal 3 2 2 2" xfId="202"/>
    <cellStyle name="Normal 3 2 2 2 2" xfId="236"/>
    <cellStyle name="Normal 3 2 2 2 2 2" xfId="307"/>
    <cellStyle name="Normal 3 2 2 2 2 2 2" xfId="449"/>
    <cellStyle name="Normal 3 2 2 2 2 3" xfId="379"/>
    <cellStyle name="Normal 3 2 2 2 3" xfId="273"/>
    <cellStyle name="Normal 3 2 2 2 3 2" xfId="415"/>
    <cellStyle name="Normal 3 2 2 2 4" xfId="345"/>
    <cellStyle name="Normal 3 2 2 3" xfId="219"/>
    <cellStyle name="Normal 3 2 2 3 2" xfId="290"/>
    <cellStyle name="Normal 3 2 2 3 2 2" xfId="432"/>
    <cellStyle name="Normal 3 2 2 3 3" xfId="362"/>
    <cellStyle name="Normal 3 2 2 4" xfId="256"/>
    <cellStyle name="Normal 3 2 2 4 2" xfId="398"/>
    <cellStyle name="Normal 3 2 2 5" xfId="328"/>
    <cellStyle name="Normal 3 2 3" xfId="136"/>
    <cellStyle name="Normal 3 2 3 2" xfId="203"/>
    <cellStyle name="Normal 3 2 3 2 2" xfId="237"/>
    <cellStyle name="Normal 3 2 3 2 2 2" xfId="308"/>
    <cellStyle name="Normal 3 2 3 2 2 2 2" xfId="450"/>
    <cellStyle name="Normal 3 2 3 2 2 3" xfId="380"/>
    <cellStyle name="Normal 3 2 3 2 3" xfId="274"/>
    <cellStyle name="Normal 3 2 3 2 3 2" xfId="416"/>
    <cellStyle name="Normal 3 2 3 2 4" xfId="346"/>
    <cellStyle name="Normal 3 2 3 3" xfId="220"/>
    <cellStyle name="Normal 3 2 3 3 2" xfId="291"/>
    <cellStyle name="Normal 3 2 3 3 2 2" xfId="433"/>
    <cellStyle name="Normal 3 2 3 3 3" xfId="363"/>
    <cellStyle name="Normal 3 2 3 4" xfId="257"/>
    <cellStyle name="Normal 3 2 3 4 2" xfId="399"/>
    <cellStyle name="Normal 3 2 3 5" xfId="329"/>
    <cellStyle name="Normal 3 2 4" xfId="137"/>
    <cellStyle name="Normal 3 2 4 2" xfId="204"/>
    <cellStyle name="Normal 3 2 4 2 2" xfId="238"/>
    <cellStyle name="Normal 3 2 4 2 2 2" xfId="309"/>
    <cellStyle name="Normal 3 2 4 2 2 2 2" xfId="451"/>
    <cellStyle name="Normal 3 2 4 2 2 3" xfId="381"/>
    <cellStyle name="Normal 3 2 4 2 3" xfId="275"/>
    <cellStyle name="Normal 3 2 4 2 3 2" xfId="417"/>
    <cellStyle name="Normal 3 2 4 2 4" xfId="347"/>
    <cellStyle name="Normal 3 2 4 3" xfId="221"/>
    <cellStyle name="Normal 3 2 4 3 2" xfId="292"/>
    <cellStyle name="Normal 3 2 4 3 2 2" xfId="434"/>
    <cellStyle name="Normal 3 2 4 3 3" xfId="364"/>
    <cellStyle name="Normal 3 2 4 4" xfId="258"/>
    <cellStyle name="Normal 3 2 4 4 2" xfId="400"/>
    <cellStyle name="Normal 3 2 4 5" xfId="330"/>
    <cellStyle name="Normal 3 2 5" xfId="138"/>
    <cellStyle name="Normal 3 2 5 2" xfId="205"/>
    <cellStyle name="Normal 3 2 5 2 2" xfId="239"/>
    <cellStyle name="Normal 3 2 5 2 2 2" xfId="310"/>
    <cellStyle name="Normal 3 2 5 2 2 2 2" xfId="452"/>
    <cellStyle name="Normal 3 2 5 2 2 3" xfId="382"/>
    <cellStyle name="Normal 3 2 5 2 3" xfId="276"/>
    <cellStyle name="Normal 3 2 5 2 3 2" xfId="418"/>
    <cellStyle name="Normal 3 2 5 2 4" xfId="348"/>
    <cellStyle name="Normal 3 2 5 3" xfId="222"/>
    <cellStyle name="Normal 3 2 5 3 2" xfId="293"/>
    <cellStyle name="Normal 3 2 5 3 2 2" xfId="435"/>
    <cellStyle name="Normal 3 2 5 3 3" xfId="365"/>
    <cellStyle name="Normal 3 2 5 4" xfId="259"/>
    <cellStyle name="Normal 3 2 5 4 2" xfId="401"/>
    <cellStyle name="Normal 3 2 5 5" xfId="331"/>
    <cellStyle name="Normal 3 2 6" xfId="139"/>
    <cellStyle name="Normal 3 2 6 2" xfId="206"/>
    <cellStyle name="Normal 3 2 6 2 2" xfId="240"/>
    <cellStyle name="Normal 3 2 6 2 2 2" xfId="311"/>
    <cellStyle name="Normal 3 2 6 2 2 2 2" xfId="453"/>
    <cellStyle name="Normal 3 2 6 2 2 3" xfId="383"/>
    <cellStyle name="Normal 3 2 6 2 3" xfId="277"/>
    <cellStyle name="Normal 3 2 6 2 3 2" xfId="419"/>
    <cellStyle name="Normal 3 2 6 2 4" xfId="349"/>
    <cellStyle name="Normal 3 2 6 3" xfId="223"/>
    <cellStyle name="Normal 3 2 6 3 2" xfId="294"/>
    <cellStyle name="Normal 3 2 6 3 2 2" xfId="436"/>
    <cellStyle name="Normal 3 2 6 3 3" xfId="366"/>
    <cellStyle name="Normal 3 2 6 4" xfId="260"/>
    <cellStyle name="Normal 3 2 6 4 2" xfId="402"/>
    <cellStyle name="Normal 3 2 6 5" xfId="332"/>
    <cellStyle name="Normal 3 2 7" xfId="140"/>
    <cellStyle name="Normal 3 2 7 2" xfId="207"/>
    <cellStyle name="Normal 3 2 7 2 2" xfId="241"/>
    <cellStyle name="Normal 3 2 7 2 2 2" xfId="312"/>
    <cellStyle name="Normal 3 2 7 2 2 2 2" xfId="454"/>
    <cellStyle name="Normal 3 2 7 2 2 3" xfId="384"/>
    <cellStyle name="Normal 3 2 7 2 3" xfId="278"/>
    <cellStyle name="Normal 3 2 7 2 3 2" xfId="420"/>
    <cellStyle name="Normal 3 2 7 2 4" xfId="350"/>
    <cellStyle name="Normal 3 2 7 3" xfId="224"/>
    <cellStyle name="Normal 3 2 7 3 2" xfId="295"/>
    <cellStyle name="Normal 3 2 7 3 2 2" xfId="437"/>
    <cellStyle name="Normal 3 2 7 3 3" xfId="367"/>
    <cellStyle name="Normal 3 2 7 4" xfId="261"/>
    <cellStyle name="Normal 3 2 7 4 2" xfId="403"/>
    <cellStyle name="Normal 3 2 7 5" xfId="333"/>
    <cellStyle name="Normal 3 2 8" xfId="141"/>
    <cellStyle name="Normal 3 2 8 2" xfId="208"/>
    <cellStyle name="Normal 3 2 8 2 2" xfId="242"/>
    <cellStyle name="Normal 3 2 8 2 2 2" xfId="313"/>
    <cellStyle name="Normal 3 2 8 2 2 2 2" xfId="455"/>
    <cellStyle name="Normal 3 2 8 2 2 3" xfId="385"/>
    <cellStyle name="Normal 3 2 8 2 3" xfId="279"/>
    <cellStyle name="Normal 3 2 8 2 3 2" xfId="421"/>
    <cellStyle name="Normal 3 2 8 2 4" xfId="351"/>
    <cellStyle name="Normal 3 2 8 3" xfId="225"/>
    <cellStyle name="Normal 3 2 8 3 2" xfId="296"/>
    <cellStyle name="Normal 3 2 8 3 2 2" xfId="438"/>
    <cellStyle name="Normal 3 2 8 3 3" xfId="368"/>
    <cellStyle name="Normal 3 2 8 4" xfId="262"/>
    <cellStyle name="Normal 3 2 8 4 2" xfId="404"/>
    <cellStyle name="Normal 3 2 8 5" xfId="334"/>
    <cellStyle name="Normal 3 2 9" xfId="201"/>
    <cellStyle name="Normal 3 2 9 2" xfId="235"/>
    <cellStyle name="Normal 3 2 9 2 2" xfId="306"/>
    <cellStyle name="Normal 3 2 9 2 2 2" xfId="448"/>
    <cellStyle name="Normal 3 2 9 2 3" xfId="378"/>
    <cellStyle name="Normal 3 2 9 3" xfId="272"/>
    <cellStyle name="Normal 3 2 9 3 2" xfId="414"/>
    <cellStyle name="Normal 3 2 9 4" xfId="344"/>
    <cellStyle name="Normal 3 3" xfId="142"/>
    <cellStyle name="Normal 3 3 2" xfId="209"/>
    <cellStyle name="Normal 3 3 2 2" xfId="243"/>
    <cellStyle name="Normal 3 3 2 2 2" xfId="314"/>
    <cellStyle name="Normal 3 3 2 2 2 2" xfId="456"/>
    <cellStyle name="Normal 3 3 2 2 3" xfId="386"/>
    <cellStyle name="Normal 3 3 2 3" xfId="280"/>
    <cellStyle name="Normal 3 3 2 3 2" xfId="422"/>
    <cellStyle name="Normal 3 3 2 4" xfId="352"/>
    <cellStyle name="Normal 3 3 3" xfId="226"/>
    <cellStyle name="Normal 3 3 3 2" xfId="297"/>
    <cellStyle name="Normal 3 3 3 2 2" xfId="439"/>
    <cellStyle name="Normal 3 3 3 3" xfId="369"/>
    <cellStyle name="Normal 3 3 4" xfId="263"/>
    <cellStyle name="Normal 3 3 4 2" xfId="405"/>
    <cellStyle name="Normal 3 3 5" xfId="335"/>
    <cellStyle name="Normal 3 4" xfId="143"/>
    <cellStyle name="Normal 3 4 2" xfId="210"/>
    <cellStyle name="Normal 3 4 2 2" xfId="244"/>
    <cellStyle name="Normal 3 4 2 2 2" xfId="315"/>
    <cellStyle name="Normal 3 4 2 2 2 2" xfId="457"/>
    <cellStyle name="Normal 3 4 2 2 3" xfId="387"/>
    <cellStyle name="Normal 3 4 2 3" xfId="281"/>
    <cellStyle name="Normal 3 4 2 3 2" xfId="423"/>
    <cellStyle name="Normal 3 4 2 4" xfId="353"/>
    <cellStyle name="Normal 3 4 3" xfId="227"/>
    <cellStyle name="Normal 3 4 3 2" xfId="298"/>
    <cellStyle name="Normal 3 4 3 2 2" xfId="440"/>
    <cellStyle name="Normal 3 4 3 3" xfId="370"/>
    <cellStyle name="Normal 3 4 4" xfId="264"/>
    <cellStyle name="Normal 3 4 4 2" xfId="406"/>
    <cellStyle name="Normal 3 4 5" xfId="336"/>
    <cellStyle name="Normal 3 5" xfId="144"/>
    <cellStyle name="Normal 3 5 2" xfId="211"/>
    <cellStyle name="Normal 3 5 2 2" xfId="245"/>
    <cellStyle name="Normal 3 5 2 2 2" xfId="316"/>
    <cellStyle name="Normal 3 5 2 2 2 2" xfId="458"/>
    <cellStyle name="Normal 3 5 2 2 3" xfId="388"/>
    <cellStyle name="Normal 3 5 2 3" xfId="282"/>
    <cellStyle name="Normal 3 5 2 3 2" xfId="424"/>
    <cellStyle name="Normal 3 5 2 4" xfId="354"/>
    <cellStyle name="Normal 3 5 3" xfId="228"/>
    <cellStyle name="Normal 3 5 3 2" xfId="299"/>
    <cellStyle name="Normal 3 5 3 2 2" xfId="441"/>
    <cellStyle name="Normal 3 5 3 3" xfId="371"/>
    <cellStyle name="Normal 3 5 4" xfId="265"/>
    <cellStyle name="Normal 3 5 4 2" xfId="407"/>
    <cellStyle name="Normal 3 5 5" xfId="337"/>
    <cellStyle name="Normal 3 6" xfId="145"/>
    <cellStyle name="Normal 3 6 2" xfId="212"/>
    <cellStyle name="Normal 3 6 2 2" xfId="246"/>
    <cellStyle name="Normal 3 6 2 2 2" xfId="317"/>
    <cellStyle name="Normal 3 6 2 2 2 2" xfId="459"/>
    <cellStyle name="Normal 3 6 2 2 3" xfId="389"/>
    <cellStyle name="Normal 3 6 2 3" xfId="283"/>
    <cellStyle name="Normal 3 6 2 3 2" xfId="425"/>
    <cellStyle name="Normal 3 6 2 4" xfId="355"/>
    <cellStyle name="Normal 3 6 3" xfId="229"/>
    <cellStyle name="Normal 3 6 3 2" xfId="300"/>
    <cellStyle name="Normal 3 6 3 2 2" xfId="442"/>
    <cellStyle name="Normal 3 6 3 3" xfId="372"/>
    <cellStyle name="Normal 3 6 4" xfId="266"/>
    <cellStyle name="Normal 3 6 4 2" xfId="408"/>
    <cellStyle name="Normal 3 6 5" xfId="338"/>
    <cellStyle name="Normal 3 7" xfId="146"/>
    <cellStyle name="Normal 3 7 2" xfId="213"/>
    <cellStyle name="Normal 3 7 2 2" xfId="247"/>
    <cellStyle name="Normal 3 7 2 2 2" xfId="318"/>
    <cellStyle name="Normal 3 7 2 2 2 2" xfId="460"/>
    <cellStyle name="Normal 3 7 2 2 3" xfId="390"/>
    <cellStyle name="Normal 3 7 2 3" xfId="284"/>
    <cellStyle name="Normal 3 7 2 3 2" xfId="426"/>
    <cellStyle name="Normal 3 7 2 4" xfId="356"/>
    <cellStyle name="Normal 3 7 3" xfId="230"/>
    <cellStyle name="Normal 3 7 3 2" xfId="301"/>
    <cellStyle name="Normal 3 7 3 2 2" xfId="443"/>
    <cellStyle name="Normal 3 7 3 3" xfId="373"/>
    <cellStyle name="Normal 3 7 4" xfId="267"/>
    <cellStyle name="Normal 3 7 4 2" xfId="409"/>
    <cellStyle name="Normal 3 7 5" xfId="339"/>
    <cellStyle name="Normal 3 8" xfId="147"/>
    <cellStyle name="Normal 3 8 2" xfId="214"/>
    <cellStyle name="Normal 3 8 2 2" xfId="248"/>
    <cellStyle name="Normal 3 8 2 2 2" xfId="319"/>
    <cellStyle name="Normal 3 8 2 2 2 2" xfId="461"/>
    <cellStyle name="Normal 3 8 2 2 3" xfId="391"/>
    <cellStyle name="Normal 3 8 2 3" xfId="285"/>
    <cellStyle name="Normal 3 8 2 3 2" xfId="427"/>
    <cellStyle name="Normal 3 8 2 4" xfId="357"/>
    <cellStyle name="Normal 3 8 3" xfId="231"/>
    <cellStyle name="Normal 3 8 3 2" xfId="302"/>
    <cellStyle name="Normal 3 8 3 2 2" xfId="444"/>
    <cellStyle name="Normal 3 8 3 3" xfId="374"/>
    <cellStyle name="Normal 3 8 4" xfId="268"/>
    <cellStyle name="Normal 3 8 4 2" xfId="410"/>
    <cellStyle name="Normal 3 8 5" xfId="340"/>
    <cellStyle name="Normal 3 9" xfId="148"/>
    <cellStyle name="Normal 3 9 2" xfId="215"/>
    <cellStyle name="Normal 3 9 2 2" xfId="249"/>
    <cellStyle name="Normal 3 9 2 2 2" xfId="320"/>
    <cellStyle name="Normal 3 9 2 2 2 2" xfId="462"/>
    <cellStyle name="Normal 3 9 2 2 3" xfId="392"/>
    <cellStyle name="Normal 3 9 2 3" xfId="286"/>
    <cellStyle name="Normal 3 9 2 3 2" xfId="428"/>
    <cellStyle name="Normal 3 9 2 4" xfId="358"/>
    <cellStyle name="Normal 3 9 3" xfId="232"/>
    <cellStyle name="Normal 3 9 3 2" xfId="303"/>
    <cellStyle name="Normal 3 9 3 2 2" xfId="445"/>
    <cellStyle name="Normal 3 9 3 3" xfId="375"/>
    <cellStyle name="Normal 3 9 4" xfId="269"/>
    <cellStyle name="Normal 3 9 4 2" xfId="411"/>
    <cellStyle name="Normal 3 9 5" xfId="341"/>
    <cellStyle name="Normal 4" xfId="149"/>
    <cellStyle name="Normal 4 2" xfId="216"/>
    <cellStyle name="Normal 4 2 2" xfId="250"/>
    <cellStyle name="Normal 4 2 2 2" xfId="321"/>
    <cellStyle name="Normal 4 2 2 2 2" xfId="463"/>
    <cellStyle name="Normal 4 2 2 3" xfId="393"/>
    <cellStyle name="Normal 4 2 3" xfId="287"/>
    <cellStyle name="Normal 4 2 3 2" xfId="429"/>
    <cellStyle name="Normal 4 2 4" xfId="359"/>
    <cellStyle name="Normal 4 3" xfId="233"/>
    <cellStyle name="Normal 4 3 2" xfId="304"/>
    <cellStyle name="Normal 4 3 2 2" xfId="446"/>
    <cellStyle name="Normal 4 3 3" xfId="376"/>
    <cellStyle name="Normal 4 4" xfId="270"/>
    <cellStyle name="Normal 4 4 2" xfId="412"/>
    <cellStyle name="Normal 4 5" xfId="342"/>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5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C13" sqref="C13"/>
    </sheetView>
  </sheetViews>
  <sheetFormatPr defaultColWidth="9.140625" defaultRowHeight="12.75" x14ac:dyDescent="0.2"/>
  <cols>
    <col min="1" max="1" width="2.42578125" style="165" bestFit="1" customWidth="1"/>
    <col min="2" max="2" width="52.140625" style="165" bestFit="1" customWidth="1"/>
    <col min="3" max="3" width="27" style="165" bestFit="1" customWidth="1"/>
    <col min="4" max="16384" width="9.140625" style="165"/>
  </cols>
  <sheetData>
    <row r="1" spans="1:3" x14ac:dyDescent="0.2">
      <c r="A1" s="167"/>
      <c r="B1" s="387" t="s">
        <v>144</v>
      </c>
      <c r="C1" s="388"/>
    </row>
    <row r="2" spans="1:3" x14ac:dyDescent="0.2">
      <c r="A2" s="167"/>
      <c r="B2" s="387" t="s">
        <v>145</v>
      </c>
      <c r="C2" s="389"/>
    </row>
    <row r="3" spans="1:3" x14ac:dyDescent="0.2">
      <c r="A3" s="167"/>
      <c r="B3" s="390" t="s">
        <v>150</v>
      </c>
      <c r="C3" s="391"/>
    </row>
    <row r="4" spans="1:3" ht="13.5" thickBot="1" x14ac:dyDescent="0.25">
      <c r="B4" s="167"/>
      <c r="C4" s="167"/>
    </row>
    <row r="5" spans="1:3" x14ac:dyDescent="0.2">
      <c r="A5" s="169"/>
      <c r="B5" s="168"/>
      <c r="C5" s="166"/>
    </row>
    <row r="6" spans="1:3" x14ac:dyDescent="0.2">
      <c r="A6" s="170" t="s">
        <v>0</v>
      </c>
      <c r="B6" s="80" t="s">
        <v>86</v>
      </c>
      <c r="C6" s="291" t="s">
        <v>158</v>
      </c>
    </row>
    <row r="7" spans="1:3" x14ac:dyDescent="0.2">
      <c r="A7" s="170" t="s">
        <v>1</v>
      </c>
      <c r="B7" s="80" t="s">
        <v>136</v>
      </c>
      <c r="C7" s="292">
        <v>0</v>
      </c>
    </row>
    <row r="8" spans="1:3" x14ac:dyDescent="0.2">
      <c r="A8" s="170" t="s">
        <v>2</v>
      </c>
      <c r="B8" s="80" t="s">
        <v>89</v>
      </c>
      <c r="C8" s="292" t="s">
        <v>159</v>
      </c>
    </row>
    <row r="9" spans="1:3" x14ac:dyDescent="0.2">
      <c r="A9" s="170" t="s">
        <v>3</v>
      </c>
      <c r="B9" s="80" t="s">
        <v>90</v>
      </c>
      <c r="C9" s="292">
        <v>0</v>
      </c>
    </row>
    <row r="10" spans="1:3" ht="13.5" thickBot="1" x14ac:dyDescent="0.25">
      <c r="A10" s="171" t="s">
        <v>4</v>
      </c>
      <c r="B10" s="81" t="s">
        <v>87</v>
      </c>
      <c r="C10" s="292" t="s">
        <v>160</v>
      </c>
    </row>
    <row r="11" spans="1:3" x14ac:dyDescent="0.2">
      <c r="A11" s="167"/>
      <c r="B11" s="167"/>
    </row>
    <row r="12" spans="1:3" x14ac:dyDescent="0.2">
      <c r="A12" s="167"/>
      <c r="B12" s="167"/>
    </row>
    <row r="13" spans="1:3" x14ac:dyDescent="0.2">
      <c r="A13" s="167"/>
      <c r="B13" s="167"/>
    </row>
    <row r="14" spans="1:3" x14ac:dyDescent="0.2">
      <c r="A14" s="167"/>
      <c r="B14" s="1" t="s">
        <v>103</v>
      </c>
    </row>
    <row r="15" spans="1:3" x14ac:dyDescent="0.2">
      <c r="A15" s="167"/>
      <c r="B15" s="1" t="s">
        <v>143</v>
      </c>
    </row>
    <row r="16" spans="1:3" x14ac:dyDescent="0.2">
      <c r="A16" s="167"/>
      <c r="B16" s="167"/>
    </row>
    <row r="17" spans="1:2" x14ac:dyDescent="0.2">
      <c r="A17" s="167"/>
      <c r="B17" s="167"/>
    </row>
    <row r="18" spans="1:2" x14ac:dyDescent="0.2">
      <c r="A18" s="167"/>
      <c r="B18" s="167"/>
    </row>
    <row r="19" spans="1:2" x14ac:dyDescent="0.2">
      <c r="A19" s="167"/>
      <c r="B19" s="2" t="s">
        <v>152</v>
      </c>
    </row>
    <row r="20" spans="1:2" x14ac:dyDescent="0.2">
      <c r="A20" s="167"/>
      <c r="B20" s="2" t="s">
        <v>151</v>
      </c>
    </row>
    <row r="21" spans="1:2" ht="25.5" x14ac:dyDescent="0.2">
      <c r="A21" s="167"/>
      <c r="B21" s="183" t="s">
        <v>153</v>
      </c>
    </row>
    <row r="22" spans="1:2" ht="25.5" x14ac:dyDescent="0.2">
      <c r="A22" s="167"/>
      <c r="B22" s="290"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25" zoomScale="80" zoomScaleNormal="80" workbookViewId="0">
      <selection activeCell="R38" sqref="R38"/>
    </sheetView>
  </sheetViews>
  <sheetFormatPr defaultColWidth="9.28515625" defaultRowHeight="12.75" x14ac:dyDescent="0.2"/>
  <cols>
    <col min="1" max="1" width="1.7109375" style="142" customWidth="1"/>
    <col min="2" max="2" width="3.5703125" style="143" customWidth="1"/>
    <col min="3" max="3" width="5.42578125" style="143" customWidth="1"/>
    <col min="4" max="4" width="84" style="143" customWidth="1"/>
    <col min="5" max="5" width="27.140625" style="143" customWidth="1"/>
    <col min="6" max="6" width="25.28515625" style="143" customWidth="1"/>
    <col min="7" max="15" width="19.42578125" style="143" customWidth="1"/>
    <col min="16" max="16" width="21.140625" style="143" customWidth="1"/>
    <col min="17" max="16384" width="9.28515625" style="143"/>
  </cols>
  <sheetData>
    <row r="1" spans="1:16" x14ac:dyDescent="0.2">
      <c r="B1" s="1" t="s">
        <v>144</v>
      </c>
      <c r="C1" s="2"/>
      <c r="D1" s="2"/>
    </row>
    <row r="2" spans="1:16" s="142" customFormat="1" x14ac:dyDescent="0.2">
      <c r="B2" s="84" t="s">
        <v>148</v>
      </c>
      <c r="C2" s="7"/>
      <c r="D2" s="7"/>
    </row>
    <row r="3" spans="1:16" x14ac:dyDescent="0.2">
      <c r="A3" s="157"/>
      <c r="B3" s="1" t="s">
        <v>59</v>
      </c>
      <c r="C3" s="2"/>
      <c r="D3" s="2"/>
    </row>
    <row r="4" spans="1:16" x14ac:dyDescent="0.2">
      <c r="B4" s="2"/>
      <c r="C4" s="2"/>
      <c r="D4" s="2"/>
    </row>
    <row r="5" spans="1:16" s="132" customFormat="1" x14ac:dyDescent="0.2">
      <c r="A5" s="144"/>
      <c r="B5" s="58" t="s">
        <v>88</v>
      </c>
      <c r="C5" s="3"/>
      <c r="D5" s="3"/>
      <c r="E5" s="158"/>
      <c r="F5" s="158"/>
      <c r="G5" s="143"/>
      <c r="H5" s="48" t="s">
        <v>63</v>
      </c>
      <c r="I5" s="143"/>
      <c r="J5" s="143"/>
      <c r="K5" s="158"/>
      <c r="L5" s="158"/>
      <c r="M5" s="143"/>
      <c r="N5" s="130"/>
      <c r="O5" s="143"/>
      <c r="P5" s="143"/>
    </row>
    <row r="6" spans="1:16" s="132" customFormat="1" x14ac:dyDescent="0.2">
      <c r="A6" s="144"/>
      <c r="B6" s="397">
        <f>'Cover Page'!C7</f>
        <v>0</v>
      </c>
      <c r="C6" s="398"/>
      <c r="D6" s="398"/>
      <c r="E6" s="394" t="s">
        <v>106</v>
      </c>
      <c r="F6" s="395"/>
      <c r="G6" s="143"/>
      <c r="H6" s="50" t="str">
        <f>'Cover Page'!C10</f>
        <v>No</v>
      </c>
      <c r="I6" s="143"/>
      <c r="J6" s="143"/>
      <c r="K6" s="159"/>
      <c r="L6" s="159"/>
      <c r="M6" s="143"/>
      <c r="N6" s="131"/>
      <c r="O6" s="143"/>
      <c r="P6" s="143"/>
    </row>
    <row r="7" spans="1:16" s="132" customFormat="1" x14ac:dyDescent="0.2">
      <c r="A7" s="144"/>
      <c r="B7" s="58" t="s">
        <v>89</v>
      </c>
      <c r="C7" s="3"/>
      <c r="D7" s="3"/>
      <c r="E7" s="395"/>
      <c r="F7" s="395"/>
      <c r="G7" s="143"/>
      <c r="H7" s="142"/>
      <c r="K7" s="159"/>
      <c r="L7" s="159"/>
      <c r="M7" s="143"/>
      <c r="N7" s="142"/>
    </row>
    <row r="8" spans="1:16" s="132" customFormat="1" x14ac:dyDescent="0.2">
      <c r="A8" s="144"/>
      <c r="B8" s="399" t="str">
        <f>'Cover Page'!C8</f>
        <v>Cigna Health and Life Insurance Company</v>
      </c>
      <c r="C8" s="398"/>
      <c r="D8" s="398"/>
      <c r="E8" s="395"/>
      <c r="F8" s="395"/>
      <c r="G8" s="143"/>
      <c r="H8" s="160"/>
      <c r="K8" s="408"/>
      <c r="L8" s="408"/>
      <c r="M8" s="143"/>
      <c r="N8" s="160"/>
    </row>
    <row r="9" spans="1:16" s="132" customFormat="1" x14ac:dyDescent="0.2">
      <c r="A9" s="144"/>
      <c r="B9" s="59" t="s">
        <v>91</v>
      </c>
      <c r="C9" s="3"/>
      <c r="D9" s="3"/>
      <c r="E9" s="395"/>
      <c r="F9" s="395"/>
      <c r="H9" s="144"/>
      <c r="I9" s="143"/>
      <c r="J9" s="143"/>
      <c r="K9" s="161"/>
      <c r="L9" s="161"/>
      <c r="N9" s="144"/>
      <c r="O9" s="143"/>
      <c r="P9" s="143"/>
    </row>
    <row r="10" spans="1:16" s="132" customFormat="1" x14ac:dyDescent="0.2">
      <c r="A10" s="144"/>
      <c r="B10" s="400">
        <f>'Cover Page'!C9</f>
        <v>0</v>
      </c>
      <c r="C10" s="398"/>
      <c r="D10" s="398"/>
      <c r="E10" s="395"/>
      <c r="F10" s="395"/>
      <c r="G10" s="143"/>
      <c r="H10" s="131"/>
      <c r="K10" s="408"/>
      <c r="L10" s="408"/>
      <c r="M10" s="143"/>
      <c r="N10" s="131"/>
    </row>
    <row r="11" spans="1:16" s="132" customFormat="1" x14ac:dyDescent="0.2">
      <c r="A11" s="144"/>
      <c r="B11" s="59" t="s">
        <v>86</v>
      </c>
      <c r="C11" s="3"/>
      <c r="D11" s="3"/>
      <c r="E11" s="395"/>
      <c r="F11" s="395"/>
      <c r="H11" s="162"/>
      <c r="I11" s="143"/>
      <c r="J11" s="143"/>
      <c r="K11" s="161"/>
      <c r="L11" s="161"/>
      <c r="N11" s="162"/>
      <c r="O11" s="143"/>
      <c r="P11" s="143"/>
    </row>
    <row r="12" spans="1:16" s="132" customFormat="1" x14ac:dyDescent="0.2">
      <c r="A12" s="144"/>
      <c r="B12" s="400" t="str">
        <f>'Cover Page'!C6</f>
        <v>2017</v>
      </c>
      <c r="C12" s="401"/>
      <c r="D12" s="401"/>
      <c r="E12" s="163"/>
      <c r="F12" s="163"/>
      <c r="G12" s="148"/>
      <c r="H12" s="148"/>
      <c r="I12" s="143"/>
      <c r="J12" s="143"/>
      <c r="K12" s="163"/>
      <c r="L12" s="163"/>
      <c r="M12" s="148"/>
      <c r="N12" s="148"/>
      <c r="O12" s="143"/>
      <c r="P12" s="143"/>
    </row>
    <row r="13" spans="1:16" s="132" customFormat="1" ht="13.5" thickBot="1" x14ac:dyDescent="0.25">
      <c r="A13" s="144"/>
      <c r="B13" s="2"/>
      <c r="C13" s="2"/>
      <c r="D13" s="7"/>
      <c r="G13" s="148"/>
      <c r="H13" s="148"/>
      <c r="I13" s="143"/>
      <c r="J13" s="143"/>
      <c r="M13" s="148"/>
      <c r="N13" s="148"/>
      <c r="O13" s="143"/>
      <c r="P13" s="143"/>
    </row>
    <row r="14" spans="1:16" ht="13.7" customHeight="1" thickBot="1" x14ac:dyDescent="0.25">
      <c r="B14" s="2"/>
      <c r="C14" s="2"/>
      <c r="D14" s="7"/>
      <c r="E14" s="409" t="s">
        <v>33</v>
      </c>
      <c r="F14" s="410"/>
      <c r="G14" s="410"/>
      <c r="H14" s="410"/>
      <c r="I14" s="410"/>
      <c r="J14" s="410"/>
      <c r="K14" s="409" t="s">
        <v>33</v>
      </c>
      <c r="L14" s="410"/>
      <c r="M14" s="410"/>
      <c r="N14" s="410"/>
      <c r="O14" s="410"/>
      <c r="P14" s="411"/>
    </row>
    <row r="15" spans="1:16" ht="13.7" customHeight="1" thickBot="1" x14ac:dyDescent="0.25">
      <c r="B15" s="2"/>
      <c r="C15" s="2"/>
      <c r="D15" s="7"/>
      <c r="E15" s="412" t="s">
        <v>107</v>
      </c>
      <c r="F15" s="413"/>
      <c r="G15" s="413"/>
      <c r="H15" s="413"/>
      <c r="I15" s="413"/>
      <c r="J15" s="414"/>
      <c r="K15" s="412" t="s">
        <v>108</v>
      </c>
      <c r="L15" s="413"/>
      <c r="M15" s="413"/>
      <c r="N15" s="413"/>
      <c r="O15" s="413"/>
      <c r="P15" s="414"/>
    </row>
    <row r="16" spans="1:16" ht="13.7" customHeight="1" thickBot="1" x14ac:dyDescent="0.25">
      <c r="B16" s="2"/>
      <c r="C16" s="2"/>
      <c r="D16" s="7"/>
      <c r="E16" s="417" t="s">
        <v>8</v>
      </c>
      <c r="F16" s="418"/>
      <c r="G16" s="417" t="s">
        <v>9</v>
      </c>
      <c r="H16" s="418"/>
      <c r="I16" s="415" t="s">
        <v>10</v>
      </c>
      <c r="J16" s="416"/>
      <c r="K16" s="417" t="s">
        <v>8</v>
      </c>
      <c r="L16" s="418"/>
      <c r="M16" s="417" t="s">
        <v>9</v>
      </c>
      <c r="N16" s="418"/>
      <c r="O16" s="415" t="s">
        <v>10</v>
      </c>
      <c r="P16" s="416"/>
    </row>
    <row r="17" spans="2:16" ht="13.7" customHeight="1" x14ac:dyDescent="0.2">
      <c r="B17" s="2"/>
      <c r="C17" s="2"/>
      <c r="D17" s="7"/>
      <c r="E17" s="186" t="s">
        <v>154</v>
      </c>
      <c r="F17" s="191" t="s">
        <v>154</v>
      </c>
      <c r="G17" s="186" t="s">
        <v>154</v>
      </c>
      <c r="H17" s="187" t="s">
        <v>154</v>
      </c>
      <c r="I17" s="186" t="s">
        <v>154</v>
      </c>
      <c r="J17" s="187" t="s">
        <v>154</v>
      </c>
      <c r="K17" s="186" t="s">
        <v>154</v>
      </c>
      <c r="L17" s="187" t="s">
        <v>154</v>
      </c>
      <c r="M17" s="186" t="s">
        <v>154</v>
      </c>
      <c r="N17" s="187" t="s">
        <v>154</v>
      </c>
      <c r="O17" s="186" t="s">
        <v>154</v>
      </c>
      <c r="P17" s="187" t="s">
        <v>154</v>
      </c>
    </row>
    <row r="18" spans="2:16" ht="21" customHeight="1" thickBot="1" x14ac:dyDescent="0.25">
      <c r="B18" s="402" t="s">
        <v>156</v>
      </c>
      <c r="C18" s="403"/>
      <c r="D18" s="404"/>
      <c r="E18" s="185" t="str">
        <f>"12/31/"&amp;""&amp;'Cover Page'!C$6</f>
        <v>12/31/2017</v>
      </c>
      <c r="F18" s="192">
        <f>DATE(YEAR(E18)+0,MONTH(E18)+3,DAY(E18)+0)</f>
        <v>43190</v>
      </c>
      <c r="G18" s="185" t="str">
        <f>"12/31/"&amp;""&amp;'Cover Page'!C$6</f>
        <v>12/31/2017</v>
      </c>
      <c r="H18" s="188">
        <f>DATE(YEAR(G18)+0,MONTH(G18)+3,DAY(G18)+0)</f>
        <v>43190</v>
      </c>
      <c r="I18" s="185" t="str">
        <f>"12/31/"&amp;""&amp;'Cover Page'!C$6</f>
        <v>12/31/2017</v>
      </c>
      <c r="J18" s="188">
        <f>DATE(YEAR(I18)+0,MONTH(I18)+3,DAY(I18)+0)</f>
        <v>43190</v>
      </c>
      <c r="K18" s="185" t="str">
        <f>"12/31/"&amp;""&amp;'Cover Page'!C$6</f>
        <v>12/31/2017</v>
      </c>
      <c r="L18" s="188">
        <f>DATE(YEAR(K18)+0,MONTH(K18)+3,DAY(K18)+0)</f>
        <v>43190</v>
      </c>
      <c r="M18" s="185" t="str">
        <f>"12/31/"&amp;""&amp;'Cover Page'!C$6</f>
        <v>12/31/2017</v>
      </c>
      <c r="N18" s="188">
        <f>DATE(YEAR(M18)+0,MONTH(M18)+3,DAY(M18)+0)</f>
        <v>43190</v>
      </c>
      <c r="O18" s="185" t="str">
        <f>"12/31/"&amp;""&amp;'Cover Page'!C$6</f>
        <v>12/31/2017</v>
      </c>
      <c r="P18" s="188">
        <f>DATE(YEAR(O18)+0,MONTH(O18)+3,DAY(O18)+0)</f>
        <v>43190</v>
      </c>
    </row>
    <row r="19" spans="2:16" s="142" customFormat="1" ht="20.25" customHeight="1" thickBot="1" x14ac:dyDescent="0.25">
      <c r="B19" s="405"/>
      <c r="C19" s="406"/>
      <c r="D19" s="407"/>
      <c r="E19" s="32">
        <v>1</v>
      </c>
      <c r="F19" s="33">
        <v>2</v>
      </c>
      <c r="G19" s="193">
        <v>3</v>
      </c>
      <c r="H19" s="194">
        <v>4</v>
      </c>
      <c r="I19" s="193">
        <v>5</v>
      </c>
      <c r="J19" s="194">
        <v>6</v>
      </c>
      <c r="K19" s="193">
        <v>7</v>
      </c>
      <c r="L19" s="194">
        <v>8</v>
      </c>
      <c r="M19" s="193">
        <v>9</v>
      </c>
      <c r="N19" s="194">
        <v>10</v>
      </c>
      <c r="O19" s="193">
        <v>11</v>
      </c>
      <c r="P19" s="195">
        <v>12</v>
      </c>
    </row>
    <row r="20" spans="2:16" x14ac:dyDescent="0.2">
      <c r="B20" s="8" t="s">
        <v>0</v>
      </c>
      <c r="C20" s="9" t="s">
        <v>32</v>
      </c>
      <c r="D20" s="10"/>
      <c r="E20" s="197"/>
      <c r="F20" s="198"/>
      <c r="G20" s="199"/>
      <c r="H20" s="200"/>
      <c r="I20" s="201"/>
      <c r="J20" s="199"/>
      <c r="K20" s="197"/>
      <c r="L20" s="198"/>
      <c r="M20" s="201"/>
      <c r="N20" s="200"/>
      <c r="O20" s="201"/>
      <c r="P20" s="202"/>
    </row>
    <row r="21" spans="2:16" x14ac:dyDescent="0.2">
      <c r="B21" s="11"/>
      <c r="C21" s="12">
        <v>1.1000000000000001</v>
      </c>
      <c r="D21" s="13" t="s">
        <v>38</v>
      </c>
      <c r="E21" s="67">
        <f>'Pt 2 Premium and Claims'!E22+'Pt 2 Premium and Claims'!E23-'Pt 2 Premium and Claims'!E24-'Pt 2 Premium and Claims'!E25</f>
        <v>0</v>
      </c>
      <c r="F21" s="68">
        <f>'Pt 2 Premium and Claims'!F22+'Pt 2 Premium and Claims'!F23-'Pt 2 Premium and Claims'!F24-'Pt 2 Premium and Claims'!F25</f>
        <v>0</v>
      </c>
      <c r="G21" s="69">
        <f>'Pt 2 Premium and Claims'!G22+'Pt 2 Premium and Claims'!G23-'Pt 2 Premium and Claims'!G24-'Pt 2 Premium and Claims'!G25</f>
        <v>0</v>
      </c>
      <c r="H21" s="68">
        <f>'Pt 2 Premium and Claims'!H22+'Pt 2 Premium and Claims'!H23-'Pt 2 Premium and Claims'!H24-'Pt 2 Premium and Claims'!H25</f>
        <v>0</v>
      </c>
      <c r="I21" s="67">
        <f>'Pt 2 Premium and Claims'!I22+'Pt 2 Premium and Claims'!I23-'Pt 2 Premium and Claims'!I24-'Pt 2 Premium and Claims'!I25</f>
        <v>0</v>
      </c>
      <c r="J21" s="68">
        <f>'Pt 2 Premium and Claims'!J22+'Pt 2 Premium and Claims'!J23-'Pt 2 Premium and Claims'!J24-'Pt 2 Premium and Claims'!J25</f>
        <v>0</v>
      </c>
      <c r="K21" s="67">
        <f>'Pt 2 Premium and Claims'!K22+'Pt 2 Premium and Claims'!K23-'Pt 2 Premium and Claims'!K24-'Pt 2 Premium and Claims'!K25</f>
        <v>17471158.920000002</v>
      </c>
      <c r="L21" s="68">
        <f>'Pt 2 Premium and Claims'!L22+'Pt 2 Premium and Claims'!L23-'Pt 2 Premium and Claims'!L24-'Pt 2 Premium and Claims'!L25</f>
        <v>17475096</v>
      </c>
      <c r="M21" s="67">
        <f>'Pt 2 Premium and Claims'!M22+'Pt 2 Premium and Claims'!M23-'Pt 2 Premium and Claims'!M24-'Pt 2 Premium and Claims'!M25</f>
        <v>9236353.8286969792</v>
      </c>
      <c r="N21" s="68">
        <f>'Pt 2 Premium and Claims'!N22+'Pt 2 Premium and Claims'!N23-'Pt 2 Premium and Claims'!N24-'Pt 2 Premium and Claims'!N25</f>
        <v>9252580.8500884324</v>
      </c>
      <c r="O21" s="67">
        <f>'Pt 2 Premium and Claims'!O22+'Pt 2 Premium and Claims'!O23-'Pt 2 Premium and Claims'!O24-'Pt 2 Premium and Claims'!O25</f>
        <v>226398311.241303</v>
      </c>
      <c r="P21" s="68">
        <f>'Pt 2 Premium and Claims'!P22+'Pt 2 Premium and Claims'!P23-'Pt 2 Premium and Claims'!P24-'Pt 2 Premium and Claims'!P25</f>
        <v>226627985.93991157</v>
      </c>
    </row>
    <row r="22" spans="2:16" s="142" customFormat="1" x14ac:dyDescent="0.2">
      <c r="B22" s="46"/>
      <c r="C22" s="47"/>
      <c r="D22" s="45"/>
      <c r="E22" s="203"/>
      <c r="F22" s="204"/>
      <c r="G22" s="205"/>
      <c r="H22" s="206"/>
      <c r="I22" s="203"/>
      <c r="J22" s="207"/>
      <c r="K22" s="203"/>
      <c r="L22" s="204"/>
      <c r="M22" s="203"/>
      <c r="N22" s="206"/>
      <c r="O22" s="203"/>
      <c r="P22" s="204"/>
    </row>
    <row r="23" spans="2:16" s="142" customFormat="1" x14ac:dyDescent="0.2">
      <c r="B23" s="8" t="s">
        <v>1</v>
      </c>
      <c r="C23" s="9" t="s">
        <v>6</v>
      </c>
      <c r="D23" s="16"/>
      <c r="E23" s="201"/>
      <c r="F23" s="208"/>
      <c r="G23" s="199"/>
      <c r="H23" s="209"/>
      <c r="I23" s="201"/>
      <c r="J23" s="210"/>
      <c r="K23" s="201"/>
      <c r="L23" s="208"/>
      <c r="M23" s="201"/>
      <c r="N23" s="209"/>
      <c r="O23" s="201"/>
      <c r="P23" s="208"/>
    </row>
    <row r="24" spans="2:16" s="142" customFormat="1" x14ac:dyDescent="0.2">
      <c r="B24" s="17"/>
      <c r="C24" s="18">
        <v>2.1</v>
      </c>
      <c r="D24" s="13" t="s">
        <v>135</v>
      </c>
      <c r="E24" s="67">
        <f>'Pt 2 Premium and Claims'!E51</f>
        <v>0</v>
      </c>
      <c r="F24" s="68">
        <f>'Pt 2 Premium and Claims'!F51</f>
        <v>0</v>
      </c>
      <c r="G24" s="69">
        <f>'Pt 2 Premium and Claims'!G51</f>
        <v>0</v>
      </c>
      <c r="H24" s="68">
        <f>'Pt 2 Premium and Claims'!H51</f>
        <v>0</v>
      </c>
      <c r="I24" s="67">
        <f>'Pt 2 Premium and Claims'!I51</f>
        <v>0</v>
      </c>
      <c r="J24" s="68">
        <f>'Pt 2 Premium and Claims'!J51</f>
        <v>0</v>
      </c>
      <c r="K24" s="67">
        <f>'Pt 2 Premium and Claims'!K51</f>
        <v>9880559.2399999984</v>
      </c>
      <c r="L24" s="68">
        <f>'Pt 2 Premium and Claims'!L51</f>
        <v>9831049</v>
      </c>
      <c r="M24" s="67">
        <f>'Pt 2 Premium and Claims'!M51</f>
        <v>7614562.2283581654</v>
      </c>
      <c r="N24" s="68">
        <f>'Pt 2 Premium and Claims'!N51</f>
        <v>7136086.2196698552</v>
      </c>
      <c r="O24" s="67">
        <f>'Pt 2 Premium and Claims'!O51</f>
        <v>188018346.67164183</v>
      </c>
      <c r="P24" s="68">
        <f>'Pt 2 Premium and Claims'!P51</f>
        <v>186659265.99033016</v>
      </c>
    </row>
    <row r="25" spans="2:16" s="142" customFormat="1" x14ac:dyDescent="0.2">
      <c r="B25" s="43"/>
      <c r="C25" s="44"/>
      <c r="D25" s="45"/>
      <c r="E25" s="203"/>
      <c r="F25" s="204"/>
      <c r="G25" s="205"/>
      <c r="H25" s="206"/>
      <c r="I25" s="203"/>
      <c r="J25" s="207"/>
      <c r="K25" s="203"/>
      <c r="L25" s="204"/>
      <c r="M25" s="203"/>
      <c r="N25" s="206"/>
      <c r="O25" s="203"/>
      <c r="P25" s="204"/>
    </row>
    <row r="26" spans="2:16" x14ac:dyDescent="0.2">
      <c r="B26" s="8" t="s">
        <v>2</v>
      </c>
      <c r="C26" s="9" t="s">
        <v>46</v>
      </c>
      <c r="D26" s="10"/>
      <c r="E26" s="201"/>
      <c r="F26" s="208"/>
      <c r="G26" s="199"/>
      <c r="H26" s="209"/>
      <c r="I26" s="201"/>
      <c r="J26" s="210"/>
      <c r="K26" s="201"/>
      <c r="L26" s="208"/>
      <c r="M26" s="201"/>
      <c r="N26" s="209"/>
      <c r="O26" s="201"/>
      <c r="P26" s="208"/>
    </row>
    <row r="27" spans="2:16" s="142" customFormat="1" ht="25.5" x14ac:dyDescent="0.2">
      <c r="B27" s="17"/>
      <c r="C27" s="19">
        <v>3.1</v>
      </c>
      <c r="D27" s="13" t="s">
        <v>137</v>
      </c>
      <c r="E27" s="201"/>
      <c r="F27" s="208"/>
      <c r="G27" s="199"/>
      <c r="H27" s="209"/>
      <c r="I27" s="201"/>
      <c r="J27" s="210"/>
      <c r="K27" s="201"/>
      <c r="L27" s="208"/>
      <c r="M27" s="201"/>
      <c r="N27" s="209"/>
      <c r="O27" s="201"/>
      <c r="P27" s="208"/>
    </row>
    <row r="28" spans="2:16" s="142" customFormat="1" x14ac:dyDescent="0.2">
      <c r="B28" s="17"/>
      <c r="C28" s="19"/>
      <c r="D28" s="13" t="s">
        <v>58</v>
      </c>
      <c r="E28" s="293"/>
      <c r="F28" s="294"/>
      <c r="G28" s="297"/>
      <c r="H28" s="298"/>
      <c r="I28" s="296"/>
      <c r="J28" s="299"/>
      <c r="K28" s="296">
        <v>1745454.826334246</v>
      </c>
      <c r="L28" s="298">
        <v>1745454.826334246</v>
      </c>
      <c r="M28" s="296">
        <v>416976.24610863492</v>
      </c>
      <c r="N28" s="298">
        <v>416976.24610863492</v>
      </c>
      <c r="O28" s="296">
        <v>4695930.182339563</v>
      </c>
      <c r="P28" s="358">
        <v>4695930.182339563</v>
      </c>
    </row>
    <row r="29" spans="2:16" s="142" customFormat="1" ht="25.5" x14ac:dyDescent="0.2">
      <c r="B29" s="17"/>
      <c r="C29" s="19"/>
      <c r="D29" s="13" t="s">
        <v>67</v>
      </c>
      <c r="E29" s="296"/>
      <c r="F29" s="295"/>
      <c r="G29" s="297"/>
      <c r="H29" s="298"/>
      <c r="I29" s="296"/>
      <c r="J29" s="299"/>
      <c r="K29" s="296">
        <v>-7.8076944462890685</v>
      </c>
      <c r="L29" s="298">
        <v>-7.8076944462890685</v>
      </c>
      <c r="M29" s="296">
        <v>-3.8690371981165979</v>
      </c>
      <c r="N29" s="298">
        <v>-3.8690371981165979</v>
      </c>
      <c r="O29" s="296">
        <v>-114.32326835559432</v>
      </c>
      <c r="P29" s="358">
        <v>-114.32326835559432</v>
      </c>
    </row>
    <row r="30" spans="2:16" ht="25.5" x14ac:dyDescent="0.2">
      <c r="B30" s="11"/>
      <c r="C30" s="19">
        <v>3.2</v>
      </c>
      <c r="D30" s="13" t="s">
        <v>138</v>
      </c>
      <c r="E30" s="201"/>
      <c r="F30" s="208"/>
      <c r="G30" s="199"/>
      <c r="H30" s="209"/>
      <c r="I30" s="201"/>
      <c r="J30" s="210"/>
      <c r="K30" s="201"/>
      <c r="L30" s="208"/>
      <c r="M30" s="201"/>
      <c r="N30" s="209"/>
      <c r="O30" s="201"/>
      <c r="P30" s="208"/>
    </row>
    <row r="31" spans="2:16" x14ac:dyDescent="0.2">
      <c r="B31" s="11"/>
      <c r="C31" s="19"/>
      <c r="D31" s="15" t="s">
        <v>42</v>
      </c>
      <c r="E31" s="302"/>
      <c r="F31" s="300"/>
      <c r="G31" s="303"/>
      <c r="H31" s="304"/>
      <c r="I31" s="301"/>
      <c r="J31" s="305"/>
      <c r="K31" s="301">
        <v>2859.9938987132009</v>
      </c>
      <c r="L31" s="304">
        <v>2859.9938987132009</v>
      </c>
      <c r="M31" s="301">
        <v>1514.2878058354308</v>
      </c>
      <c r="N31" s="304">
        <v>1514.2878058354308</v>
      </c>
      <c r="O31" s="301">
        <v>37090.191496848318</v>
      </c>
      <c r="P31" s="358">
        <v>37090.191496848318</v>
      </c>
    </row>
    <row r="32" spans="2:16" x14ac:dyDescent="0.2">
      <c r="B32" s="11"/>
      <c r="C32" s="19"/>
      <c r="D32" s="15" t="s">
        <v>105</v>
      </c>
      <c r="E32" s="301"/>
      <c r="F32" s="300"/>
      <c r="G32" s="303"/>
      <c r="H32" s="304"/>
      <c r="I32" s="301"/>
      <c r="J32" s="305"/>
      <c r="K32" s="301">
        <v>259032.90946846109</v>
      </c>
      <c r="L32" s="304">
        <v>259032.90946846109</v>
      </c>
      <c r="M32" s="301">
        <v>137150.77374628291</v>
      </c>
      <c r="N32" s="304">
        <v>137150.77374628291</v>
      </c>
      <c r="O32" s="301">
        <v>3359300.9483320024</v>
      </c>
      <c r="P32" s="358">
        <v>3359300.9483320024</v>
      </c>
    </row>
    <row r="33" spans="2:16" x14ac:dyDescent="0.2">
      <c r="B33" s="11"/>
      <c r="C33" s="19"/>
      <c r="D33" s="15" t="s">
        <v>104</v>
      </c>
      <c r="E33" s="301"/>
      <c r="F33" s="300"/>
      <c r="G33" s="303"/>
      <c r="H33" s="304"/>
      <c r="I33" s="301"/>
      <c r="J33" s="305"/>
      <c r="K33" s="306">
        <v>0</v>
      </c>
      <c r="L33" s="307">
        <v>0</v>
      </c>
      <c r="M33" s="306">
        <v>0</v>
      </c>
      <c r="N33" s="307">
        <v>0</v>
      </c>
      <c r="O33" s="306">
        <v>0</v>
      </c>
      <c r="P33" s="358">
        <v>0</v>
      </c>
    </row>
    <row r="34" spans="2:16" x14ac:dyDescent="0.2">
      <c r="B34" s="11"/>
      <c r="C34" s="19">
        <v>3.3</v>
      </c>
      <c r="D34" s="15" t="s">
        <v>21</v>
      </c>
      <c r="E34" s="302"/>
      <c r="F34" s="300"/>
      <c r="G34" s="303"/>
      <c r="H34" s="304"/>
      <c r="I34" s="301"/>
      <c r="J34" s="305"/>
      <c r="K34" s="301">
        <v>1240.7787275744827</v>
      </c>
      <c r="L34" s="304">
        <v>1240.7787275744827</v>
      </c>
      <c r="M34" s="301">
        <v>614.85744410747884</v>
      </c>
      <c r="N34" s="304">
        <v>614.85744410747884</v>
      </c>
      <c r="O34" s="301">
        <v>18167.959878326245</v>
      </c>
      <c r="P34" s="358">
        <v>18167.959878326245</v>
      </c>
    </row>
    <row r="35" spans="2:16" x14ac:dyDescent="0.2">
      <c r="B35" s="11"/>
      <c r="C35" s="19">
        <v>3.4</v>
      </c>
      <c r="D35" s="15" t="s">
        <v>73</v>
      </c>
      <c r="E35" s="65">
        <f t="shared" ref="E35:P35" si="0">SUM(E$28:E$29,E$31,E$34+IF($H$6="No",IF(MAX(E$32:E$33)=0,MIN(E$32:E$33),MAX(E$32:E$33)),SUM(E$32:E$33)))</f>
        <v>0</v>
      </c>
      <c r="F35" s="66">
        <f t="shared" si="0"/>
        <v>0</v>
      </c>
      <c r="G35" s="65">
        <f t="shared" si="0"/>
        <v>0</v>
      </c>
      <c r="H35" s="66">
        <f t="shared" si="0"/>
        <v>0</v>
      </c>
      <c r="I35" s="65">
        <f t="shared" si="0"/>
        <v>0</v>
      </c>
      <c r="J35" s="66">
        <f t="shared" si="0"/>
        <v>0</v>
      </c>
      <c r="K35" s="65">
        <f t="shared" si="0"/>
        <v>2008580.7007345485</v>
      </c>
      <c r="L35" s="66">
        <f t="shared" si="0"/>
        <v>2008580.7007345485</v>
      </c>
      <c r="M35" s="65">
        <f t="shared" si="0"/>
        <v>556252.29606766254</v>
      </c>
      <c r="N35" s="66">
        <f t="shared" si="0"/>
        <v>556252.29606766254</v>
      </c>
      <c r="O35" s="65">
        <f t="shared" si="0"/>
        <v>8110374.9587783841</v>
      </c>
      <c r="P35" s="66">
        <f t="shared" si="0"/>
        <v>8110374.9587783841</v>
      </c>
    </row>
    <row r="36" spans="2:16" s="142" customFormat="1" x14ac:dyDescent="0.2">
      <c r="B36" s="43"/>
      <c r="C36" s="44"/>
      <c r="D36" s="45"/>
      <c r="E36" s="203"/>
      <c r="F36" s="204"/>
      <c r="G36" s="205"/>
      <c r="H36" s="206"/>
      <c r="I36" s="203"/>
      <c r="J36" s="207"/>
      <c r="K36" s="203"/>
      <c r="L36" s="204"/>
      <c r="M36" s="203"/>
      <c r="N36" s="206"/>
      <c r="O36" s="203"/>
      <c r="P36" s="204"/>
    </row>
    <row r="37" spans="2:16" x14ac:dyDescent="0.2">
      <c r="B37" s="22" t="s">
        <v>3</v>
      </c>
      <c r="C37" s="20" t="s">
        <v>47</v>
      </c>
      <c r="D37" s="21"/>
      <c r="E37" s="201"/>
      <c r="F37" s="208"/>
      <c r="G37" s="199"/>
      <c r="H37" s="209"/>
      <c r="I37" s="201"/>
      <c r="J37" s="210"/>
      <c r="K37" s="201"/>
      <c r="L37" s="208"/>
      <c r="M37" s="201"/>
      <c r="N37" s="209"/>
      <c r="O37" s="201"/>
      <c r="P37" s="208"/>
    </row>
    <row r="38" spans="2:16" x14ac:dyDescent="0.2">
      <c r="B38" s="14"/>
      <c r="C38" s="19">
        <v>4.0999999999999996</v>
      </c>
      <c r="D38" s="15" t="s">
        <v>18</v>
      </c>
      <c r="E38" s="309"/>
      <c r="F38" s="308"/>
      <c r="G38" s="309"/>
      <c r="H38" s="308"/>
      <c r="I38" s="309"/>
      <c r="J38" s="308"/>
      <c r="K38" s="309">
        <v>86044.983366028711</v>
      </c>
      <c r="L38" s="310">
        <v>86044.983366028711</v>
      </c>
      <c r="M38" s="309">
        <v>42638.86652387106</v>
      </c>
      <c r="N38" s="310">
        <v>42638.86652387106</v>
      </c>
      <c r="O38" s="309">
        <v>1259903.777187716</v>
      </c>
      <c r="P38" s="358">
        <v>1259903.777187716</v>
      </c>
    </row>
    <row r="39" spans="2:16" x14ac:dyDescent="0.2">
      <c r="B39" s="14"/>
      <c r="C39" s="19">
        <v>4.2</v>
      </c>
      <c r="D39" s="15" t="s">
        <v>19</v>
      </c>
      <c r="E39" s="309"/>
      <c r="F39" s="308"/>
      <c r="G39" s="309"/>
      <c r="H39" s="308"/>
      <c r="I39" s="309"/>
      <c r="J39" s="308"/>
      <c r="K39" s="309">
        <v>1241485</v>
      </c>
      <c r="L39" s="310">
        <v>1241485</v>
      </c>
      <c r="M39" s="309">
        <v>199326.69887091304</v>
      </c>
      <c r="N39" s="310">
        <v>199326.69887091304</v>
      </c>
      <c r="O39" s="309">
        <v>4882206.2774771135</v>
      </c>
      <c r="P39" s="358">
        <v>4882206.2774771135</v>
      </c>
    </row>
    <row r="40" spans="2:16" x14ac:dyDescent="0.2">
      <c r="B40" s="14"/>
      <c r="C40" s="19">
        <v>4.3</v>
      </c>
      <c r="D40" s="15" t="s">
        <v>22</v>
      </c>
      <c r="E40" s="201"/>
      <c r="F40" s="208"/>
      <c r="G40" s="201"/>
      <c r="H40" s="208"/>
      <c r="I40" s="201"/>
      <c r="J40" s="208"/>
      <c r="K40" s="201"/>
      <c r="L40" s="208"/>
      <c r="M40" s="201"/>
      <c r="N40" s="208"/>
      <c r="O40" s="201"/>
      <c r="P40" s="208"/>
    </row>
    <row r="41" spans="2:16" ht="17.25" customHeight="1" x14ac:dyDescent="0.2">
      <c r="B41" s="14"/>
      <c r="C41" s="19"/>
      <c r="D41" s="13" t="s">
        <v>124</v>
      </c>
      <c r="E41" s="313"/>
      <c r="F41" s="311"/>
      <c r="G41" s="313"/>
      <c r="H41" s="311"/>
      <c r="I41" s="313"/>
      <c r="J41" s="311"/>
      <c r="K41" s="312">
        <v>35200.056151624216</v>
      </c>
      <c r="L41" s="315">
        <v>35200.056151624216</v>
      </c>
      <c r="M41" s="312">
        <v>17443.091243300019</v>
      </c>
      <c r="N41" s="315">
        <v>17443.091243300019</v>
      </c>
      <c r="O41" s="312">
        <v>515412.77559430938</v>
      </c>
      <c r="P41" s="358">
        <v>515412.77559430938</v>
      </c>
    </row>
    <row r="42" spans="2:16" x14ac:dyDescent="0.2">
      <c r="B42" s="14"/>
      <c r="C42" s="23"/>
      <c r="D42" s="15" t="s">
        <v>125</v>
      </c>
      <c r="E42" s="313"/>
      <c r="F42" s="311"/>
      <c r="G42" s="313"/>
      <c r="H42" s="311"/>
      <c r="I42" s="313"/>
      <c r="J42" s="311"/>
      <c r="K42" s="312">
        <v>4281.1373642197468</v>
      </c>
      <c r="L42" s="315">
        <v>4281.1373642197468</v>
      </c>
      <c r="M42" s="312">
        <v>2121.4815495611151</v>
      </c>
      <c r="N42" s="315">
        <v>2121.4815495611151</v>
      </c>
      <c r="O42" s="312">
        <v>62686.061695137112</v>
      </c>
      <c r="P42" s="358">
        <v>62686.061695137112</v>
      </c>
    </row>
    <row r="43" spans="2:16" x14ac:dyDescent="0.2">
      <c r="B43" s="14"/>
      <c r="C43" s="19">
        <v>4.4000000000000004</v>
      </c>
      <c r="D43" s="15" t="s">
        <v>20</v>
      </c>
      <c r="E43" s="313"/>
      <c r="F43" s="314"/>
      <c r="G43" s="313"/>
      <c r="H43" s="314"/>
      <c r="I43" s="313"/>
      <c r="J43" s="314"/>
      <c r="K43" s="312">
        <v>1287065.5352858023</v>
      </c>
      <c r="L43" s="315">
        <v>1287065.5352858023</v>
      </c>
      <c r="M43" s="312">
        <v>637794.48167332308</v>
      </c>
      <c r="N43" s="315">
        <v>637794.48167332308</v>
      </c>
      <c r="O43" s="312">
        <v>18845709.139098104</v>
      </c>
      <c r="P43" s="358">
        <v>18845709.139098104</v>
      </c>
    </row>
    <row r="44" spans="2:16" x14ac:dyDescent="0.2">
      <c r="B44" s="14"/>
      <c r="C44" s="19">
        <v>4.5</v>
      </c>
      <c r="D44" s="15" t="s">
        <v>99</v>
      </c>
      <c r="E44" s="67">
        <f>SUM(SUM(E38:E39)+SUM(E41:E43))</f>
        <v>0</v>
      </c>
      <c r="F44" s="68">
        <f t="shared" ref="F44:P44" si="1">SUM(SUM(F38:F39)+SUM(F41:F43))</f>
        <v>0</v>
      </c>
      <c r="G44" s="69">
        <f t="shared" si="1"/>
        <v>0</v>
      </c>
      <c r="H44" s="70">
        <f t="shared" si="1"/>
        <v>0</v>
      </c>
      <c r="I44" s="67">
        <f t="shared" si="1"/>
        <v>0</v>
      </c>
      <c r="J44" s="71">
        <f t="shared" si="1"/>
        <v>0</v>
      </c>
      <c r="K44" s="67">
        <f t="shared" si="1"/>
        <v>2654076.7121676747</v>
      </c>
      <c r="L44" s="68">
        <f t="shared" si="1"/>
        <v>2654076.7121676747</v>
      </c>
      <c r="M44" s="67">
        <f t="shared" si="1"/>
        <v>899324.61986096832</v>
      </c>
      <c r="N44" s="70">
        <f t="shared" si="1"/>
        <v>899324.61986096832</v>
      </c>
      <c r="O44" s="67">
        <f t="shared" si="1"/>
        <v>25565918.031052381</v>
      </c>
      <c r="P44" s="68">
        <f t="shared" si="1"/>
        <v>25565918.031052381</v>
      </c>
    </row>
    <row r="45" spans="2:16" s="142" customFormat="1" x14ac:dyDescent="0.2">
      <c r="B45" s="40"/>
      <c r="C45" s="41"/>
      <c r="D45" s="42"/>
      <c r="E45" s="201"/>
      <c r="F45" s="208"/>
      <c r="G45" s="199"/>
      <c r="H45" s="209"/>
      <c r="I45" s="201"/>
      <c r="J45" s="210"/>
      <c r="K45" s="201"/>
      <c r="L45" s="208"/>
      <c r="M45" s="201"/>
      <c r="N45" s="209"/>
      <c r="O45" s="201"/>
      <c r="P45" s="208"/>
    </row>
    <row r="46" spans="2:16" x14ac:dyDescent="0.2">
      <c r="B46" s="22" t="s">
        <v>4</v>
      </c>
      <c r="C46" s="25" t="s">
        <v>48</v>
      </c>
      <c r="D46" s="26"/>
      <c r="E46" s="201"/>
      <c r="F46" s="208"/>
      <c r="G46" s="199"/>
      <c r="H46" s="209"/>
      <c r="I46" s="201"/>
      <c r="J46" s="210"/>
      <c r="K46" s="201"/>
      <c r="L46" s="208"/>
      <c r="M46" s="201"/>
      <c r="N46" s="209"/>
      <c r="O46" s="201"/>
      <c r="P46" s="208"/>
    </row>
    <row r="47" spans="2:16" s="142" customFormat="1" x14ac:dyDescent="0.2">
      <c r="B47" s="17"/>
      <c r="C47" s="19">
        <v>5.0999999999999996</v>
      </c>
      <c r="D47" s="15" t="s">
        <v>5</v>
      </c>
      <c r="E47" s="316"/>
      <c r="F47" s="317"/>
      <c r="G47" s="316"/>
      <c r="H47" s="317"/>
      <c r="I47" s="316"/>
      <c r="J47" s="317"/>
      <c r="K47" s="318">
        <v>33294</v>
      </c>
      <c r="L47" s="319">
        <v>33294</v>
      </c>
      <c r="M47" s="318">
        <v>16757</v>
      </c>
      <c r="N47" s="319">
        <v>16757</v>
      </c>
      <c r="O47" s="318">
        <v>486666</v>
      </c>
      <c r="P47" s="386">
        <v>486666</v>
      </c>
    </row>
    <row r="48" spans="2:16" s="142" customFormat="1" x14ac:dyDescent="0.2">
      <c r="B48" s="17"/>
      <c r="C48" s="19">
        <v>5.2</v>
      </c>
      <c r="D48" s="15" t="s">
        <v>27</v>
      </c>
      <c r="E48" s="316"/>
      <c r="F48" s="317"/>
      <c r="G48" s="316"/>
      <c r="H48" s="317"/>
      <c r="I48" s="316"/>
      <c r="J48" s="317"/>
      <c r="K48" s="318">
        <v>390048</v>
      </c>
      <c r="L48" s="319">
        <v>390048</v>
      </c>
      <c r="M48" s="318">
        <v>193285</v>
      </c>
      <c r="N48" s="319">
        <v>193285</v>
      </c>
      <c r="O48" s="318">
        <v>5711233</v>
      </c>
      <c r="P48" s="386">
        <v>5711233</v>
      </c>
    </row>
    <row r="49" spans="2:16" s="142" customFormat="1" ht="13.5" thickBot="1" x14ac:dyDescent="0.25">
      <c r="B49" s="17"/>
      <c r="C49" s="19">
        <v>5.3</v>
      </c>
      <c r="D49" s="15" t="s">
        <v>23</v>
      </c>
      <c r="E49" s="182">
        <f>E48/12</f>
        <v>0</v>
      </c>
      <c r="F49" s="178">
        <f t="shared" ref="F49:P49" si="2">F48/12</f>
        <v>0</v>
      </c>
      <c r="G49" s="182">
        <f t="shared" si="2"/>
        <v>0</v>
      </c>
      <c r="H49" s="178">
        <f>H48/12</f>
        <v>0</v>
      </c>
      <c r="I49" s="182">
        <f t="shared" si="2"/>
        <v>0</v>
      </c>
      <c r="J49" s="178">
        <f t="shared" si="2"/>
        <v>0</v>
      </c>
      <c r="K49" s="182">
        <f t="shared" si="2"/>
        <v>32504</v>
      </c>
      <c r="L49" s="178">
        <f t="shared" si="2"/>
        <v>32504</v>
      </c>
      <c r="M49" s="182">
        <f>M48/12</f>
        <v>16107.083333333334</v>
      </c>
      <c r="N49" s="178">
        <f>N48/12</f>
        <v>16107.083333333334</v>
      </c>
      <c r="O49" s="182">
        <f t="shared" si="2"/>
        <v>475936.08333333331</v>
      </c>
      <c r="P49" s="178">
        <f t="shared" si="2"/>
        <v>475936.08333333331</v>
      </c>
    </row>
    <row r="50" spans="2:16" ht="25.9" customHeight="1" x14ac:dyDescent="0.2">
      <c r="B50" s="34"/>
      <c r="C50" s="35"/>
      <c r="D50" s="36"/>
      <c r="E50" s="392" t="str">
        <f>"Grand Total as of "&amp;""&amp;TEXT(E$18,"MM/DD/YYYY")&amp;" for ALL markets in col. 1-12."</f>
        <v>Grand Total as of 12/31/2017 for ALL markets in col. 1-12.</v>
      </c>
      <c r="F50" s="211"/>
      <c r="G50" s="211"/>
      <c r="H50" s="211"/>
      <c r="I50" s="211"/>
      <c r="J50" s="211"/>
      <c r="K50" s="212"/>
      <c r="L50" s="211"/>
      <c r="M50" s="211"/>
      <c r="N50" s="211"/>
      <c r="O50" s="211"/>
      <c r="P50" s="213"/>
    </row>
    <row r="51" spans="2:16" ht="25.9" customHeight="1" x14ac:dyDescent="0.2">
      <c r="B51" s="37"/>
      <c r="C51" s="38"/>
      <c r="D51" s="39"/>
      <c r="E51" s="393"/>
      <c r="F51" s="214"/>
      <c r="G51" s="214"/>
      <c r="H51" s="214"/>
      <c r="I51" s="214"/>
      <c r="J51" s="214"/>
      <c r="K51" s="215"/>
      <c r="L51" s="214"/>
      <c r="M51" s="214"/>
      <c r="N51" s="214"/>
      <c r="O51" s="214"/>
      <c r="P51" s="216"/>
    </row>
    <row r="52" spans="2:16" x14ac:dyDescent="0.2">
      <c r="B52" s="27" t="s">
        <v>56</v>
      </c>
      <c r="C52" s="28" t="s">
        <v>53</v>
      </c>
      <c r="D52" s="24"/>
      <c r="E52" s="282">
        <v>2647301.7596142199</v>
      </c>
      <c r="F52" s="217"/>
      <c r="G52" s="217"/>
      <c r="H52" s="217"/>
      <c r="I52" s="217"/>
      <c r="J52" s="217"/>
      <c r="K52" s="215"/>
      <c r="L52" s="217"/>
      <c r="M52" s="217"/>
      <c r="N52" s="217"/>
      <c r="O52" s="217"/>
      <c r="P52" s="218"/>
    </row>
    <row r="53" spans="2:16" ht="13.5" thickBot="1" x14ac:dyDescent="0.25">
      <c r="B53" s="29" t="s">
        <v>57</v>
      </c>
      <c r="C53" s="30" t="s">
        <v>131</v>
      </c>
      <c r="D53" s="31"/>
      <c r="E53" s="283">
        <v>789560.98623575713</v>
      </c>
      <c r="F53" s="219"/>
      <c r="G53" s="219"/>
      <c r="H53" s="219"/>
      <c r="I53" s="219"/>
      <c r="J53" s="219"/>
      <c r="K53" s="220"/>
      <c r="L53" s="219"/>
      <c r="M53" s="219"/>
      <c r="N53" s="219"/>
      <c r="O53" s="219"/>
      <c r="P53" s="221"/>
    </row>
    <row r="54" spans="2:16" x14ac:dyDescent="0.2">
      <c r="B54" s="2"/>
      <c r="C54" s="2"/>
      <c r="D54" s="2"/>
      <c r="E54" s="164"/>
      <c r="F54" s="164"/>
      <c r="G54" s="164"/>
      <c r="H54" s="164"/>
      <c r="I54" s="164"/>
      <c r="J54" s="164"/>
      <c r="K54" s="164"/>
      <c r="L54" s="164"/>
      <c r="M54" s="164"/>
      <c r="N54" s="164"/>
      <c r="O54" s="164"/>
      <c r="P54" s="164"/>
    </row>
    <row r="55" spans="2:16" x14ac:dyDescent="0.2">
      <c r="B55" s="49" t="s">
        <v>61</v>
      </c>
      <c r="C55" s="49"/>
      <c r="D55" s="49"/>
      <c r="E55" s="164"/>
      <c r="F55" s="164"/>
      <c r="G55" s="164"/>
      <c r="H55" s="164"/>
      <c r="I55" s="164"/>
      <c r="J55" s="164"/>
      <c r="K55" s="164"/>
      <c r="L55" s="164"/>
      <c r="M55" s="164"/>
      <c r="N55" s="164"/>
      <c r="O55" s="164"/>
      <c r="P55" s="164"/>
    </row>
    <row r="56" spans="2:16" ht="13.15" customHeight="1" x14ac:dyDescent="0.2">
      <c r="B56" s="49"/>
      <c r="C56" s="396" t="s">
        <v>143</v>
      </c>
      <c r="D56" s="396"/>
      <c r="E56" s="164"/>
      <c r="F56" s="164"/>
      <c r="G56" s="164"/>
      <c r="H56" s="164"/>
      <c r="I56" s="164"/>
      <c r="J56" s="164"/>
      <c r="K56" s="164"/>
      <c r="L56" s="164"/>
      <c r="M56" s="164"/>
      <c r="N56" s="164"/>
      <c r="O56" s="164"/>
      <c r="P56" s="164"/>
    </row>
    <row r="57" spans="2:16" x14ac:dyDescent="0.2">
      <c r="B57" s="49"/>
      <c r="C57" s="49" t="s">
        <v>71</v>
      </c>
      <c r="D57" s="48"/>
      <c r="E57" s="164"/>
      <c r="F57" s="164"/>
      <c r="G57" s="164"/>
      <c r="H57" s="164"/>
      <c r="I57" s="164"/>
      <c r="J57" s="164"/>
      <c r="K57" s="164"/>
      <c r="L57" s="164"/>
      <c r="M57" s="164"/>
      <c r="N57" s="164"/>
      <c r="O57" s="164"/>
      <c r="P57" s="164"/>
    </row>
    <row r="58" spans="2:16" ht="13.15" customHeight="1" x14ac:dyDescent="0.2">
      <c r="B58" s="49"/>
      <c r="C58" s="49" t="s">
        <v>66</v>
      </c>
      <c r="D58" s="48"/>
    </row>
    <row r="59" spans="2:16" ht="13.15" customHeight="1" x14ac:dyDescent="0.2">
      <c r="B59" s="85"/>
      <c r="C59" s="396" t="s">
        <v>102</v>
      </c>
      <c r="D59" s="396"/>
      <c r="E59" s="184"/>
    </row>
    <row r="60" spans="2:16" ht="13.15" customHeight="1" x14ac:dyDescent="0.2">
      <c r="C60" s="152"/>
      <c r="D60" s="152"/>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4" type="noConversion"/>
  <conditionalFormatting sqref="E38:E39 E41:E42 E28:E29 E31:E35 G28:G29 G31:G34 I28:I29 I31:I34 E35:F35 E44 I44 G44 E47:F48">
    <cfRule type="cellIs" dxfId="55" priority="78" stopIfTrue="1" operator="lessThan">
      <formula>0</formula>
    </cfRule>
  </conditionalFormatting>
  <conditionalFormatting sqref="K28:K29 K31:K34 M28:M29 M31:M34 O28:O29 O31:O34 O44 M44 K44">
    <cfRule type="cellIs" dxfId="54" priority="47" stopIfTrue="1" operator="lessThan">
      <formula>0</formula>
    </cfRule>
  </conditionalFormatting>
  <conditionalFormatting sqref="G35:H35">
    <cfRule type="cellIs" dxfId="53" priority="19" stopIfTrue="1" operator="lessThan">
      <formula>0</formula>
    </cfRule>
  </conditionalFormatting>
  <conditionalFormatting sqref="I35:J35">
    <cfRule type="cellIs" dxfId="52" priority="18" stopIfTrue="1" operator="lessThan">
      <formula>0</formula>
    </cfRule>
  </conditionalFormatting>
  <conditionalFormatting sqref="K35:L35">
    <cfRule type="cellIs" dxfId="51" priority="17" stopIfTrue="1" operator="lessThan">
      <formula>0</formula>
    </cfRule>
  </conditionalFormatting>
  <conditionalFormatting sqref="M35:N35">
    <cfRule type="cellIs" dxfId="50" priority="16" stopIfTrue="1" operator="lessThan">
      <formula>0</formula>
    </cfRule>
  </conditionalFormatting>
  <conditionalFormatting sqref="O35:P35">
    <cfRule type="cellIs" dxfId="49" priority="15" stopIfTrue="1" operator="lessThan">
      <formula>0</formula>
    </cfRule>
  </conditionalFormatting>
  <conditionalFormatting sqref="G38:G39 I38:I39 K38:K39 M38:M39 O38:O39">
    <cfRule type="cellIs" dxfId="48" priority="14" stopIfTrue="1" operator="lessThan">
      <formula>0</formula>
    </cfRule>
  </conditionalFormatting>
  <conditionalFormatting sqref="F43">
    <cfRule type="cellIs" dxfId="47" priority="13" stopIfTrue="1" operator="lessThan">
      <formula>0</formula>
    </cfRule>
  </conditionalFormatting>
  <conditionalFormatting sqref="E43">
    <cfRule type="cellIs" dxfId="46" priority="11" stopIfTrue="1" operator="lessThan">
      <formula>0</formula>
    </cfRule>
  </conditionalFormatting>
  <conditionalFormatting sqref="H43 J43 L43 N43">
    <cfRule type="cellIs" dxfId="45" priority="9" stopIfTrue="1" operator="lessThan">
      <formula>0</formula>
    </cfRule>
  </conditionalFormatting>
  <conditionalFormatting sqref="G43 I43 K43 M43 O43">
    <cfRule type="cellIs" dxfId="44" priority="8" stopIfTrue="1" operator="lessThan">
      <formula>0</formula>
    </cfRule>
  </conditionalFormatting>
  <conditionalFormatting sqref="G41:G42 I41:I42 K41:K42 M41:M42 O41:O42">
    <cfRule type="cellIs" dxfId="43" priority="7" stopIfTrue="1" operator="lessThan">
      <formula>0</formula>
    </cfRule>
  </conditionalFormatting>
  <conditionalFormatting sqref="G47:O48">
    <cfRule type="cellIs" dxfId="42" priority="6" stopIfTrue="1" operator="lessThan">
      <formula>0</formula>
    </cfRule>
  </conditionalFormatting>
  <conditionalFormatting sqref="P38:P39">
    <cfRule type="cellIs" dxfId="41" priority="5" stopIfTrue="1" operator="lessThan">
      <formula>0</formula>
    </cfRule>
  </conditionalFormatting>
  <conditionalFormatting sqref="P41:P43">
    <cfRule type="cellIs" dxfId="40" priority="4" stopIfTrue="1" operator="lessThan">
      <formula>0</formula>
    </cfRule>
  </conditionalFormatting>
  <conditionalFormatting sqref="P47:P48">
    <cfRule type="cellIs" dxfId="39" priority="3" stopIfTrue="1" operator="lessThan">
      <formula>0</formula>
    </cfRule>
  </conditionalFormatting>
  <conditionalFormatting sqref="P31:P34">
    <cfRule type="cellIs" dxfId="38" priority="2" stopIfTrue="1" operator="lessThan">
      <formula>0</formula>
    </cfRule>
  </conditionalFormatting>
  <conditionalFormatting sqref="P28:P29">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80" zoomScaleNormal="80" workbookViewId="0">
      <selection activeCell="T42" sqref="T42"/>
    </sheetView>
  </sheetViews>
  <sheetFormatPr defaultColWidth="9.28515625" defaultRowHeight="12.75" x14ac:dyDescent="0.2"/>
  <cols>
    <col min="1" max="1" width="1.7109375" style="142" customWidth="1"/>
    <col min="2" max="2" width="3.5703125" style="143" customWidth="1"/>
    <col min="3" max="3" width="5.42578125" style="143" customWidth="1"/>
    <col min="4" max="4" width="69.42578125" style="143" customWidth="1"/>
    <col min="5" max="5" width="24.140625" style="143" hidden="1" customWidth="1"/>
    <col min="6" max="6" width="27.42578125" style="143" hidden="1" customWidth="1"/>
    <col min="7" max="7" width="17.85546875" style="143" hidden="1" customWidth="1"/>
    <col min="8" max="8" width="25.140625" style="143" hidden="1" customWidth="1"/>
    <col min="9" max="10" width="19.42578125" style="143" hidden="1" customWidth="1"/>
    <col min="11" max="16" width="19.42578125" style="143" customWidth="1"/>
    <col min="17" max="16384" width="9.28515625" style="143"/>
  </cols>
  <sheetData>
    <row r="1" spans="1:16" x14ac:dyDescent="0.2">
      <c r="B1" s="1" t="s">
        <v>144</v>
      </c>
      <c r="C1" s="2"/>
      <c r="D1" s="2"/>
    </row>
    <row r="2" spans="1:16" s="142" customFormat="1" x14ac:dyDescent="0.2">
      <c r="B2" s="84" t="s">
        <v>148</v>
      </c>
      <c r="C2" s="7"/>
      <c r="D2" s="7"/>
    </row>
    <row r="3" spans="1:16" x14ac:dyDescent="0.2">
      <c r="B3" s="1" t="s">
        <v>60</v>
      </c>
      <c r="C3" s="2"/>
      <c r="D3" s="153"/>
    </row>
    <row r="4" spans="1:16" x14ac:dyDescent="0.2">
      <c r="B4" s="2"/>
      <c r="C4" s="2"/>
      <c r="D4" s="2"/>
    </row>
    <row r="5" spans="1:16" s="132" customFormat="1" x14ac:dyDescent="0.2">
      <c r="A5" s="144"/>
      <c r="B5" s="58" t="s">
        <v>88</v>
      </c>
      <c r="C5" s="3"/>
      <c r="D5" s="3"/>
      <c r="E5" s="143"/>
      <c r="F5" s="143"/>
      <c r="G5" s="143"/>
      <c r="I5" s="143"/>
      <c r="J5" s="143"/>
      <c r="K5" s="143"/>
      <c r="L5" s="143"/>
      <c r="M5" s="143"/>
      <c r="O5" s="143"/>
      <c r="P5" s="143"/>
    </row>
    <row r="6" spans="1:16" s="132" customFormat="1" x14ac:dyDescent="0.2">
      <c r="A6" s="144"/>
      <c r="B6" s="397">
        <f>'Cover Page'!C7</f>
        <v>0</v>
      </c>
      <c r="C6" s="398"/>
      <c r="D6" s="398"/>
      <c r="E6" s="419" t="s">
        <v>126</v>
      </c>
      <c r="F6" s="419"/>
      <c r="G6" s="142"/>
      <c r="H6" s="145"/>
      <c r="K6" s="421"/>
      <c r="L6" s="421"/>
      <c r="M6" s="142"/>
      <c r="N6" s="145"/>
    </row>
    <row r="7" spans="1:16" s="132" customFormat="1" x14ac:dyDescent="0.2">
      <c r="A7" s="144"/>
      <c r="B7" s="58" t="s">
        <v>89</v>
      </c>
      <c r="C7" s="3"/>
      <c r="D7" s="3"/>
      <c r="E7" s="420"/>
      <c r="F7" s="420"/>
      <c r="G7" s="142"/>
      <c r="H7" s="142"/>
      <c r="K7" s="142"/>
      <c r="L7" s="142"/>
      <c r="M7" s="142"/>
      <c r="N7" s="142"/>
    </row>
    <row r="8" spans="1:16" s="132" customFormat="1" x14ac:dyDescent="0.2">
      <c r="A8" s="144"/>
      <c r="B8" s="399" t="str">
        <f>'Cover Page'!C8</f>
        <v>Cigna Health and Life Insurance Company</v>
      </c>
      <c r="C8" s="398"/>
      <c r="D8" s="398"/>
      <c r="E8" s="420"/>
      <c r="F8" s="420"/>
      <c r="G8" s="142"/>
      <c r="H8" s="145"/>
      <c r="I8" s="143"/>
      <c r="J8" s="143"/>
      <c r="K8" s="421"/>
      <c r="L8" s="421"/>
      <c r="M8" s="142"/>
      <c r="N8" s="145"/>
      <c r="O8" s="143"/>
      <c r="P8" s="143"/>
    </row>
    <row r="9" spans="1:16" s="132" customFormat="1" x14ac:dyDescent="0.2">
      <c r="A9" s="144"/>
      <c r="B9" s="59" t="s">
        <v>91</v>
      </c>
      <c r="C9" s="3"/>
      <c r="D9" s="3"/>
      <c r="E9" s="420"/>
      <c r="F9" s="420"/>
      <c r="G9" s="144"/>
      <c r="H9" s="144"/>
      <c r="I9" s="143"/>
      <c r="J9" s="143"/>
      <c r="K9" s="146"/>
      <c r="L9" s="146"/>
      <c r="M9" s="144"/>
      <c r="N9" s="144"/>
      <c r="O9" s="143"/>
      <c r="P9" s="143"/>
    </row>
    <row r="10" spans="1:16" s="132" customFormat="1" x14ac:dyDescent="0.2">
      <c r="A10" s="144"/>
      <c r="B10" s="400">
        <f>'Cover Page'!C9</f>
        <v>0</v>
      </c>
      <c r="C10" s="398"/>
      <c r="D10" s="398"/>
      <c r="E10" s="420"/>
      <c r="F10" s="420"/>
      <c r="G10" s="144"/>
      <c r="H10" s="145"/>
      <c r="I10" s="143"/>
      <c r="J10" s="143"/>
      <c r="K10" s="421"/>
      <c r="L10" s="421"/>
      <c r="M10" s="144"/>
      <c r="N10" s="145"/>
      <c r="O10" s="143"/>
      <c r="P10" s="143"/>
    </row>
    <row r="11" spans="1:16" s="132" customFormat="1" x14ac:dyDescent="0.2">
      <c r="A11" s="144"/>
      <c r="B11" s="59" t="s">
        <v>86</v>
      </c>
      <c r="C11" s="3"/>
      <c r="D11" s="3"/>
      <c r="E11" s="420"/>
      <c r="F11" s="420"/>
      <c r="G11" s="144"/>
      <c r="H11" s="147"/>
      <c r="I11" s="143"/>
      <c r="J11" s="143"/>
      <c r="K11" s="146"/>
      <c r="L11" s="146"/>
      <c r="M11" s="144"/>
      <c r="N11" s="147"/>
      <c r="O11" s="143"/>
      <c r="P11" s="143"/>
    </row>
    <row r="12" spans="1:16" s="132" customFormat="1" x14ac:dyDescent="0.2">
      <c r="A12" s="144"/>
      <c r="B12" s="400" t="str">
        <f>'Cover Page'!C6</f>
        <v>2017</v>
      </c>
      <c r="C12" s="398"/>
      <c r="D12" s="398"/>
      <c r="E12" s="421"/>
      <c r="F12" s="421"/>
      <c r="G12" s="144"/>
      <c r="H12" s="145"/>
      <c r="I12" s="143"/>
      <c r="J12" s="143"/>
      <c r="K12" s="421"/>
      <c r="L12" s="421"/>
      <c r="M12" s="144"/>
      <c r="N12" s="145"/>
      <c r="O12" s="143"/>
      <c r="P12" s="143"/>
    </row>
    <row r="13" spans="1:16" s="132" customFormat="1" x14ac:dyDescent="0.2">
      <c r="A13" s="144"/>
      <c r="B13" s="143"/>
      <c r="C13" s="143"/>
      <c r="D13" s="142"/>
      <c r="G13" s="148"/>
      <c r="H13" s="148"/>
      <c r="I13" s="143"/>
      <c r="J13" s="143"/>
      <c r="M13" s="148"/>
      <c r="N13" s="148"/>
      <c r="O13" s="143"/>
      <c r="P13" s="143"/>
    </row>
    <row r="14" spans="1:16" ht="13.5" thickBot="1" x14ac:dyDescent="0.25">
      <c r="D14" s="149"/>
    </row>
    <row r="15" spans="1:16" ht="13.7" customHeight="1" thickBot="1" x14ac:dyDescent="0.25">
      <c r="D15" s="142"/>
      <c r="E15" s="409" t="s">
        <v>33</v>
      </c>
      <c r="F15" s="410"/>
      <c r="G15" s="410"/>
      <c r="H15" s="410"/>
      <c r="I15" s="410"/>
      <c r="J15" s="410"/>
      <c r="K15" s="409" t="s">
        <v>33</v>
      </c>
      <c r="L15" s="410"/>
      <c r="M15" s="410"/>
      <c r="N15" s="410"/>
      <c r="O15" s="410"/>
      <c r="P15" s="411"/>
    </row>
    <row r="16" spans="1:16" ht="13.7" customHeight="1" thickBot="1" x14ac:dyDescent="0.25">
      <c r="D16" s="142"/>
      <c r="E16" s="412" t="s">
        <v>107</v>
      </c>
      <c r="F16" s="424"/>
      <c r="G16" s="424"/>
      <c r="H16" s="424"/>
      <c r="I16" s="424"/>
      <c r="J16" s="425"/>
      <c r="K16" s="412" t="s">
        <v>108</v>
      </c>
      <c r="L16" s="424"/>
      <c r="M16" s="424"/>
      <c r="N16" s="424"/>
      <c r="O16" s="424"/>
      <c r="P16" s="425"/>
    </row>
    <row r="17" spans="2:16" ht="13.7" customHeight="1" thickBot="1" x14ac:dyDescent="0.25">
      <c r="D17" s="142"/>
      <c r="E17" s="422" t="s">
        <v>8</v>
      </c>
      <c r="F17" s="423"/>
      <c r="G17" s="422" t="s">
        <v>9</v>
      </c>
      <c r="H17" s="423"/>
      <c r="I17" s="415" t="s">
        <v>10</v>
      </c>
      <c r="J17" s="416"/>
      <c r="K17" s="422" t="s">
        <v>8</v>
      </c>
      <c r="L17" s="423"/>
      <c r="M17" s="422" t="s">
        <v>9</v>
      </c>
      <c r="N17" s="423"/>
      <c r="O17" s="415" t="s">
        <v>10</v>
      </c>
      <c r="P17" s="416"/>
    </row>
    <row r="18" spans="2:16" ht="13.7" customHeight="1" x14ac:dyDescent="0.2">
      <c r="D18" s="142"/>
      <c r="E18" s="186" t="s">
        <v>154</v>
      </c>
      <c r="F18" s="191" t="s">
        <v>154</v>
      </c>
      <c r="G18" s="186" t="s">
        <v>154</v>
      </c>
      <c r="H18" s="187" t="s">
        <v>154</v>
      </c>
      <c r="I18" s="186" t="s">
        <v>154</v>
      </c>
      <c r="J18" s="187" t="s">
        <v>154</v>
      </c>
      <c r="K18" s="186" t="s">
        <v>154</v>
      </c>
      <c r="L18" s="187" t="s">
        <v>154</v>
      </c>
      <c r="M18" s="186" t="s">
        <v>154</v>
      </c>
      <c r="N18" s="187" t="s">
        <v>154</v>
      </c>
      <c r="O18" s="186" t="s">
        <v>154</v>
      </c>
      <c r="P18" s="187" t="s">
        <v>154</v>
      </c>
    </row>
    <row r="19" spans="2:16" ht="21" customHeight="1" thickBot="1" x14ac:dyDescent="0.25">
      <c r="B19" s="402" t="s">
        <v>157</v>
      </c>
      <c r="C19" s="403"/>
      <c r="D19" s="404"/>
      <c r="E19" s="185" t="str">
        <f>"12/31/"&amp;""&amp;'Cover Page'!C$6</f>
        <v>12/31/2017</v>
      </c>
      <c r="F19" s="192">
        <f>DATE(YEAR(E19)+0,MONTH(E19)+3,DAY(E19)+0)</f>
        <v>43190</v>
      </c>
      <c r="G19" s="185" t="str">
        <f>"12/31/"&amp;""&amp;'Cover Page'!C$6</f>
        <v>12/31/2017</v>
      </c>
      <c r="H19" s="188">
        <f>DATE(YEAR(G19)+0,MONTH(G19)+3,DAY(G19)+0)</f>
        <v>43190</v>
      </c>
      <c r="I19" s="185" t="str">
        <f>"12/31/"&amp;""&amp;'Cover Page'!C$6</f>
        <v>12/31/2017</v>
      </c>
      <c r="J19" s="188">
        <f>DATE(YEAR(I19)+0,MONTH(I19)+3,DAY(I19)+0)</f>
        <v>43190</v>
      </c>
      <c r="K19" s="185" t="str">
        <f>"12/31/"&amp;""&amp;'Cover Page'!C$6</f>
        <v>12/31/2017</v>
      </c>
      <c r="L19" s="188">
        <f>DATE(YEAR(K19)+0,MONTH(K19)+3,DAY(K19)+0)</f>
        <v>43190</v>
      </c>
      <c r="M19" s="185" t="str">
        <f>"12/31/"&amp;""&amp;'Cover Page'!C$6</f>
        <v>12/31/2017</v>
      </c>
      <c r="N19" s="188">
        <f>DATE(YEAR(M19)+0,MONTH(M19)+3,DAY(M19)+0)</f>
        <v>43190</v>
      </c>
      <c r="O19" s="185" t="str">
        <f>"12/31/"&amp;""&amp;'Cover Page'!C$6</f>
        <v>12/31/2017</v>
      </c>
      <c r="P19" s="188">
        <f>DATE(YEAR(O19)+0,MONTH(O19)+3,DAY(O19)+0)</f>
        <v>43190</v>
      </c>
    </row>
    <row r="20" spans="2:16" s="142" customFormat="1" ht="21" customHeight="1" x14ac:dyDescent="0.2">
      <c r="B20" s="405"/>
      <c r="C20" s="406"/>
      <c r="D20" s="407"/>
      <c r="E20" s="90">
        <v>1</v>
      </c>
      <c r="F20" s="91">
        <v>2</v>
      </c>
      <c r="G20" s="90">
        <v>3</v>
      </c>
      <c r="H20" s="91">
        <v>4</v>
      </c>
      <c r="I20" s="90">
        <v>5</v>
      </c>
      <c r="J20" s="91">
        <v>6</v>
      </c>
      <c r="K20" s="90">
        <v>7</v>
      </c>
      <c r="L20" s="91">
        <v>8</v>
      </c>
      <c r="M20" s="90">
        <v>9</v>
      </c>
      <c r="N20" s="91">
        <v>10</v>
      </c>
      <c r="O20" s="90">
        <v>11</v>
      </c>
      <c r="P20" s="91">
        <v>12</v>
      </c>
    </row>
    <row r="21" spans="2:16" x14ac:dyDescent="0.2">
      <c r="B21" s="8" t="s">
        <v>0</v>
      </c>
      <c r="C21" s="20" t="s">
        <v>64</v>
      </c>
      <c r="D21" s="86"/>
      <c r="E21" s="268"/>
      <c r="F21" s="269"/>
      <c r="G21" s="268"/>
      <c r="H21" s="270"/>
      <c r="I21" s="268"/>
      <c r="J21" s="269"/>
      <c r="K21" s="268"/>
      <c r="L21" s="269"/>
      <c r="M21" s="268"/>
      <c r="N21" s="270"/>
      <c r="O21" s="268"/>
      <c r="P21" s="269"/>
    </row>
    <row r="22" spans="2:16" x14ac:dyDescent="0.2">
      <c r="B22" s="11"/>
      <c r="C22" s="12">
        <v>1.1000000000000001</v>
      </c>
      <c r="D22" s="15" t="s">
        <v>15</v>
      </c>
      <c r="E22" s="275"/>
      <c r="F22" s="274"/>
      <c r="G22" s="275"/>
      <c r="H22" s="274"/>
      <c r="I22" s="275"/>
      <c r="J22" s="274"/>
      <c r="K22" s="321">
        <v>17496818.110000003</v>
      </c>
      <c r="L22" s="320">
        <v>17076860</v>
      </c>
      <c r="M22" s="321">
        <v>9338872.9159619231</v>
      </c>
      <c r="N22" s="320">
        <v>9250059.371384142</v>
      </c>
      <c r="O22" s="321">
        <v>228533883.37403804</v>
      </c>
      <c r="P22" s="320">
        <v>226525407.04861587</v>
      </c>
    </row>
    <row r="23" spans="2:16" x14ac:dyDescent="0.2">
      <c r="B23" s="11"/>
      <c r="C23" s="12">
        <v>1.2</v>
      </c>
      <c r="D23" s="15" t="s">
        <v>16</v>
      </c>
      <c r="E23" s="275"/>
      <c r="F23" s="274"/>
      <c r="G23" s="275"/>
      <c r="H23" s="274"/>
      <c r="I23" s="275"/>
      <c r="J23" s="274"/>
      <c r="K23" s="321">
        <v>412700</v>
      </c>
      <c r="L23" s="320">
        <v>412700</v>
      </c>
      <c r="M23" s="321">
        <v>2641.8045977687216</v>
      </c>
      <c r="N23" s="320">
        <v>2641.8045977687216</v>
      </c>
      <c r="O23" s="321">
        <v>964732.1954022313</v>
      </c>
      <c r="P23" s="320">
        <v>964732.1954022313</v>
      </c>
    </row>
    <row r="24" spans="2:16" x14ac:dyDescent="0.2">
      <c r="B24" s="11"/>
      <c r="C24" s="12">
        <v>1.3</v>
      </c>
      <c r="D24" s="15" t="s">
        <v>34</v>
      </c>
      <c r="E24" s="275"/>
      <c r="F24" s="274"/>
      <c r="G24" s="275"/>
      <c r="H24" s="274"/>
      <c r="I24" s="275"/>
      <c r="J24" s="274"/>
      <c r="K24" s="321">
        <v>424543.64</v>
      </c>
      <c r="L24" s="320">
        <v>0</v>
      </c>
      <c r="M24" s="321">
        <v>88942</v>
      </c>
      <c r="N24" s="320">
        <v>0</v>
      </c>
      <c r="O24" s="321">
        <v>2071672.29</v>
      </c>
      <c r="P24" s="320">
        <v>0</v>
      </c>
    </row>
    <row r="25" spans="2:16" x14ac:dyDescent="0.2">
      <c r="B25" s="11"/>
      <c r="C25" s="12">
        <v>1.4</v>
      </c>
      <c r="D25" s="15" t="s">
        <v>17</v>
      </c>
      <c r="E25" s="275"/>
      <c r="F25" s="274"/>
      <c r="G25" s="275"/>
      <c r="H25" s="274"/>
      <c r="I25" s="275"/>
      <c r="J25" s="274"/>
      <c r="K25" s="321">
        <v>13815.55</v>
      </c>
      <c r="L25" s="320">
        <v>14464</v>
      </c>
      <c r="M25" s="321">
        <v>16218.891862713419</v>
      </c>
      <c r="N25" s="320">
        <v>120.32589347902741</v>
      </c>
      <c r="O25" s="321">
        <v>1028632.0381372866</v>
      </c>
      <c r="P25" s="320">
        <v>862153.30410652095</v>
      </c>
    </row>
    <row r="26" spans="2:16" x14ac:dyDescent="0.2">
      <c r="B26" s="154"/>
      <c r="C26" s="155"/>
      <c r="D26" s="39"/>
      <c r="E26" s="265"/>
      <c r="F26" s="266"/>
      <c r="G26" s="265"/>
      <c r="H26" s="267"/>
      <c r="I26" s="265"/>
      <c r="J26" s="266"/>
      <c r="K26" s="265"/>
      <c r="L26" s="266"/>
      <c r="M26" s="265"/>
      <c r="N26" s="267"/>
      <c r="O26" s="265"/>
      <c r="P26" s="266"/>
    </row>
    <row r="27" spans="2:16" x14ac:dyDescent="0.2">
      <c r="B27" s="11" t="s">
        <v>1</v>
      </c>
      <c r="C27" s="25" t="s">
        <v>65</v>
      </c>
      <c r="D27" s="87"/>
      <c r="E27" s="260"/>
      <c r="F27" s="263"/>
      <c r="G27" s="260"/>
      <c r="H27" s="264"/>
      <c r="I27" s="260"/>
      <c r="J27" s="263"/>
      <c r="K27" s="260"/>
      <c r="L27" s="263"/>
      <c r="M27" s="260"/>
      <c r="N27" s="264"/>
      <c r="O27" s="260"/>
      <c r="P27" s="263"/>
    </row>
    <row r="28" spans="2:16" x14ac:dyDescent="0.2">
      <c r="B28" s="11"/>
      <c r="C28" s="12">
        <v>2.1</v>
      </c>
      <c r="D28" s="15" t="s">
        <v>39</v>
      </c>
      <c r="E28" s="260"/>
      <c r="F28" s="263"/>
      <c r="G28" s="260"/>
      <c r="H28" s="264"/>
      <c r="I28" s="260"/>
      <c r="J28" s="263"/>
      <c r="K28" s="260"/>
      <c r="L28" s="263"/>
      <c r="M28" s="260"/>
      <c r="N28" s="264"/>
      <c r="O28" s="260"/>
      <c r="P28" s="263"/>
    </row>
    <row r="29" spans="2:16" x14ac:dyDescent="0.2">
      <c r="B29" s="11"/>
      <c r="C29" s="12"/>
      <c r="D29" s="15" t="s">
        <v>55</v>
      </c>
      <c r="E29" s="275"/>
      <c r="F29" s="226"/>
      <c r="G29" s="275"/>
      <c r="H29" s="226"/>
      <c r="I29" s="275"/>
      <c r="J29" s="226"/>
      <c r="K29" s="322">
        <v>9695740.0299999993</v>
      </c>
      <c r="L29" s="226"/>
      <c r="M29" s="329">
        <v>7140205.4857234061</v>
      </c>
      <c r="N29" s="226"/>
      <c r="O29" s="349">
        <v>185710752.81427658</v>
      </c>
      <c r="P29" s="226"/>
    </row>
    <row r="30" spans="2:16" ht="28.5" customHeight="1" x14ac:dyDescent="0.2">
      <c r="B30" s="11"/>
      <c r="C30" s="12"/>
      <c r="D30" s="13" t="s">
        <v>54</v>
      </c>
      <c r="E30" s="271"/>
      <c r="F30" s="274"/>
      <c r="G30" s="271"/>
      <c r="H30" s="274"/>
      <c r="I30" s="271"/>
      <c r="J30" s="274"/>
      <c r="K30" s="271"/>
      <c r="L30" s="323">
        <v>9610932</v>
      </c>
      <c r="M30" s="271"/>
      <c r="N30" s="330">
        <v>7019635.6813860973</v>
      </c>
      <c r="O30" s="271"/>
      <c r="P30" s="350">
        <v>183175419.25861391</v>
      </c>
    </row>
    <row r="31" spans="2:16" s="142" customFormat="1" x14ac:dyDescent="0.2">
      <c r="B31" s="17"/>
      <c r="C31" s="12">
        <v>2.2000000000000002</v>
      </c>
      <c r="D31" s="15" t="s">
        <v>35</v>
      </c>
      <c r="E31" s="260"/>
      <c r="F31" s="263"/>
      <c r="G31" s="260"/>
      <c r="H31" s="264"/>
      <c r="I31" s="260"/>
      <c r="J31" s="263"/>
      <c r="K31" s="260"/>
      <c r="L31" s="263"/>
      <c r="M31" s="260"/>
      <c r="N31" s="264"/>
      <c r="O31" s="260"/>
      <c r="P31" s="263"/>
    </row>
    <row r="32" spans="2:16" s="142" customFormat="1" ht="25.5" x14ac:dyDescent="0.2">
      <c r="B32" s="17"/>
      <c r="C32" s="12"/>
      <c r="D32" s="13" t="s">
        <v>51</v>
      </c>
      <c r="E32" s="275"/>
      <c r="F32" s="226"/>
      <c r="G32" s="275"/>
      <c r="H32" s="225"/>
      <c r="I32" s="275"/>
      <c r="J32" s="226"/>
      <c r="K32" s="324">
        <v>939009.21</v>
      </c>
      <c r="L32" s="226"/>
      <c r="M32" s="331">
        <v>496432.94762773806</v>
      </c>
      <c r="N32" s="225"/>
      <c r="O32" s="351">
        <v>12168392.752372261</v>
      </c>
      <c r="P32" s="226"/>
    </row>
    <row r="33" spans="2:16" s="142" customFormat="1" ht="25.5" x14ac:dyDescent="0.2">
      <c r="B33" s="17"/>
      <c r="C33" s="12"/>
      <c r="D33" s="13" t="s">
        <v>44</v>
      </c>
      <c r="E33" s="271"/>
      <c r="F33" s="274"/>
      <c r="G33" s="271"/>
      <c r="H33" s="280"/>
      <c r="I33" s="271"/>
      <c r="J33" s="274"/>
      <c r="K33" s="271"/>
      <c r="L33" s="325">
        <v>220117</v>
      </c>
      <c r="M33" s="271"/>
      <c r="N33" s="332">
        <v>116450.5382837581</v>
      </c>
      <c r="O33" s="271"/>
      <c r="P33" s="352">
        <v>2841318.8317162418</v>
      </c>
    </row>
    <row r="34" spans="2:16" x14ac:dyDescent="0.2">
      <c r="B34" s="11"/>
      <c r="C34" s="12">
        <v>2.2999999999999998</v>
      </c>
      <c r="D34" s="15" t="s">
        <v>28</v>
      </c>
      <c r="E34" s="275"/>
      <c r="F34" s="226"/>
      <c r="G34" s="275"/>
      <c r="H34" s="225"/>
      <c r="I34" s="275"/>
      <c r="J34" s="226"/>
      <c r="K34" s="326">
        <v>754190</v>
      </c>
      <c r="L34" s="226"/>
      <c r="M34" s="333">
        <v>22076.204992978539</v>
      </c>
      <c r="N34" s="225"/>
      <c r="O34" s="353">
        <v>10503326.795007022</v>
      </c>
      <c r="P34" s="226"/>
    </row>
    <row r="35" spans="2:16" s="142" customFormat="1" x14ac:dyDescent="0.2">
      <c r="B35" s="17"/>
      <c r="C35" s="12">
        <v>2.4</v>
      </c>
      <c r="D35" s="15" t="s">
        <v>36</v>
      </c>
      <c r="E35" s="260"/>
      <c r="F35" s="263"/>
      <c r="G35" s="260"/>
      <c r="H35" s="264"/>
      <c r="I35" s="260"/>
      <c r="J35" s="263"/>
      <c r="K35" s="260"/>
      <c r="L35" s="263"/>
      <c r="M35" s="260"/>
      <c r="N35" s="264"/>
      <c r="O35" s="260"/>
      <c r="P35" s="263"/>
    </row>
    <row r="36" spans="2:16" s="142" customFormat="1" ht="25.5" x14ac:dyDescent="0.2">
      <c r="B36" s="17"/>
      <c r="C36" s="12"/>
      <c r="D36" s="13" t="s">
        <v>52</v>
      </c>
      <c r="E36" s="275"/>
      <c r="F36" s="226"/>
      <c r="G36" s="275"/>
      <c r="H36" s="225"/>
      <c r="I36" s="275"/>
      <c r="J36" s="226"/>
      <c r="K36" s="327">
        <v>0</v>
      </c>
      <c r="L36" s="226"/>
      <c r="M36" s="334">
        <v>0</v>
      </c>
      <c r="N36" s="225"/>
      <c r="O36" s="354">
        <v>0</v>
      </c>
      <c r="P36" s="226"/>
    </row>
    <row r="37" spans="2:16" s="142" customFormat="1" ht="25.5" x14ac:dyDescent="0.2">
      <c r="B37" s="17"/>
      <c r="C37" s="12"/>
      <c r="D37" s="13" t="s">
        <v>43</v>
      </c>
      <c r="E37" s="271"/>
      <c r="F37" s="274"/>
      <c r="G37" s="271"/>
      <c r="H37" s="280"/>
      <c r="I37" s="271"/>
      <c r="J37" s="274"/>
      <c r="K37" s="271"/>
      <c r="L37" s="328">
        <v>0</v>
      </c>
      <c r="M37" s="271"/>
      <c r="N37" s="335">
        <v>0</v>
      </c>
      <c r="O37" s="271"/>
      <c r="P37" s="356">
        <v>0</v>
      </c>
    </row>
    <row r="38" spans="2:16" x14ac:dyDescent="0.2">
      <c r="B38" s="11"/>
      <c r="C38" s="12">
        <v>2.5</v>
      </c>
      <c r="D38" s="15" t="s">
        <v>29</v>
      </c>
      <c r="E38" s="275"/>
      <c r="F38" s="226"/>
      <c r="G38" s="275"/>
      <c r="H38" s="225"/>
      <c r="I38" s="275"/>
      <c r="J38" s="226"/>
      <c r="K38" s="328">
        <v>0</v>
      </c>
      <c r="L38" s="226"/>
      <c r="M38" s="336">
        <v>0</v>
      </c>
      <c r="N38" s="225"/>
      <c r="O38" s="355">
        <v>0</v>
      </c>
      <c r="P38" s="226"/>
    </row>
    <row r="39" spans="2:16" x14ac:dyDescent="0.2">
      <c r="B39" s="11"/>
      <c r="C39" s="12">
        <v>2.6</v>
      </c>
      <c r="D39" s="15" t="s">
        <v>31</v>
      </c>
      <c r="E39" s="260"/>
      <c r="F39" s="263"/>
      <c r="G39" s="260"/>
      <c r="H39" s="264"/>
      <c r="I39" s="260"/>
      <c r="J39" s="263"/>
      <c r="K39" s="260"/>
      <c r="L39" s="263"/>
      <c r="M39" s="260"/>
      <c r="N39" s="264"/>
      <c r="O39" s="260"/>
      <c r="P39" s="263"/>
    </row>
    <row r="40" spans="2:16" ht="28.5" customHeight="1" x14ac:dyDescent="0.2">
      <c r="B40" s="11"/>
      <c r="C40" s="12"/>
      <c r="D40" s="13" t="s">
        <v>113</v>
      </c>
      <c r="E40" s="275"/>
      <c r="F40" s="226"/>
      <c r="G40" s="275"/>
      <c r="H40" s="225"/>
      <c r="I40" s="275"/>
      <c r="J40" s="226"/>
      <c r="K40" s="328">
        <v>0</v>
      </c>
      <c r="L40" s="226"/>
      <c r="M40" s="337">
        <v>0</v>
      </c>
      <c r="N40" s="225"/>
      <c r="O40" s="356">
        <v>0</v>
      </c>
      <c r="P40" s="226"/>
    </row>
    <row r="41" spans="2:16" ht="27.95" customHeight="1" x14ac:dyDescent="0.2">
      <c r="B41" s="11"/>
      <c r="C41" s="12"/>
      <c r="D41" s="13" t="s">
        <v>114</v>
      </c>
      <c r="E41" s="271"/>
      <c r="F41" s="274"/>
      <c r="G41" s="271"/>
      <c r="H41" s="280"/>
      <c r="I41" s="271"/>
      <c r="J41" s="274"/>
      <c r="K41" s="271"/>
      <c r="L41" s="328">
        <v>0</v>
      </c>
      <c r="M41" s="271"/>
      <c r="N41" s="338">
        <v>0</v>
      </c>
      <c r="O41" s="271"/>
      <c r="P41" s="356">
        <v>0</v>
      </c>
    </row>
    <row r="42" spans="2:16" x14ac:dyDescent="0.2">
      <c r="B42" s="11"/>
      <c r="C42" s="12">
        <v>2.7</v>
      </c>
      <c r="D42" s="15" t="s">
        <v>37</v>
      </c>
      <c r="E42" s="260"/>
      <c r="F42" s="263"/>
      <c r="G42" s="260"/>
      <c r="H42" s="264"/>
      <c r="I42" s="260"/>
      <c r="J42" s="263"/>
      <c r="K42" s="260"/>
      <c r="L42" s="263"/>
      <c r="M42" s="260"/>
      <c r="N42" s="264"/>
      <c r="O42" s="260"/>
      <c r="P42" s="263"/>
    </row>
    <row r="43" spans="2:16" x14ac:dyDescent="0.2">
      <c r="B43" s="11"/>
      <c r="C43" s="12"/>
      <c r="D43" s="13" t="s">
        <v>115</v>
      </c>
      <c r="E43" s="275"/>
      <c r="F43" s="226"/>
      <c r="G43" s="275"/>
      <c r="H43" s="225"/>
      <c r="I43" s="275"/>
      <c r="J43" s="226"/>
      <c r="K43" s="328">
        <v>0</v>
      </c>
      <c r="L43" s="226"/>
      <c r="M43" s="339">
        <v>0</v>
      </c>
      <c r="N43" s="225"/>
      <c r="O43" s="357">
        <v>1515403.75</v>
      </c>
      <c r="P43" s="226"/>
    </row>
    <row r="44" spans="2:16" s="142" customFormat="1" ht="25.5" x14ac:dyDescent="0.2">
      <c r="B44" s="17"/>
      <c r="C44" s="12"/>
      <c r="D44" s="13" t="s">
        <v>116</v>
      </c>
      <c r="E44" s="271"/>
      <c r="F44" s="274"/>
      <c r="G44" s="271"/>
      <c r="H44" s="280"/>
      <c r="I44" s="271"/>
      <c r="J44" s="274"/>
      <c r="K44" s="271"/>
      <c r="L44" s="328">
        <v>0</v>
      </c>
      <c r="M44" s="271"/>
      <c r="N44" s="340">
        <v>0</v>
      </c>
      <c r="O44" s="271"/>
      <c r="P44" s="358">
        <v>642527.9</v>
      </c>
    </row>
    <row r="45" spans="2:16" x14ac:dyDescent="0.2">
      <c r="B45" s="11"/>
      <c r="C45" s="88" t="s">
        <v>117</v>
      </c>
      <c r="D45" s="15" t="s">
        <v>30</v>
      </c>
      <c r="E45" s="275"/>
      <c r="F45" s="272"/>
      <c r="G45" s="275"/>
      <c r="H45" s="273"/>
      <c r="I45" s="275"/>
      <c r="J45" s="272"/>
      <c r="K45" s="328">
        <v>0</v>
      </c>
      <c r="L45" s="272"/>
      <c r="M45" s="341">
        <v>0</v>
      </c>
      <c r="N45" s="273"/>
      <c r="O45" s="359">
        <v>872875.85</v>
      </c>
      <c r="P45" s="272"/>
    </row>
    <row r="46" spans="2:16" x14ac:dyDescent="0.2">
      <c r="B46" s="11"/>
      <c r="C46" s="12">
        <v>2.9</v>
      </c>
      <c r="D46" s="15" t="s">
        <v>101</v>
      </c>
      <c r="E46" s="260"/>
      <c r="F46" s="261"/>
      <c r="G46" s="260"/>
      <c r="H46" s="262"/>
      <c r="I46" s="260"/>
      <c r="J46" s="261"/>
      <c r="K46" s="260"/>
      <c r="L46" s="261"/>
      <c r="M46" s="260"/>
      <c r="N46" s="262"/>
      <c r="O46" s="260"/>
      <c r="P46" s="261"/>
    </row>
    <row r="47" spans="2:16" x14ac:dyDescent="0.2">
      <c r="B47" s="11"/>
      <c r="C47" s="12"/>
      <c r="D47" s="13" t="s">
        <v>118</v>
      </c>
      <c r="E47" s="275"/>
      <c r="F47" s="279"/>
      <c r="G47" s="275"/>
      <c r="H47" s="281"/>
      <c r="I47" s="275"/>
      <c r="J47" s="279"/>
      <c r="K47" s="328">
        <v>0</v>
      </c>
      <c r="L47" s="328">
        <v>0</v>
      </c>
      <c r="M47" s="348">
        <v>0</v>
      </c>
      <c r="N47" s="342">
        <v>0</v>
      </c>
      <c r="O47" s="360">
        <v>0</v>
      </c>
      <c r="P47" s="360">
        <v>0</v>
      </c>
    </row>
    <row r="48" spans="2:16" x14ac:dyDescent="0.2">
      <c r="B48" s="11"/>
      <c r="C48" s="12"/>
      <c r="D48" s="15" t="s">
        <v>119</v>
      </c>
      <c r="E48" s="275"/>
      <c r="F48" s="279"/>
      <c r="G48" s="275"/>
      <c r="H48" s="281"/>
      <c r="I48" s="275"/>
      <c r="J48" s="279"/>
      <c r="K48" s="328">
        <v>0</v>
      </c>
      <c r="L48" s="328">
        <v>0</v>
      </c>
      <c r="M48" s="347">
        <v>0</v>
      </c>
      <c r="N48" s="343">
        <v>0</v>
      </c>
      <c r="O48" s="360">
        <v>0</v>
      </c>
      <c r="P48" s="360">
        <v>0</v>
      </c>
    </row>
    <row r="49" spans="1:16" x14ac:dyDescent="0.2">
      <c r="B49" s="11"/>
      <c r="C49" s="12"/>
      <c r="D49" s="15" t="s">
        <v>120</v>
      </c>
      <c r="E49" s="275"/>
      <c r="F49" s="272"/>
      <c r="G49" s="275"/>
      <c r="H49" s="273"/>
      <c r="I49" s="275"/>
      <c r="J49" s="272"/>
      <c r="K49" s="328">
        <v>0</v>
      </c>
      <c r="L49" s="272"/>
      <c r="M49" s="346">
        <v>0</v>
      </c>
      <c r="N49" s="273"/>
      <c r="O49" s="360">
        <v>0</v>
      </c>
      <c r="P49" s="272"/>
    </row>
    <row r="50" spans="1:16" s="142" customFormat="1" x14ac:dyDescent="0.2">
      <c r="B50" s="17"/>
      <c r="C50" s="89" t="s">
        <v>14</v>
      </c>
      <c r="D50" s="15" t="s">
        <v>26</v>
      </c>
      <c r="E50" s="275"/>
      <c r="F50" s="274"/>
      <c r="G50" s="275"/>
      <c r="H50" s="280"/>
      <c r="I50" s="275"/>
      <c r="J50" s="274"/>
      <c r="K50" s="328">
        <v>0</v>
      </c>
      <c r="L50" s="328">
        <v>0</v>
      </c>
      <c r="M50" s="345">
        <v>0</v>
      </c>
      <c r="N50" s="344">
        <v>0</v>
      </c>
      <c r="O50" s="360">
        <v>0</v>
      </c>
      <c r="P50" s="360">
        <v>0</v>
      </c>
    </row>
    <row r="51" spans="1:16" s="142" customFormat="1" x14ac:dyDescent="0.2">
      <c r="A51" s="150"/>
      <c r="B51" s="17"/>
      <c r="C51" s="89" t="s">
        <v>121</v>
      </c>
      <c r="D51" s="13" t="s">
        <v>49</v>
      </c>
      <c r="E51" s="76">
        <f>E29+E32-E34+E36-E38+E40+E43-E45+E47+E48-E49+E50</f>
        <v>0</v>
      </c>
      <c r="F51" s="77">
        <f>F30+F33+F37+F41+F44+F47+F48+F50</f>
        <v>0</v>
      </c>
      <c r="G51" s="76">
        <f>G29+G32-G34+G36-G38+G40+G43-G45+G47+G48-G49+G50</f>
        <v>0</v>
      </c>
      <c r="H51" s="77">
        <f>H30+H33+H37+H41+H44+H47+H48+H50</f>
        <v>0</v>
      </c>
      <c r="I51" s="76">
        <f>I29+I32-I34+I36-I38+I40+I43-I45+I47+I48-I49+I50</f>
        <v>0</v>
      </c>
      <c r="J51" s="77">
        <f>J30+J33+J37+J41+J44+J47+J48+J50</f>
        <v>0</v>
      </c>
      <c r="K51" s="76">
        <f>K29+K32-K34+K36-K38+K40+K43-K45+K47+K48-K49+K50</f>
        <v>9880559.2399999984</v>
      </c>
      <c r="L51" s="77">
        <f>L30+L33+L37+L41+L44+L47+L48+L50</f>
        <v>9831049</v>
      </c>
      <c r="M51" s="76">
        <f>M29+M32-M34+M36-M38+M40+M43-M45+M47+M48-M49+M50</f>
        <v>7614562.2283581654</v>
      </c>
      <c r="N51" s="77">
        <f>N30+N33+N37+N41+N44+N47+N48+N50</f>
        <v>7136086.2196698552</v>
      </c>
      <c r="O51" s="76">
        <f>O29+O32-O34+O36-O38+O40+O43-O45+O47+O48-O49+O50</f>
        <v>188018346.67164183</v>
      </c>
      <c r="P51" s="77">
        <f>P30+P33+P37+P41+P44+P47+P48+P50</f>
        <v>186659265.99033016</v>
      </c>
    </row>
    <row r="52" spans="1:16" ht="13.5" thickBot="1" x14ac:dyDescent="0.25">
      <c r="B52" s="154"/>
      <c r="C52" s="38"/>
      <c r="D52" s="156"/>
      <c r="E52" s="257"/>
      <c r="F52" s="258"/>
      <c r="G52" s="257"/>
      <c r="H52" s="259"/>
      <c r="I52" s="257"/>
      <c r="J52" s="258"/>
      <c r="K52" s="257"/>
      <c r="L52" s="258"/>
      <c r="M52" s="257"/>
      <c r="N52" s="259"/>
      <c r="O52" s="257"/>
      <c r="P52" s="258"/>
    </row>
    <row r="53" spans="1:16" x14ac:dyDescent="0.2">
      <c r="B53" s="2"/>
      <c r="C53" s="2"/>
      <c r="D53" s="2"/>
    </row>
    <row r="54" spans="1:16" x14ac:dyDescent="0.2">
      <c r="B54" s="49"/>
      <c r="C54" s="49" t="s">
        <v>61</v>
      </c>
      <c r="D54" s="49"/>
    </row>
    <row r="55" spans="1:16" ht="13.15" customHeight="1" x14ac:dyDescent="0.2">
      <c r="B55" s="49"/>
      <c r="C55" s="49"/>
      <c r="D55" s="196" t="s">
        <v>143</v>
      </c>
    </row>
    <row r="56" spans="1:16" x14ac:dyDescent="0.2">
      <c r="B56" s="49"/>
      <c r="C56" s="49"/>
      <c r="D56" s="49" t="s">
        <v>72</v>
      </c>
    </row>
    <row r="57" spans="1:16" ht="13.15" customHeight="1" x14ac:dyDescent="0.2">
      <c r="B57" s="49"/>
      <c r="C57" s="49"/>
      <c r="D57" s="49" t="s">
        <v>66</v>
      </c>
      <c r="E57" s="177"/>
    </row>
    <row r="58" spans="1:16" ht="13.15" customHeight="1" x14ac:dyDescent="0.2">
      <c r="B58" s="2"/>
      <c r="C58" s="85"/>
      <c r="D58" s="196" t="s">
        <v>102</v>
      </c>
    </row>
    <row r="59" spans="1:16" ht="13.15" customHeight="1" x14ac:dyDescent="0.2">
      <c r="C59" s="152"/>
      <c r="D59" s="152"/>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3:J43 E50:J50 L43:P43 E47:J48 M50:P50 M47:P48">
    <cfRule type="cellIs" dxfId="36" priority="96" stopIfTrue="1" operator="lessThan">
      <formula>0</formula>
    </cfRule>
  </conditionalFormatting>
  <conditionalFormatting sqref="O45 M45 M49 M40 M38 K34 M34 O34 N41 K32 M32 O32 K36 M36 O36 L33 N33 P33 L37 N37 P37 N44 P44 K38 K40 L41 K45 L44 O38 O40 P41">
    <cfRule type="cellIs" dxfId="35" priority="20" stopIfTrue="1" operator="lessThan">
      <formula>0</formula>
    </cfRule>
  </conditionalFormatting>
  <conditionalFormatting sqref="G22:G25">
    <cfRule type="cellIs" dxfId="34" priority="17" stopIfTrue="1" operator="lessThan">
      <formula>0</formula>
    </cfRule>
  </conditionalFormatting>
  <conditionalFormatting sqref="I22:I25">
    <cfRule type="cellIs" dxfId="33" priority="16" stopIfTrue="1" operator="lessThan">
      <formula>0</formula>
    </cfRule>
  </conditionalFormatting>
  <conditionalFormatting sqref="K22:K25">
    <cfRule type="cellIs" dxfId="32" priority="15" stopIfTrue="1" operator="lessThan">
      <formula>0</formula>
    </cfRule>
  </conditionalFormatting>
  <conditionalFormatting sqref="M22:M25">
    <cfRule type="cellIs" dxfId="31" priority="14" stopIfTrue="1" operator="lessThan">
      <formula>0</formula>
    </cfRule>
  </conditionalFormatting>
  <conditionalFormatting sqref="O22:O25">
    <cfRule type="cellIs" dxfId="30" priority="13" stopIfTrue="1" operator="lessThan">
      <formula>0</formula>
    </cfRule>
  </conditionalFormatting>
  <conditionalFormatting sqref="G29 H30">
    <cfRule type="cellIs" dxfId="29" priority="12" stopIfTrue="1" operator="lessThan">
      <formula>0</formula>
    </cfRule>
  </conditionalFormatting>
  <conditionalFormatting sqref="I29 J30">
    <cfRule type="cellIs" dxfId="28" priority="11" stopIfTrue="1" operator="lessThan">
      <formula>0</formula>
    </cfRule>
  </conditionalFormatting>
  <conditionalFormatting sqref="K29 L30">
    <cfRule type="cellIs" dxfId="27" priority="10" stopIfTrue="1" operator="lessThan">
      <formula>0</formula>
    </cfRule>
  </conditionalFormatting>
  <conditionalFormatting sqref="M29 N30">
    <cfRule type="cellIs" dxfId="26" priority="9" stopIfTrue="1" operator="lessThan">
      <formula>0</formula>
    </cfRule>
  </conditionalFormatting>
  <conditionalFormatting sqref="O29 P30">
    <cfRule type="cellIs" dxfId="25" priority="8" stopIfTrue="1" operator="lessThan">
      <formula>0</formula>
    </cfRule>
  </conditionalFormatting>
  <conditionalFormatting sqref="K43">
    <cfRule type="cellIs" dxfId="24" priority="7" stopIfTrue="1" operator="lessThan">
      <formula>0</formula>
    </cfRule>
  </conditionalFormatting>
  <conditionalFormatting sqref="L50">
    <cfRule type="cellIs" dxfId="23" priority="6" stopIfTrue="1" operator="lessThan">
      <formula>0</formula>
    </cfRule>
  </conditionalFormatting>
  <conditionalFormatting sqref="L48">
    <cfRule type="cellIs" dxfId="22" priority="5" stopIfTrue="1" operator="lessThan">
      <formula>0</formula>
    </cfRule>
  </conditionalFormatting>
  <conditionalFormatting sqref="L47">
    <cfRule type="cellIs" dxfId="21" priority="4" stopIfTrue="1" operator="lessThan">
      <formula>0</formula>
    </cfRule>
  </conditionalFormatting>
  <conditionalFormatting sqref="K47">
    <cfRule type="cellIs" dxfId="20" priority="3" stopIfTrue="1" operator="lessThan">
      <formula>0</formula>
    </cfRule>
  </conditionalFormatting>
  <conditionalFormatting sqref="K48:K50">
    <cfRule type="cellIs" dxfId="19" priority="2" stopIfTrue="1" operator="lessThan">
      <formula>0</formula>
    </cfRule>
  </conditionalFormatting>
  <conditionalFormatting sqref="O49">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43" zoomScaleNormal="100" workbookViewId="0">
      <selection activeCell="D76" sqref="D76:L76"/>
    </sheetView>
  </sheetViews>
  <sheetFormatPr defaultRowHeight="12.75" x14ac:dyDescent="0.2"/>
  <cols>
    <col min="1" max="1" width="1.85546875" style="5" customWidth="1"/>
    <col min="2" max="2" width="60.42578125" bestFit="1" customWidth="1"/>
    <col min="3" max="3" width="18.5703125" customWidth="1"/>
  </cols>
  <sheetData>
    <row r="1" spans="2:13" s="5" customFormat="1" x14ac:dyDescent="0.2">
      <c r="B1" s="1" t="s">
        <v>144</v>
      </c>
      <c r="D1" s="4"/>
      <c r="E1" s="60"/>
    </row>
    <row r="2" spans="2:13" s="78" customFormat="1" x14ac:dyDescent="0.2">
      <c r="B2" s="84" t="s">
        <v>149</v>
      </c>
      <c r="D2" s="426"/>
      <c r="E2" s="427"/>
    </row>
    <row r="3" spans="2:13" s="5" customFormat="1" x14ac:dyDescent="0.2">
      <c r="B3" s="1" t="s">
        <v>100</v>
      </c>
    </row>
    <row r="4" spans="2:13" s="5" customFormat="1" x14ac:dyDescent="0.2">
      <c r="B4" s="167"/>
    </row>
    <row r="5" spans="2:13" s="5" customFormat="1" x14ac:dyDescent="0.2">
      <c r="B5" s="58" t="s">
        <v>88</v>
      </c>
    </row>
    <row r="6" spans="2:13" s="5" customFormat="1" x14ac:dyDescent="0.2">
      <c r="B6" s="82">
        <f>'Cover Page'!C7</f>
        <v>0</v>
      </c>
      <c r="D6" s="440" t="s">
        <v>127</v>
      </c>
      <c r="E6" s="440"/>
      <c r="F6" s="440"/>
    </row>
    <row r="7" spans="2:13" s="5" customFormat="1" x14ac:dyDescent="0.2">
      <c r="B7" s="58" t="s">
        <v>89</v>
      </c>
      <c r="D7" s="440"/>
      <c r="E7" s="440"/>
      <c r="F7" s="440"/>
    </row>
    <row r="8" spans="2:13" s="5" customFormat="1" x14ac:dyDescent="0.2">
      <c r="B8" s="83" t="str">
        <f>'Cover Page'!C8</f>
        <v>Cigna Health and Life Insurance Company</v>
      </c>
      <c r="D8" s="440"/>
      <c r="E8" s="440"/>
      <c r="F8" s="440"/>
    </row>
    <row r="9" spans="2:13" s="5" customFormat="1" x14ac:dyDescent="0.2">
      <c r="B9" s="59" t="s">
        <v>91</v>
      </c>
      <c r="D9" s="440"/>
      <c r="E9" s="440"/>
      <c r="F9" s="440"/>
    </row>
    <row r="10" spans="2:13" s="5" customFormat="1" x14ac:dyDescent="0.2">
      <c r="B10" s="83">
        <f>'Cover Page'!C9</f>
        <v>0</v>
      </c>
      <c r="D10" s="440"/>
      <c r="E10" s="440"/>
      <c r="F10" s="440"/>
    </row>
    <row r="11" spans="2:13" s="5" customFormat="1" x14ac:dyDescent="0.2">
      <c r="B11" s="59" t="s">
        <v>86</v>
      </c>
    </row>
    <row r="12" spans="2:13" s="5" customFormat="1" x14ac:dyDescent="0.2">
      <c r="B12" s="83" t="str">
        <f>'Cover Page'!C6</f>
        <v>2017</v>
      </c>
    </row>
    <row r="13" spans="2:13" s="5" customFormat="1" x14ac:dyDescent="0.2"/>
    <row r="14" spans="2:13" s="5" customFormat="1" ht="13.5" thickBot="1" x14ac:dyDescent="0.25"/>
    <row r="15" spans="2:13" s="54" customFormat="1" ht="13.5" thickBot="1" x14ac:dyDescent="0.25">
      <c r="B15" s="92" t="s">
        <v>75</v>
      </c>
      <c r="C15" s="95" t="s">
        <v>76</v>
      </c>
      <c r="D15" s="441" t="s">
        <v>77</v>
      </c>
      <c r="E15" s="442"/>
      <c r="F15" s="442"/>
      <c r="G15" s="442"/>
      <c r="H15" s="442"/>
      <c r="I15" s="442"/>
      <c r="J15" s="442"/>
      <c r="K15" s="442"/>
      <c r="L15" s="443"/>
      <c r="M15" s="53"/>
    </row>
    <row r="16" spans="2:13" s="55" customFormat="1" ht="13.5" thickBot="1" x14ac:dyDescent="0.25">
      <c r="B16" s="93">
        <v>1</v>
      </c>
      <c r="C16" s="96">
        <v>2</v>
      </c>
      <c r="D16" s="444">
        <v>3</v>
      </c>
      <c r="E16" s="445"/>
      <c r="F16" s="445"/>
      <c r="G16" s="445"/>
      <c r="H16" s="445"/>
      <c r="I16" s="445"/>
      <c r="J16" s="445"/>
      <c r="K16" s="445"/>
      <c r="L16" s="446"/>
    </row>
    <row r="17" spans="2:13" s="54" customFormat="1" x14ac:dyDescent="0.2">
      <c r="B17" s="94" t="s">
        <v>78</v>
      </c>
      <c r="C17" s="248"/>
      <c r="D17" s="447"/>
      <c r="E17" s="448"/>
      <c r="F17" s="448"/>
      <c r="G17" s="448"/>
      <c r="H17" s="448"/>
      <c r="I17" s="448"/>
      <c r="J17" s="448"/>
      <c r="K17" s="448"/>
      <c r="L17" s="449"/>
      <c r="M17" s="53"/>
    </row>
    <row r="18" spans="2:13" s="54" customFormat="1" ht="64.5" customHeight="1" x14ac:dyDescent="0.2">
      <c r="B18" s="361" t="s">
        <v>163</v>
      </c>
      <c r="C18" s="249"/>
      <c r="D18" s="437" t="s">
        <v>161</v>
      </c>
      <c r="E18" s="438"/>
      <c r="F18" s="438"/>
      <c r="G18" s="438"/>
      <c r="H18" s="438"/>
      <c r="I18" s="438"/>
      <c r="J18" s="438"/>
      <c r="K18" s="438"/>
      <c r="L18" s="439"/>
      <c r="M18" s="53"/>
    </row>
    <row r="19" spans="2:13" s="54" customFormat="1" ht="35.25" customHeight="1" x14ac:dyDescent="0.2">
      <c r="B19" s="361" t="s">
        <v>164</v>
      </c>
      <c r="C19" s="249"/>
      <c r="D19" s="437" t="s">
        <v>162</v>
      </c>
      <c r="E19" s="438"/>
      <c r="F19" s="438"/>
      <c r="G19" s="438"/>
      <c r="H19" s="438"/>
      <c r="I19" s="438"/>
      <c r="J19" s="438"/>
      <c r="K19" s="438"/>
      <c r="L19" s="439"/>
      <c r="M19" s="53"/>
    </row>
    <row r="20" spans="2:13" s="54" customFormat="1" ht="35.25" customHeight="1" x14ac:dyDescent="0.2">
      <c r="B20" s="56"/>
      <c r="C20" s="249"/>
      <c r="D20" s="428"/>
      <c r="E20" s="429"/>
      <c r="F20" s="429"/>
      <c r="G20" s="429"/>
      <c r="H20" s="429"/>
      <c r="I20" s="429"/>
      <c r="J20" s="429"/>
      <c r="K20" s="429"/>
      <c r="L20" s="430"/>
      <c r="M20" s="53"/>
    </row>
    <row r="21" spans="2:13" s="54" customFormat="1" ht="35.25" customHeight="1" x14ac:dyDescent="0.2">
      <c r="B21" s="56"/>
      <c r="C21" s="249"/>
      <c r="D21" s="428"/>
      <c r="E21" s="429"/>
      <c r="F21" s="429"/>
      <c r="G21" s="429"/>
      <c r="H21" s="429"/>
      <c r="I21" s="429"/>
      <c r="J21" s="429"/>
      <c r="K21" s="429"/>
      <c r="L21" s="430"/>
      <c r="M21" s="53"/>
    </row>
    <row r="22" spans="2:13" s="54" customFormat="1" ht="35.25" customHeight="1" x14ac:dyDescent="0.2">
      <c r="B22" s="56"/>
      <c r="C22" s="249"/>
      <c r="D22" s="428"/>
      <c r="E22" s="429"/>
      <c r="F22" s="429"/>
      <c r="G22" s="429"/>
      <c r="H22" s="429"/>
      <c r="I22" s="429"/>
      <c r="J22" s="429"/>
      <c r="K22" s="429"/>
      <c r="L22" s="430"/>
      <c r="M22" s="53"/>
    </row>
    <row r="23" spans="2:13" s="54" customFormat="1" ht="35.25" customHeight="1" thickBot="1" x14ac:dyDescent="0.25">
      <c r="B23" s="56"/>
      <c r="C23" s="249"/>
      <c r="D23" s="428"/>
      <c r="E23" s="429"/>
      <c r="F23" s="429"/>
      <c r="G23" s="429"/>
      <c r="H23" s="429"/>
      <c r="I23" s="429"/>
      <c r="J23" s="429"/>
      <c r="K23" s="429"/>
      <c r="L23" s="430"/>
      <c r="M23" s="53"/>
    </row>
    <row r="24" spans="2:13" s="54" customFormat="1" x14ac:dyDescent="0.2">
      <c r="B24" s="94" t="s">
        <v>79</v>
      </c>
      <c r="C24" s="248"/>
      <c r="D24" s="434"/>
      <c r="E24" s="435"/>
      <c r="F24" s="435"/>
      <c r="G24" s="435"/>
      <c r="H24" s="435"/>
      <c r="I24" s="435"/>
      <c r="J24" s="435"/>
      <c r="K24" s="435"/>
      <c r="L24" s="436"/>
      <c r="M24" s="53"/>
    </row>
    <row r="25" spans="2:13" s="54" customFormat="1" x14ac:dyDescent="0.2">
      <c r="B25" s="97" t="s">
        <v>80</v>
      </c>
      <c r="C25" s="250"/>
      <c r="D25" s="431"/>
      <c r="E25" s="432"/>
      <c r="F25" s="432"/>
      <c r="G25" s="432"/>
      <c r="H25" s="432"/>
      <c r="I25" s="432"/>
      <c r="J25" s="432"/>
      <c r="K25" s="432"/>
      <c r="L25" s="433"/>
      <c r="M25" s="53"/>
    </row>
    <row r="26" spans="2:13" s="54" customFormat="1" ht="59.25" customHeight="1" x14ac:dyDescent="0.2">
      <c r="B26" s="362" t="s">
        <v>163</v>
      </c>
      <c r="C26" s="249"/>
      <c r="D26" s="437" t="s">
        <v>165</v>
      </c>
      <c r="E26" s="438"/>
      <c r="F26" s="438"/>
      <c r="G26" s="438"/>
      <c r="H26" s="438"/>
      <c r="I26" s="438"/>
      <c r="J26" s="438"/>
      <c r="K26" s="438"/>
      <c r="L26" s="439"/>
      <c r="M26" s="53"/>
    </row>
    <row r="27" spans="2:13" s="54" customFormat="1" ht="65.25" customHeight="1" x14ac:dyDescent="0.2">
      <c r="B27" s="362" t="s">
        <v>164</v>
      </c>
      <c r="C27" s="249"/>
      <c r="D27" s="437" t="s">
        <v>166</v>
      </c>
      <c r="E27" s="438"/>
      <c r="F27" s="438"/>
      <c r="G27" s="438"/>
      <c r="H27" s="438"/>
      <c r="I27" s="438"/>
      <c r="J27" s="438"/>
      <c r="K27" s="438"/>
      <c r="L27" s="439"/>
      <c r="M27" s="53"/>
    </row>
    <row r="28" spans="2:13" s="54" customFormat="1" ht="35.25" customHeight="1" x14ac:dyDescent="0.2">
      <c r="B28" s="56"/>
      <c r="C28" s="249"/>
      <c r="D28" s="428"/>
      <c r="E28" s="429"/>
      <c r="F28" s="429"/>
      <c r="G28" s="429"/>
      <c r="H28" s="429"/>
      <c r="I28" s="429"/>
      <c r="J28" s="429"/>
      <c r="K28" s="429"/>
      <c r="L28" s="430"/>
      <c r="M28" s="53"/>
    </row>
    <row r="29" spans="2:13" s="54" customFormat="1" ht="35.25" customHeight="1" x14ac:dyDescent="0.2">
      <c r="B29" s="56"/>
      <c r="C29" s="251"/>
      <c r="D29" s="428"/>
      <c r="E29" s="429"/>
      <c r="F29" s="429"/>
      <c r="G29" s="429"/>
      <c r="H29" s="429"/>
      <c r="I29" s="429"/>
      <c r="J29" s="429"/>
      <c r="K29" s="429"/>
      <c r="L29" s="430"/>
      <c r="M29" s="53"/>
    </row>
    <row r="30" spans="2:13" s="54" customFormat="1" ht="35.25" customHeight="1" x14ac:dyDescent="0.2">
      <c r="B30" s="56"/>
      <c r="C30" s="251"/>
      <c r="D30" s="428"/>
      <c r="E30" s="429"/>
      <c r="F30" s="429"/>
      <c r="G30" s="429"/>
      <c r="H30" s="429"/>
      <c r="I30" s="429"/>
      <c r="J30" s="429"/>
      <c r="K30" s="429"/>
      <c r="L30" s="430"/>
      <c r="M30" s="53"/>
    </row>
    <row r="31" spans="2:13" s="54" customFormat="1" ht="35.25" customHeight="1" x14ac:dyDescent="0.2">
      <c r="B31" s="56"/>
      <c r="C31" s="252"/>
      <c r="D31" s="428"/>
      <c r="E31" s="429"/>
      <c r="F31" s="429"/>
      <c r="G31" s="429"/>
      <c r="H31" s="429"/>
      <c r="I31" s="429"/>
      <c r="J31" s="429"/>
      <c r="K31" s="429"/>
      <c r="L31" s="430"/>
      <c r="M31" s="53"/>
    </row>
    <row r="32" spans="2:13" s="54" customFormat="1" x14ac:dyDescent="0.2">
      <c r="B32" s="98" t="s">
        <v>81</v>
      </c>
      <c r="C32" s="253"/>
      <c r="D32" s="431"/>
      <c r="E32" s="432"/>
      <c r="F32" s="432"/>
      <c r="G32" s="432"/>
      <c r="H32" s="432"/>
      <c r="I32" s="432"/>
      <c r="J32" s="432"/>
      <c r="K32" s="432"/>
      <c r="L32" s="433"/>
      <c r="M32" s="53"/>
    </row>
    <row r="33" spans="2:13" s="54" customFormat="1" ht="35.25" customHeight="1" x14ac:dyDescent="0.2">
      <c r="B33" s="363" t="s">
        <v>163</v>
      </c>
      <c r="C33" s="249"/>
      <c r="D33" s="437" t="s">
        <v>167</v>
      </c>
      <c r="E33" s="438"/>
      <c r="F33" s="438"/>
      <c r="G33" s="438"/>
      <c r="H33" s="438"/>
      <c r="I33" s="438"/>
      <c r="J33" s="438"/>
      <c r="K33" s="438"/>
      <c r="L33" s="439"/>
      <c r="M33" s="53"/>
    </row>
    <row r="34" spans="2:13" s="54" customFormat="1" ht="35.25" customHeight="1" x14ac:dyDescent="0.2">
      <c r="B34" s="363" t="s">
        <v>163</v>
      </c>
      <c r="C34" s="249"/>
      <c r="D34" s="437" t="s">
        <v>168</v>
      </c>
      <c r="E34" s="438"/>
      <c r="F34" s="438"/>
      <c r="G34" s="438"/>
      <c r="H34" s="438"/>
      <c r="I34" s="438"/>
      <c r="J34" s="438"/>
      <c r="K34" s="438"/>
      <c r="L34" s="439"/>
      <c r="M34" s="53"/>
    </row>
    <row r="35" spans="2:13" s="54" customFormat="1" ht="42.75" customHeight="1" x14ac:dyDescent="0.2">
      <c r="B35" s="363" t="s">
        <v>164</v>
      </c>
      <c r="C35" s="249"/>
      <c r="D35" s="437" t="s">
        <v>169</v>
      </c>
      <c r="E35" s="438"/>
      <c r="F35" s="438"/>
      <c r="G35" s="438"/>
      <c r="H35" s="438"/>
      <c r="I35" s="438"/>
      <c r="J35" s="438"/>
      <c r="K35" s="438"/>
      <c r="L35" s="439"/>
      <c r="M35" s="53"/>
    </row>
    <row r="36" spans="2:13" s="54" customFormat="1" ht="35.25" customHeight="1" x14ac:dyDescent="0.2">
      <c r="B36" s="56"/>
      <c r="C36" s="251"/>
      <c r="D36" s="428"/>
      <c r="E36" s="429"/>
      <c r="F36" s="429"/>
      <c r="G36" s="429"/>
      <c r="H36" s="429"/>
      <c r="I36" s="429"/>
      <c r="J36" s="429"/>
      <c r="K36" s="429"/>
      <c r="L36" s="430"/>
      <c r="M36" s="53"/>
    </row>
    <row r="37" spans="2:13" s="54" customFormat="1" ht="35.25" customHeight="1" x14ac:dyDescent="0.2">
      <c r="B37" s="56"/>
      <c r="C37" s="251"/>
      <c r="D37" s="428"/>
      <c r="E37" s="429"/>
      <c r="F37" s="429"/>
      <c r="G37" s="429"/>
      <c r="H37" s="429"/>
      <c r="I37" s="429"/>
      <c r="J37" s="429"/>
      <c r="K37" s="429"/>
      <c r="L37" s="430"/>
      <c r="M37" s="53"/>
    </row>
    <row r="38" spans="2:13" s="54" customFormat="1" ht="35.25" customHeight="1" x14ac:dyDescent="0.2">
      <c r="B38" s="56"/>
      <c r="C38" s="252"/>
      <c r="D38" s="428"/>
      <c r="E38" s="429"/>
      <c r="F38" s="429"/>
      <c r="G38" s="429"/>
      <c r="H38" s="429"/>
      <c r="I38" s="429"/>
      <c r="J38" s="429"/>
      <c r="K38" s="429"/>
      <c r="L38" s="430"/>
      <c r="M38" s="53"/>
    </row>
    <row r="39" spans="2:13" s="54" customFormat="1" x14ac:dyDescent="0.2">
      <c r="B39" s="98" t="s">
        <v>82</v>
      </c>
      <c r="C39" s="253"/>
      <c r="D39" s="431"/>
      <c r="E39" s="432"/>
      <c r="F39" s="432"/>
      <c r="G39" s="432"/>
      <c r="H39" s="432"/>
      <c r="I39" s="432"/>
      <c r="J39" s="432"/>
      <c r="K39" s="432"/>
      <c r="L39" s="433"/>
      <c r="M39" s="53"/>
    </row>
    <row r="40" spans="2:13" s="54" customFormat="1" ht="35.25" customHeight="1" x14ac:dyDescent="0.2">
      <c r="B40" s="56"/>
      <c r="C40" s="249"/>
      <c r="D40" s="428"/>
      <c r="E40" s="429"/>
      <c r="F40" s="429"/>
      <c r="G40" s="429"/>
      <c r="H40" s="429"/>
      <c r="I40" s="429"/>
      <c r="J40" s="429"/>
      <c r="K40" s="429"/>
      <c r="L40" s="430"/>
      <c r="M40" s="53"/>
    </row>
    <row r="41" spans="2:13" s="54" customFormat="1" ht="35.25" customHeight="1" x14ac:dyDescent="0.2">
      <c r="B41" s="364" t="s">
        <v>164</v>
      </c>
      <c r="C41" s="249"/>
      <c r="D41" s="437" t="s">
        <v>170</v>
      </c>
      <c r="E41" s="438"/>
      <c r="F41" s="438"/>
      <c r="G41" s="438"/>
      <c r="H41" s="438"/>
      <c r="I41" s="438"/>
      <c r="J41" s="438"/>
      <c r="K41" s="438"/>
      <c r="L41" s="439"/>
      <c r="M41" s="53"/>
    </row>
    <row r="42" spans="2:13" s="54" customFormat="1" ht="35.25" customHeight="1" x14ac:dyDescent="0.2">
      <c r="B42" s="56"/>
      <c r="C42" s="249"/>
      <c r="D42" s="428"/>
      <c r="E42" s="429"/>
      <c r="F42" s="429"/>
      <c r="G42" s="429"/>
      <c r="H42" s="429"/>
      <c r="I42" s="429"/>
      <c r="J42" s="429"/>
      <c r="K42" s="429"/>
      <c r="L42" s="430"/>
      <c r="M42" s="53"/>
    </row>
    <row r="43" spans="2:13" s="54" customFormat="1" ht="35.25" customHeight="1" x14ac:dyDescent="0.2">
      <c r="B43" s="56"/>
      <c r="C43" s="251"/>
      <c r="D43" s="428"/>
      <c r="E43" s="429"/>
      <c r="F43" s="429"/>
      <c r="G43" s="429"/>
      <c r="H43" s="429"/>
      <c r="I43" s="429"/>
      <c r="J43" s="429"/>
      <c r="K43" s="429"/>
      <c r="L43" s="430"/>
      <c r="M43" s="53"/>
    </row>
    <row r="44" spans="2:13" s="54" customFormat="1" ht="35.25" customHeight="1" x14ac:dyDescent="0.2">
      <c r="B44" s="56"/>
      <c r="C44" s="251"/>
      <c r="D44" s="428"/>
      <c r="E44" s="429"/>
      <c r="F44" s="429"/>
      <c r="G44" s="429"/>
      <c r="H44" s="429"/>
      <c r="I44" s="429"/>
      <c r="J44" s="429"/>
      <c r="K44" s="429"/>
      <c r="L44" s="430"/>
      <c r="M44" s="53"/>
    </row>
    <row r="45" spans="2:13" s="54" customFormat="1" ht="35.25" customHeight="1" x14ac:dyDescent="0.2">
      <c r="B45" s="56"/>
      <c r="C45" s="252"/>
      <c r="D45" s="428"/>
      <c r="E45" s="429"/>
      <c r="F45" s="429"/>
      <c r="G45" s="429"/>
      <c r="H45" s="429"/>
      <c r="I45" s="429"/>
      <c r="J45" s="429"/>
      <c r="K45" s="429"/>
      <c r="L45" s="430"/>
      <c r="M45" s="53"/>
    </row>
    <row r="46" spans="2:13" s="54" customFormat="1" x14ac:dyDescent="0.2">
      <c r="B46" s="98" t="s">
        <v>83</v>
      </c>
      <c r="C46" s="253"/>
      <c r="D46" s="431"/>
      <c r="E46" s="432"/>
      <c r="F46" s="432"/>
      <c r="G46" s="432"/>
      <c r="H46" s="432"/>
      <c r="I46" s="432"/>
      <c r="J46" s="432"/>
      <c r="K46" s="432"/>
      <c r="L46" s="433"/>
      <c r="M46" s="53"/>
    </row>
    <row r="47" spans="2:13" s="54" customFormat="1" ht="35.25" customHeight="1" x14ac:dyDescent="0.2">
      <c r="B47" s="365" t="s">
        <v>163</v>
      </c>
      <c r="C47" s="249"/>
      <c r="D47" s="437" t="s">
        <v>171</v>
      </c>
      <c r="E47" s="438"/>
      <c r="F47" s="438"/>
      <c r="G47" s="438"/>
      <c r="H47" s="438"/>
      <c r="I47" s="438"/>
      <c r="J47" s="438"/>
      <c r="K47" s="438"/>
      <c r="L47" s="439"/>
      <c r="M47" s="53"/>
    </row>
    <row r="48" spans="2:13" s="54" customFormat="1" ht="51" customHeight="1" x14ac:dyDescent="0.2">
      <c r="B48" s="365" t="s">
        <v>163</v>
      </c>
      <c r="C48" s="249"/>
      <c r="D48" s="437" t="s">
        <v>172</v>
      </c>
      <c r="E48" s="438"/>
      <c r="F48" s="438"/>
      <c r="G48" s="438"/>
      <c r="H48" s="438"/>
      <c r="I48" s="438"/>
      <c r="J48" s="438"/>
      <c r="K48" s="438"/>
      <c r="L48" s="439"/>
      <c r="M48" s="53"/>
    </row>
    <row r="49" spans="2:13" s="54" customFormat="1" ht="62.25" customHeight="1" x14ac:dyDescent="0.2">
      <c r="B49" s="365" t="s">
        <v>164</v>
      </c>
      <c r="C49" s="249"/>
      <c r="D49" s="437" t="s">
        <v>173</v>
      </c>
      <c r="E49" s="438"/>
      <c r="F49" s="438"/>
      <c r="G49" s="438"/>
      <c r="H49" s="438"/>
      <c r="I49" s="438"/>
      <c r="J49" s="438"/>
      <c r="K49" s="438"/>
      <c r="L49" s="439"/>
      <c r="M49" s="53"/>
    </row>
    <row r="50" spans="2:13" s="54" customFormat="1" ht="35.25" customHeight="1" x14ac:dyDescent="0.2">
      <c r="B50" s="56"/>
      <c r="C50" s="251"/>
      <c r="D50" s="428"/>
      <c r="E50" s="429"/>
      <c r="F50" s="429"/>
      <c r="G50" s="429"/>
      <c r="H50" s="429"/>
      <c r="I50" s="429"/>
      <c r="J50" s="429"/>
      <c r="K50" s="429"/>
      <c r="L50" s="430"/>
      <c r="M50" s="53"/>
    </row>
    <row r="51" spans="2:13" s="54" customFormat="1" ht="35.25" customHeight="1" x14ac:dyDescent="0.2">
      <c r="B51" s="56"/>
      <c r="C51" s="251"/>
      <c r="D51" s="428"/>
      <c r="E51" s="429"/>
      <c r="F51" s="429"/>
      <c r="G51" s="429"/>
      <c r="H51" s="429"/>
      <c r="I51" s="429"/>
      <c r="J51" s="429"/>
      <c r="K51" s="429"/>
      <c r="L51" s="430"/>
      <c r="M51" s="53"/>
    </row>
    <row r="52" spans="2:13" s="54" customFormat="1" ht="35.25" customHeight="1" thickBot="1" x14ac:dyDescent="0.25">
      <c r="B52" s="56"/>
      <c r="C52" s="252"/>
      <c r="D52" s="428"/>
      <c r="E52" s="429"/>
      <c r="F52" s="429"/>
      <c r="G52" s="429"/>
      <c r="H52" s="429"/>
      <c r="I52" s="429"/>
      <c r="J52" s="429"/>
      <c r="K52" s="429"/>
      <c r="L52" s="430"/>
      <c r="M52" s="53"/>
    </row>
    <row r="53" spans="2:13" s="54" customFormat="1" x14ac:dyDescent="0.2">
      <c r="B53" s="94" t="s">
        <v>109</v>
      </c>
      <c r="C53" s="248"/>
      <c r="D53" s="434"/>
      <c r="E53" s="435"/>
      <c r="F53" s="435"/>
      <c r="G53" s="435"/>
      <c r="H53" s="435"/>
      <c r="I53" s="435"/>
      <c r="J53" s="435"/>
      <c r="K53" s="435"/>
      <c r="L53" s="436"/>
      <c r="M53" s="53"/>
    </row>
    <row r="54" spans="2:13" s="54" customFormat="1" x14ac:dyDescent="0.2">
      <c r="B54" s="99" t="s">
        <v>110</v>
      </c>
      <c r="C54" s="250"/>
      <c r="D54" s="431"/>
      <c r="E54" s="432"/>
      <c r="F54" s="432"/>
      <c r="G54" s="432"/>
      <c r="H54" s="432"/>
      <c r="I54" s="432"/>
      <c r="J54" s="432"/>
      <c r="K54" s="432"/>
      <c r="L54" s="433"/>
      <c r="M54" s="53"/>
    </row>
    <row r="55" spans="2:13" s="52" customFormat="1" ht="56.25" customHeight="1" x14ac:dyDescent="0.2">
      <c r="B55" s="366" t="s">
        <v>163</v>
      </c>
      <c r="C55" s="254"/>
      <c r="D55" s="437" t="s">
        <v>174</v>
      </c>
      <c r="E55" s="438"/>
      <c r="F55" s="438"/>
      <c r="G55" s="438"/>
      <c r="H55" s="438"/>
      <c r="I55" s="438"/>
      <c r="J55" s="438"/>
      <c r="K55" s="438"/>
      <c r="L55" s="439"/>
      <c r="M55" s="57"/>
    </row>
    <row r="56" spans="2:13" s="52" customFormat="1" ht="36" customHeight="1" x14ac:dyDescent="0.2">
      <c r="B56" s="366" t="s">
        <v>164</v>
      </c>
      <c r="C56" s="251"/>
      <c r="D56" s="437" t="s">
        <v>175</v>
      </c>
      <c r="E56" s="438"/>
      <c r="F56" s="438"/>
      <c r="G56" s="438"/>
      <c r="H56" s="438"/>
      <c r="I56" s="438"/>
      <c r="J56" s="438"/>
      <c r="K56" s="438"/>
      <c r="L56" s="439"/>
      <c r="M56" s="57"/>
    </row>
    <row r="57" spans="2:13" s="52" customFormat="1" ht="35.25" customHeight="1" x14ac:dyDescent="0.2">
      <c r="B57" s="56"/>
      <c r="C57" s="251"/>
      <c r="D57" s="428"/>
      <c r="E57" s="429"/>
      <c r="F57" s="429"/>
      <c r="G57" s="429"/>
      <c r="H57" s="429"/>
      <c r="I57" s="429"/>
      <c r="J57" s="429"/>
      <c r="K57" s="429"/>
      <c r="L57" s="430"/>
      <c r="M57" s="57"/>
    </row>
    <row r="58" spans="2:13" s="52" customFormat="1" ht="35.25" customHeight="1" x14ac:dyDescent="0.2">
      <c r="B58" s="56"/>
      <c r="C58" s="251"/>
      <c r="D58" s="428"/>
      <c r="E58" s="429"/>
      <c r="F58" s="429"/>
      <c r="G58" s="429"/>
      <c r="H58" s="429"/>
      <c r="I58" s="429"/>
      <c r="J58" s="429"/>
      <c r="K58" s="429"/>
      <c r="L58" s="430"/>
      <c r="M58" s="57"/>
    </row>
    <row r="59" spans="2:13" s="52" customFormat="1" ht="35.25" customHeight="1" x14ac:dyDescent="0.2">
      <c r="B59" s="56"/>
      <c r="C59" s="251"/>
      <c r="D59" s="428"/>
      <c r="E59" s="429"/>
      <c r="F59" s="429"/>
      <c r="G59" s="429"/>
      <c r="H59" s="429"/>
      <c r="I59" s="429"/>
      <c r="J59" s="429"/>
      <c r="K59" s="429"/>
      <c r="L59" s="430"/>
      <c r="M59" s="57"/>
    </row>
    <row r="60" spans="2:13" s="52" customFormat="1" ht="35.25" customHeight="1" x14ac:dyDescent="0.2">
      <c r="B60" s="56"/>
      <c r="C60" s="255"/>
      <c r="D60" s="428"/>
      <c r="E60" s="429"/>
      <c r="F60" s="429"/>
      <c r="G60" s="429"/>
      <c r="H60" s="429"/>
      <c r="I60" s="429"/>
      <c r="J60" s="429"/>
      <c r="K60" s="429"/>
      <c r="L60" s="430"/>
      <c r="M60" s="57"/>
    </row>
    <row r="61" spans="2:13" s="54" customFormat="1" x14ac:dyDescent="0.2">
      <c r="B61" s="99" t="s">
        <v>111</v>
      </c>
      <c r="C61" s="250"/>
      <c r="D61" s="431"/>
      <c r="E61" s="432"/>
      <c r="F61" s="432"/>
      <c r="G61" s="432"/>
      <c r="H61" s="432"/>
      <c r="I61" s="432"/>
      <c r="J61" s="432"/>
      <c r="K61" s="432"/>
      <c r="L61" s="433"/>
      <c r="M61" s="53"/>
    </row>
    <row r="62" spans="2:13" s="52" customFormat="1" ht="57" customHeight="1" x14ac:dyDescent="0.2">
      <c r="B62" s="367" t="s">
        <v>163</v>
      </c>
      <c r="C62" s="254"/>
      <c r="D62" s="437" t="s">
        <v>176</v>
      </c>
      <c r="E62" s="438"/>
      <c r="F62" s="438"/>
      <c r="G62" s="438"/>
      <c r="H62" s="438"/>
      <c r="I62" s="438"/>
      <c r="J62" s="438"/>
      <c r="K62" s="438"/>
      <c r="L62" s="439"/>
      <c r="M62" s="57"/>
    </row>
    <row r="63" spans="2:13" s="52" customFormat="1" ht="39" customHeight="1" x14ac:dyDescent="0.2">
      <c r="B63" s="367" t="s">
        <v>164</v>
      </c>
      <c r="C63" s="249"/>
      <c r="D63" s="437" t="s">
        <v>177</v>
      </c>
      <c r="E63" s="438"/>
      <c r="F63" s="438"/>
      <c r="G63" s="438"/>
      <c r="H63" s="438"/>
      <c r="I63" s="438"/>
      <c r="J63" s="438"/>
      <c r="K63" s="438"/>
      <c r="L63" s="439"/>
      <c r="M63" s="57"/>
    </row>
    <row r="64" spans="2:13" s="52" customFormat="1" ht="35.25" customHeight="1" x14ac:dyDescent="0.2">
      <c r="B64" s="56"/>
      <c r="C64" s="251"/>
      <c r="D64" s="428"/>
      <c r="E64" s="429"/>
      <c r="F64" s="429"/>
      <c r="G64" s="429"/>
      <c r="H64" s="429"/>
      <c r="I64" s="429"/>
      <c r="J64" s="429"/>
      <c r="K64" s="429"/>
      <c r="L64" s="430"/>
      <c r="M64" s="57"/>
    </row>
    <row r="65" spans="2:13" s="52" customFormat="1" ht="35.25" customHeight="1" x14ac:dyDescent="0.2">
      <c r="B65" s="56"/>
      <c r="C65" s="251"/>
      <c r="D65" s="428"/>
      <c r="E65" s="429"/>
      <c r="F65" s="429"/>
      <c r="G65" s="429"/>
      <c r="H65" s="429"/>
      <c r="I65" s="429"/>
      <c r="J65" s="429"/>
      <c r="K65" s="429"/>
      <c r="L65" s="430"/>
      <c r="M65" s="57"/>
    </row>
    <row r="66" spans="2:13" s="52" customFormat="1" ht="35.25" customHeight="1" x14ac:dyDescent="0.2">
      <c r="B66" s="56"/>
      <c r="C66" s="251"/>
      <c r="D66" s="428"/>
      <c r="E66" s="429"/>
      <c r="F66" s="429"/>
      <c r="G66" s="429"/>
      <c r="H66" s="429"/>
      <c r="I66" s="429"/>
      <c r="J66" s="429"/>
      <c r="K66" s="429"/>
      <c r="L66" s="430"/>
      <c r="M66" s="57"/>
    </row>
    <row r="67" spans="2:13" s="52" customFormat="1" ht="35.25" customHeight="1" x14ac:dyDescent="0.2">
      <c r="B67" s="56"/>
      <c r="C67" s="255"/>
      <c r="D67" s="428"/>
      <c r="E67" s="429"/>
      <c r="F67" s="429"/>
      <c r="G67" s="429"/>
      <c r="H67" s="429"/>
      <c r="I67" s="429"/>
      <c r="J67" s="429"/>
      <c r="K67" s="429"/>
      <c r="L67" s="430"/>
      <c r="M67" s="57"/>
    </row>
    <row r="68" spans="2:13" s="54" customFormat="1" x14ac:dyDescent="0.2">
      <c r="B68" s="99" t="s">
        <v>112</v>
      </c>
      <c r="C68" s="250"/>
      <c r="D68" s="431"/>
      <c r="E68" s="432"/>
      <c r="F68" s="432"/>
      <c r="G68" s="432"/>
      <c r="H68" s="432"/>
      <c r="I68" s="432"/>
      <c r="J68" s="432"/>
      <c r="K68" s="432"/>
      <c r="L68" s="433"/>
      <c r="M68" s="53"/>
    </row>
    <row r="69" spans="2:13" s="52" customFormat="1" ht="40.5" customHeight="1" x14ac:dyDescent="0.2">
      <c r="B69" s="368" t="s">
        <v>163</v>
      </c>
      <c r="C69" s="254"/>
      <c r="D69" s="437" t="s">
        <v>178</v>
      </c>
      <c r="E69" s="438"/>
      <c r="F69" s="438"/>
      <c r="G69" s="438"/>
      <c r="H69" s="438"/>
      <c r="I69" s="438"/>
      <c r="J69" s="438"/>
      <c r="K69" s="438"/>
      <c r="L69" s="439"/>
      <c r="M69" s="57"/>
    </row>
    <row r="70" spans="2:13" s="52" customFormat="1" ht="57" customHeight="1" x14ac:dyDescent="0.2">
      <c r="B70" s="368" t="s">
        <v>163</v>
      </c>
      <c r="C70" s="249"/>
      <c r="D70" s="437" t="s">
        <v>174</v>
      </c>
      <c r="E70" s="438"/>
      <c r="F70" s="438"/>
      <c r="G70" s="438"/>
      <c r="H70" s="438"/>
      <c r="I70" s="438"/>
      <c r="J70" s="438"/>
      <c r="K70" s="438"/>
      <c r="L70" s="439"/>
      <c r="M70" s="57"/>
    </row>
    <row r="71" spans="2:13" s="52" customFormat="1" ht="45" customHeight="1" x14ac:dyDescent="0.2">
      <c r="B71" s="368" t="s">
        <v>163</v>
      </c>
      <c r="C71" s="251"/>
      <c r="D71" s="437" t="s">
        <v>179</v>
      </c>
      <c r="E71" s="438"/>
      <c r="F71" s="438"/>
      <c r="G71" s="438"/>
      <c r="H71" s="438"/>
      <c r="I71" s="438"/>
      <c r="J71" s="438"/>
      <c r="K71" s="438"/>
      <c r="L71" s="439"/>
      <c r="M71" s="57"/>
    </row>
    <row r="72" spans="2:13" s="52" customFormat="1" ht="43.5" customHeight="1" x14ac:dyDescent="0.2">
      <c r="B72" s="368" t="s">
        <v>164</v>
      </c>
      <c r="C72" s="251"/>
      <c r="D72" s="437" t="s">
        <v>180</v>
      </c>
      <c r="E72" s="438"/>
      <c r="F72" s="438"/>
      <c r="G72" s="438"/>
      <c r="H72" s="438"/>
      <c r="I72" s="438"/>
      <c r="J72" s="438"/>
      <c r="K72" s="438"/>
      <c r="L72" s="439"/>
      <c r="M72" s="57"/>
    </row>
    <row r="73" spans="2:13" s="52" customFormat="1" ht="35.25" customHeight="1" x14ac:dyDescent="0.2">
      <c r="B73" s="56"/>
      <c r="C73" s="251"/>
      <c r="D73" s="428"/>
      <c r="E73" s="429"/>
      <c r="F73" s="429"/>
      <c r="G73" s="429"/>
      <c r="H73" s="429"/>
      <c r="I73" s="429"/>
      <c r="J73" s="429"/>
      <c r="K73" s="429"/>
      <c r="L73" s="430"/>
      <c r="M73" s="57"/>
    </row>
    <row r="74" spans="2:13" s="52" customFormat="1" ht="35.25" customHeight="1" x14ac:dyDescent="0.2">
      <c r="B74" s="56"/>
      <c r="C74" s="255"/>
      <c r="D74" s="428"/>
      <c r="E74" s="429"/>
      <c r="F74" s="429"/>
      <c r="G74" s="429"/>
      <c r="H74" s="429"/>
      <c r="I74" s="429"/>
      <c r="J74" s="429"/>
      <c r="K74" s="429"/>
      <c r="L74" s="430"/>
      <c r="M74" s="57"/>
    </row>
    <row r="75" spans="2:13" s="54" customFormat="1" x14ac:dyDescent="0.2">
      <c r="B75" s="99" t="s">
        <v>130</v>
      </c>
      <c r="C75" s="250"/>
      <c r="D75" s="431"/>
      <c r="E75" s="432"/>
      <c r="F75" s="432"/>
      <c r="G75" s="432"/>
      <c r="H75" s="432"/>
      <c r="I75" s="432"/>
      <c r="J75" s="432"/>
      <c r="K75" s="432"/>
      <c r="L75" s="433"/>
      <c r="M75" s="53"/>
    </row>
    <row r="76" spans="2:13" s="52" customFormat="1" ht="60" customHeight="1" x14ac:dyDescent="0.2">
      <c r="B76" s="369" t="s">
        <v>163</v>
      </c>
      <c r="C76" s="254"/>
      <c r="D76" s="437" t="s">
        <v>174</v>
      </c>
      <c r="E76" s="438"/>
      <c r="F76" s="438"/>
      <c r="G76" s="438"/>
      <c r="H76" s="438"/>
      <c r="I76" s="438"/>
      <c r="J76" s="438"/>
      <c r="K76" s="438"/>
      <c r="L76" s="439"/>
      <c r="M76" s="57"/>
    </row>
    <row r="77" spans="2:13" s="52" customFormat="1" ht="35.25" customHeight="1" x14ac:dyDescent="0.2">
      <c r="B77" s="369" t="s">
        <v>164</v>
      </c>
      <c r="C77" s="249"/>
      <c r="D77" s="437" t="s">
        <v>181</v>
      </c>
      <c r="E77" s="438"/>
      <c r="F77" s="438"/>
      <c r="G77" s="438"/>
      <c r="H77" s="438"/>
      <c r="I77" s="438"/>
      <c r="J77" s="438"/>
      <c r="K77" s="438"/>
      <c r="L77" s="439"/>
      <c r="M77" s="57"/>
    </row>
    <row r="78" spans="2:13" s="52" customFormat="1" ht="35.25" customHeight="1" x14ac:dyDescent="0.2">
      <c r="B78" s="56"/>
      <c r="C78" s="251"/>
      <c r="D78" s="428"/>
      <c r="E78" s="429"/>
      <c r="F78" s="429"/>
      <c r="G78" s="429"/>
      <c r="H78" s="429"/>
      <c r="I78" s="429"/>
      <c r="J78" s="429"/>
      <c r="K78" s="429"/>
      <c r="L78" s="430"/>
      <c r="M78" s="57"/>
    </row>
    <row r="79" spans="2:13" s="52" customFormat="1" ht="35.25" customHeight="1" x14ac:dyDescent="0.2">
      <c r="B79" s="56"/>
      <c r="C79" s="251"/>
      <c r="D79" s="428"/>
      <c r="E79" s="429"/>
      <c r="F79" s="429"/>
      <c r="G79" s="429"/>
      <c r="H79" s="429"/>
      <c r="I79" s="429"/>
      <c r="J79" s="429"/>
      <c r="K79" s="429"/>
      <c r="L79" s="430"/>
      <c r="M79" s="57"/>
    </row>
    <row r="80" spans="2:13" s="52" customFormat="1" ht="35.25" customHeight="1" x14ac:dyDescent="0.2">
      <c r="B80" s="56"/>
      <c r="C80" s="251"/>
      <c r="D80" s="428"/>
      <c r="E80" s="429"/>
      <c r="F80" s="429"/>
      <c r="G80" s="429"/>
      <c r="H80" s="429"/>
      <c r="I80" s="429"/>
      <c r="J80" s="429"/>
      <c r="K80" s="429"/>
      <c r="L80" s="430"/>
      <c r="M80" s="57"/>
    </row>
    <row r="81" spans="2:13" s="52" customFormat="1" ht="35.25" customHeight="1" thickBot="1" x14ac:dyDescent="0.25">
      <c r="B81" s="56"/>
      <c r="C81" s="256"/>
      <c r="D81" s="428"/>
      <c r="E81" s="429"/>
      <c r="F81" s="429"/>
      <c r="G81" s="429"/>
      <c r="H81" s="429"/>
      <c r="I81" s="429"/>
      <c r="J81" s="429"/>
      <c r="K81" s="429"/>
      <c r="L81" s="430"/>
      <c r="M81" s="57"/>
    </row>
    <row r="82" spans="2:13" s="54" customFormat="1" x14ac:dyDescent="0.2"/>
    <row r="83" spans="2:13" s="54" customFormat="1" x14ac:dyDescent="0.2">
      <c r="B83" s="49" t="s">
        <v>61</v>
      </c>
      <c r="C83" s="49"/>
    </row>
    <row r="84" spans="2:13" s="54" customFormat="1" x14ac:dyDescent="0.2">
      <c r="B84" s="396" t="s">
        <v>143</v>
      </c>
      <c r="C84" s="396"/>
    </row>
    <row r="85" spans="2:13" s="54" customFormat="1" x14ac:dyDescent="0.2">
      <c r="B85" s="49" t="s">
        <v>71</v>
      </c>
      <c r="C85" s="100"/>
    </row>
    <row r="86" spans="2:13" s="54" customFormat="1" x14ac:dyDescent="0.2">
      <c r="B86" s="49" t="s">
        <v>66</v>
      </c>
      <c r="C86" s="100"/>
    </row>
    <row r="87" spans="2:13" s="54" customFormat="1" x14ac:dyDescent="0.2">
      <c r="B87" s="396" t="s">
        <v>102</v>
      </c>
      <c r="C87" s="396"/>
    </row>
  </sheetData>
  <sheetProtection password="CBEB" sheet="1" objects="1" scenarios="1" formatCells="0" formatColumns="0" formatRows="0"/>
  <mergeCells count="71">
    <mergeCell ref="D30:L30"/>
    <mergeCell ref="D71:L71"/>
    <mergeCell ref="D72:L72"/>
    <mergeCell ref="D69:L69"/>
    <mergeCell ref="D70:L70"/>
    <mergeCell ref="D42:L42"/>
    <mergeCell ref="D31:L31"/>
    <mergeCell ref="D32:L32"/>
    <mergeCell ref="D36:L36"/>
    <mergeCell ref="D37:L37"/>
    <mergeCell ref="D38:L38"/>
    <mergeCell ref="D39:L39"/>
    <mergeCell ref="D40:L40"/>
    <mergeCell ref="D33:L33"/>
    <mergeCell ref="D34:L34"/>
    <mergeCell ref="D35:L35"/>
    <mergeCell ref="D80:L80"/>
    <mergeCell ref="D81:L81"/>
    <mergeCell ref="D75:L75"/>
    <mergeCell ref="D78:L78"/>
    <mergeCell ref="D79:L79"/>
    <mergeCell ref="D77:L77"/>
    <mergeCell ref="D76:L76"/>
    <mergeCell ref="D22:L22"/>
    <mergeCell ref="D28:L28"/>
    <mergeCell ref="D29:L29"/>
    <mergeCell ref="D6:F10"/>
    <mergeCell ref="D15:L15"/>
    <mergeCell ref="D16:L16"/>
    <mergeCell ref="D17:L17"/>
    <mergeCell ref="D20:L20"/>
    <mergeCell ref="D21:L21"/>
    <mergeCell ref="D25:L25"/>
    <mergeCell ref="D18:L18"/>
    <mergeCell ref="D19:L19"/>
    <mergeCell ref="D26:L26"/>
    <mergeCell ref="D23:L23"/>
    <mergeCell ref="D24:L24"/>
    <mergeCell ref="D27:L27"/>
    <mergeCell ref="D41:L41"/>
    <mergeCell ref="D50:L50"/>
    <mergeCell ref="D51:L51"/>
    <mergeCell ref="D52:L52"/>
    <mergeCell ref="D43:L43"/>
    <mergeCell ref="D44:L44"/>
    <mergeCell ref="D45:L45"/>
    <mergeCell ref="D46:L46"/>
    <mergeCell ref="D49:L49"/>
    <mergeCell ref="D47:L47"/>
    <mergeCell ref="D48:L48"/>
    <mergeCell ref="D54:L54"/>
    <mergeCell ref="D56:L56"/>
    <mergeCell ref="D55:L55"/>
    <mergeCell ref="D62:L62"/>
    <mergeCell ref="D63:L63"/>
    <mergeCell ref="D2:E2"/>
    <mergeCell ref="B84:C84"/>
    <mergeCell ref="B87:C87"/>
    <mergeCell ref="D74:L74"/>
    <mergeCell ref="D73:L73"/>
    <mergeCell ref="D66:L66"/>
    <mergeCell ref="D67:L67"/>
    <mergeCell ref="D64:L64"/>
    <mergeCell ref="D65:L65"/>
    <mergeCell ref="D58:L58"/>
    <mergeCell ref="D59:L59"/>
    <mergeCell ref="D60:L60"/>
    <mergeCell ref="D61:L61"/>
    <mergeCell ref="D68:L68"/>
    <mergeCell ref="D53:L53"/>
    <mergeCell ref="D57:L57"/>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A13" zoomScale="80" zoomScaleNormal="80" workbookViewId="0">
      <selection activeCell="X42" sqref="X42"/>
    </sheetView>
  </sheetViews>
  <sheetFormatPr defaultColWidth="9.28515625" defaultRowHeight="12.75" x14ac:dyDescent="0.2"/>
  <cols>
    <col min="1" max="1" width="1.7109375" style="144" customWidth="1"/>
    <col min="2" max="2" width="6" style="132" customWidth="1"/>
    <col min="3" max="3" width="5.28515625" style="132" customWidth="1"/>
    <col min="4" max="4" width="74.5703125" style="132" bestFit="1" customWidth="1"/>
    <col min="5" max="5" width="13" style="132" hidden="1" customWidth="1"/>
    <col min="6" max="6" width="15.140625" style="132" hidden="1" customWidth="1"/>
    <col min="7" max="8" width="16.28515625" style="132" hidden="1" customWidth="1"/>
    <col min="9" max="10" width="13" style="132" hidden="1" customWidth="1"/>
    <col min="11" max="12" width="16.28515625" style="132" hidden="1" customWidth="1"/>
    <col min="13" max="13" width="14.5703125" style="132" hidden="1" customWidth="1"/>
    <col min="14" max="14" width="14.5703125" style="143" hidden="1" customWidth="1"/>
    <col min="15" max="16" width="16.28515625" style="132" hidden="1" customWidth="1"/>
    <col min="17" max="18" width="14.5703125" style="132" bestFit="1" customWidth="1"/>
    <col min="19" max="20" width="16.28515625" style="132" bestFit="1" customWidth="1"/>
    <col min="21" max="22" width="14.5703125" style="132" bestFit="1" customWidth="1"/>
    <col min="23" max="25" width="16.28515625" style="132" bestFit="1" customWidth="1"/>
    <col min="26" max="26" width="16.28515625" style="143" bestFit="1" customWidth="1"/>
    <col min="27" max="28" width="16.28515625" style="132" bestFit="1" customWidth="1"/>
    <col min="29" max="16384" width="9.28515625" style="132"/>
  </cols>
  <sheetData>
    <row r="1" spans="2:28" x14ac:dyDescent="0.2">
      <c r="B1" s="1" t="s">
        <v>144</v>
      </c>
      <c r="C1" s="48"/>
      <c r="D1" s="48"/>
      <c r="E1" s="285"/>
      <c r="F1" s="2"/>
      <c r="G1" s="2"/>
      <c r="H1" s="143"/>
      <c r="I1" s="143"/>
      <c r="J1" s="129"/>
      <c r="K1" s="130"/>
      <c r="L1" s="130"/>
      <c r="M1" s="130"/>
      <c r="N1" s="132"/>
      <c r="Q1" s="172"/>
      <c r="R1" s="143"/>
      <c r="S1" s="143"/>
      <c r="T1" s="143"/>
      <c r="U1" s="143"/>
      <c r="V1" s="129"/>
      <c r="W1" s="130"/>
      <c r="X1" s="130"/>
      <c r="Y1" s="130"/>
      <c r="Z1" s="132"/>
    </row>
    <row r="2" spans="2:28" s="144" customFormat="1" x14ac:dyDescent="0.2">
      <c r="B2" s="84" t="s">
        <v>149</v>
      </c>
      <c r="C2" s="60"/>
      <c r="D2" s="60"/>
      <c r="E2" s="49"/>
      <c r="F2" s="451" t="s">
        <v>62</v>
      </c>
      <c r="G2" s="451"/>
      <c r="H2" s="145"/>
      <c r="I2" s="421" t="s">
        <v>62</v>
      </c>
      <c r="J2" s="421"/>
      <c r="K2" s="421" t="s">
        <v>62</v>
      </c>
      <c r="L2" s="421"/>
      <c r="M2" s="421"/>
      <c r="N2" s="421"/>
      <c r="Q2" s="151"/>
      <c r="R2" s="421" t="s">
        <v>62</v>
      </c>
      <c r="S2" s="421"/>
      <c r="T2" s="145"/>
      <c r="U2" s="421" t="s">
        <v>62</v>
      </c>
      <c r="V2" s="421"/>
      <c r="W2" s="421" t="s">
        <v>62</v>
      </c>
      <c r="X2" s="421"/>
      <c r="Y2" s="421"/>
      <c r="Z2" s="421"/>
    </row>
    <row r="3" spans="2:28" x14ac:dyDescent="0.2">
      <c r="B3" s="1" t="s">
        <v>69</v>
      </c>
      <c r="C3" s="48"/>
      <c r="D3" s="48"/>
      <c r="E3" s="285"/>
      <c r="F3" s="7"/>
      <c r="G3" s="7"/>
      <c r="H3" s="142"/>
      <c r="I3" s="142"/>
      <c r="J3" s="142"/>
      <c r="K3" s="131"/>
      <c r="L3" s="131"/>
      <c r="M3" s="131"/>
      <c r="N3" s="142"/>
      <c r="O3" s="144"/>
      <c r="P3" s="142"/>
      <c r="Q3" s="172"/>
      <c r="R3" s="142"/>
      <c r="S3" s="142"/>
      <c r="T3" s="142"/>
      <c r="U3" s="142"/>
      <c r="V3" s="142"/>
      <c r="W3" s="131"/>
      <c r="X3" s="131"/>
      <c r="Y3" s="131"/>
      <c r="Z3" s="142"/>
      <c r="AA3" s="144"/>
      <c r="AB3" s="142"/>
    </row>
    <row r="4" spans="2:28" x14ac:dyDescent="0.2">
      <c r="B4" s="1"/>
      <c r="C4" s="48"/>
      <c r="D4" s="48"/>
      <c r="E4" s="285"/>
      <c r="F4" s="7"/>
      <c r="G4" s="7"/>
      <c r="H4" s="142"/>
      <c r="I4" s="142"/>
      <c r="J4" s="142"/>
      <c r="K4" s="131"/>
      <c r="L4" s="131"/>
      <c r="M4" s="131"/>
      <c r="N4" s="142"/>
      <c r="O4" s="144"/>
      <c r="P4" s="142"/>
      <c r="Q4" s="172"/>
      <c r="R4" s="142"/>
      <c r="S4" s="142"/>
      <c r="T4" s="142"/>
      <c r="U4" s="142"/>
      <c r="V4" s="142"/>
      <c r="W4" s="131"/>
      <c r="X4" s="131"/>
      <c r="Y4" s="131"/>
      <c r="Z4" s="142"/>
      <c r="AA4" s="144"/>
      <c r="AB4" s="142"/>
    </row>
    <row r="5" spans="2:28" x14ac:dyDescent="0.2">
      <c r="B5" s="58" t="s">
        <v>88</v>
      </c>
      <c r="C5" s="48"/>
      <c r="D5" s="3"/>
      <c r="E5" s="285"/>
      <c r="F5" s="7"/>
      <c r="G5" s="7"/>
      <c r="H5" s="142"/>
      <c r="I5" s="142"/>
      <c r="J5" s="142"/>
      <c r="K5" s="131"/>
      <c r="L5" s="131"/>
      <c r="M5" s="131"/>
      <c r="N5" s="142"/>
      <c r="O5" s="144"/>
      <c r="P5" s="142"/>
      <c r="Q5" s="172"/>
      <c r="R5" s="142"/>
      <c r="S5" s="142"/>
      <c r="T5" s="142"/>
      <c r="U5" s="142"/>
      <c r="V5" s="142"/>
      <c r="W5" s="131"/>
      <c r="X5" s="131"/>
      <c r="Y5" s="131"/>
      <c r="Z5" s="142"/>
      <c r="AA5" s="144"/>
      <c r="AB5" s="142"/>
    </row>
    <row r="6" spans="2:28" x14ac:dyDescent="0.2">
      <c r="B6" s="401">
        <f>'Cover Page'!C7</f>
        <v>0</v>
      </c>
      <c r="C6" s="398"/>
      <c r="D6" s="398"/>
      <c r="E6" s="285"/>
      <c r="F6" s="450" t="s">
        <v>128</v>
      </c>
      <c r="G6" s="440"/>
      <c r="H6" s="142"/>
      <c r="I6" s="142"/>
      <c r="J6" s="142"/>
      <c r="K6" s="131"/>
      <c r="L6" s="131"/>
      <c r="M6" s="131"/>
      <c r="N6" s="142"/>
      <c r="O6" s="144"/>
      <c r="P6" s="142"/>
      <c r="Q6" s="172"/>
      <c r="R6" s="142"/>
      <c r="S6" s="142"/>
      <c r="T6" s="142"/>
      <c r="U6" s="142"/>
      <c r="V6" s="142"/>
      <c r="W6" s="131"/>
      <c r="X6" s="131"/>
      <c r="Y6" s="131"/>
      <c r="Z6" s="142"/>
      <c r="AA6" s="144"/>
      <c r="AB6" s="142"/>
    </row>
    <row r="7" spans="2:28" x14ac:dyDescent="0.2">
      <c r="B7" s="58" t="s">
        <v>89</v>
      </c>
      <c r="C7" s="48"/>
      <c r="D7" s="3"/>
      <c r="E7" s="285"/>
      <c r="F7" s="440"/>
      <c r="G7" s="440"/>
      <c r="H7" s="142"/>
      <c r="I7" s="142"/>
      <c r="J7" s="142"/>
      <c r="K7" s="131"/>
      <c r="L7" s="131"/>
      <c r="M7" s="131"/>
      <c r="N7" s="142"/>
      <c r="O7" s="144"/>
      <c r="P7" s="142"/>
      <c r="Q7" s="172"/>
      <c r="R7" s="142"/>
      <c r="S7" s="142"/>
      <c r="T7" s="142"/>
      <c r="U7" s="7"/>
      <c r="V7" s="142"/>
      <c r="W7" s="131"/>
      <c r="X7" s="131"/>
      <c r="Y7" s="131"/>
      <c r="Z7" s="142"/>
      <c r="AA7" s="144"/>
      <c r="AB7" s="142"/>
    </row>
    <row r="8" spans="2:28" x14ac:dyDescent="0.2">
      <c r="B8" s="399" t="str">
        <f>'Cover Page'!C8</f>
        <v>Cigna Health and Life Insurance Company</v>
      </c>
      <c r="C8" s="398"/>
      <c r="D8" s="398"/>
      <c r="E8" s="285"/>
      <c r="F8" s="440"/>
      <c r="G8" s="440"/>
      <c r="H8" s="142"/>
      <c r="I8" s="142"/>
      <c r="J8" s="142"/>
      <c r="K8" s="131"/>
      <c r="L8" s="131"/>
      <c r="M8" s="131"/>
      <c r="N8" s="142"/>
      <c r="O8" s="144"/>
      <c r="P8" s="142"/>
      <c r="Q8" s="172"/>
      <c r="R8" s="142"/>
      <c r="S8" s="142"/>
      <c r="T8" s="142"/>
      <c r="U8" s="142"/>
      <c r="V8" s="142"/>
      <c r="W8" s="131"/>
      <c r="X8" s="131"/>
      <c r="Y8" s="131"/>
      <c r="Z8" s="142"/>
      <c r="AA8" s="144"/>
      <c r="AB8" s="142"/>
    </row>
    <row r="9" spans="2:28" x14ac:dyDescent="0.2">
      <c r="B9" s="59" t="s">
        <v>91</v>
      </c>
      <c r="C9" s="48"/>
      <c r="D9" s="3"/>
      <c r="E9" s="285"/>
      <c r="F9" s="440"/>
      <c r="G9" s="440"/>
      <c r="H9" s="142"/>
      <c r="I9" s="142"/>
      <c r="J9" s="142"/>
      <c r="K9" s="131"/>
      <c r="L9" s="131"/>
      <c r="M9" s="131"/>
      <c r="N9" s="142"/>
      <c r="O9" s="144"/>
      <c r="P9" s="142"/>
      <c r="Q9" s="172"/>
      <c r="R9" s="142"/>
      <c r="S9" s="142"/>
      <c r="T9" s="142"/>
      <c r="U9" s="142"/>
      <c r="V9" s="142"/>
      <c r="W9" s="131"/>
      <c r="X9" s="131"/>
      <c r="Y9" s="131"/>
      <c r="Z9" s="142"/>
      <c r="AA9" s="144"/>
      <c r="AB9" s="142"/>
    </row>
    <row r="10" spans="2:28" x14ac:dyDescent="0.2">
      <c r="B10" s="399">
        <f>'Cover Page'!C9</f>
        <v>0</v>
      </c>
      <c r="C10" s="398"/>
      <c r="D10" s="398"/>
      <c r="E10" s="285"/>
      <c r="F10" s="440"/>
      <c r="G10" s="440"/>
      <c r="H10" s="142"/>
      <c r="I10" s="142"/>
      <c r="J10" s="142"/>
      <c r="K10" s="131"/>
      <c r="L10" s="131"/>
      <c r="M10" s="131"/>
      <c r="N10" s="142"/>
      <c r="O10" s="144"/>
      <c r="P10" s="142"/>
      <c r="Q10" s="172"/>
      <c r="R10" s="142"/>
      <c r="S10" s="142"/>
      <c r="T10" s="142"/>
      <c r="U10" s="142"/>
      <c r="V10" s="142"/>
      <c r="W10" s="131"/>
      <c r="X10" s="131"/>
      <c r="Y10" s="131"/>
      <c r="Z10" s="142"/>
      <c r="AA10" s="144"/>
      <c r="AB10" s="142"/>
    </row>
    <row r="11" spans="2:28" x14ac:dyDescent="0.2">
      <c r="B11" s="59" t="s">
        <v>86</v>
      </c>
      <c r="C11" s="48"/>
      <c r="D11" s="3"/>
      <c r="E11" s="285"/>
      <c r="F11" s="7"/>
      <c r="G11" s="7"/>
      <c r="H11" s="142"/>
      <c r="I11" s="142"/>
      <c r="J11" s="142"/>
      <c r="K11" s="131"/>
      <c r="L11" s="131"/>
      <c r="M11" s="131"/>
      <c r="N11" s="142"/>
      <c r="O11" s="144"/>
      <c r="P11" s="142"/>
      <c r="Q11" s="172"/>
      <c r="R11" s="142"/>
      <c r="S11" s="142"/>
      <c r="T11" s="142"/>
      <c r="U11" s="142"/>
      <c r="V11" s="142"/>
      <c r="W11" s="131"/>
      <c r="X11" s="131"/>
      <c r="Y11" s="131"/>
      <c r="Z11" s="142"/>
      <c r="AA11" s="144"/>
      <c r="AB11" s="142"/>
    </row>
    <row r="12" spans="2:28" x14ac:dyDescent="0.2">
      <c r="B12" s="399" t="str">
        <f>'Cover Page'!C6</f>
        <v>2017</v>
      </c>
      <c r="C12" s="398"/>
      <c r="D12" s="398"/>
      <c r="E12" s="285"/>
      <c r="F12" s="7"/>
      <c r="G12" s="7"/>
      <c r="H12" s="142"/>
      <c r="I12" s="142"/>
      <c r="J12" s="142"/>
      <c r="K12" s="131"/>
      <c r="L12" s="131"/>
      <c r="M12" s="131"/>
      <c r="N12" s="142"/>
      <c r="O12" s="144"/>
      <c r="P12" s="142"/>
      <c r="Q12" s="172"/>
      <c r="R12" s="142"/>
      <c r="S12" s="142"/>
      <c r="T12" s="142"/>
      <c r="U12" s="142"/>
      <c r="V12" s="142"/>
      <c r="W12" s="131"/>
      <c r="X12" s="131"/>
      <c r="Y12" s="131"/>
      <c r="Z12" s="142"/>
      <c r="AA12" s="144"/>
      <c r="AB12" s="142"/>
    </row>
    <row r="13" spans="2:28" x14ac:dyDescent="0.2">
      <c r="B13" s="287"/>
      <c r="C13" s="48"/>
      <c r="D13" s="48"/>
      <c r="E13" s="130"/>
      <c r="F13" s="173"/>
      <c r="G13" s="173"/>
      <c r="H13" s="173"/>
      <c r="I13" s="130"/>
      <c r="J13" s="173"/>
      <c r="K13" s="130"/>
      <c r="L13" s="130"/>
      <c r="M13" s="130"/>
      <c r="N13" s="132"/>
      <c r="Q13" s="130"/>
      <c r="R13" s="173"/>
      <c r="S13" s="173"/>
      <c r="T13" s="173"/>
      <c r="U13" s="130"/>
      <c r="V13" s="173"/>
      <c r="W13" s="130"/>
      <c r="X13" s="130"/>
      <c r="Y13" s="130"/>
      <c r="Z13" s="132"/>
    </row>
    <row r="14" spans="2:28" s="144" customFormat="1" ht="13.5" thickBot="1" x14ac:dyDescent="0.25">
      <c r="B14" s="288"/>
      <c r="C14" s="288"/>
      <c r="D14" s="288"/>
    </row>
    <row r="15" spans="2:28" ht="13.5" thickBot="1" x14ac:dyDescent="0.25">
      <c r="B15" s="3"/>
      <c r="C15" s="3"/>
      <c r="D15" s="3"/>
      <c r="E15" s="454" t="s">
        <v>33</v>
      </c>
      <c r="F15" s="455"/>
      <c r="G15" s="455"/>
      <c r="H15" s="455"/>
      <c r="I15" s="455"/>
      <c r="J15" s="455"/>
      <c r="K15" s="455"/>
      <c r="L15" s="455"/>
      <c r="M15" s="455"/>
      <c r="N15" s="455"/>
      <c r="O15" s="455"/>
      <c r="P15" s="456"/>
      <c r="Q15" s="454" t="s">
        <v>33</v>
      </c>
      <c r="R15" s="455"/>
      <c r="S15" s="455"/>
      <c r="T15" s="455"/>
      <c r="U15" s="455"/>
      <c r="V15" s="455"/>
      <c r="W15" s="455"/>
      <c r="X15" s="455"/>
      <c r="Y15" s="455"/>
      <c r="Z15" s="455"/>
      <c r="AA15" s="455"/>
      <c r="AB15" s="456"/>
    </row>
    <row r="16" spans="2:28" ht="13.5" thickBot="1" x14ac:dyDescent="0.25">
      <c r="B16" s="3"/>
      <c r="C16" s="3"/>
      <c r="D16" s="3"/>
      <c r="E16" s="461" t="s">
        <v>107</v>
      </c>
      <c r="F16" s="462"/>
      <c r="G16" s="462"/>
      <c r="H16" s="462"/>
      <c r="I16" s="462"/>
      <c r="J16" s="462"/>
      <c r="K16" s="462"/>
      <c r="L16" s="462"/>
      <c r="M16" s="462"/>
      <c r="N16" s="462"/>
      <c r="O16" s="462"/>
      <c r="P16" s="463"/>
      <c r="Q16" s="461" t="s">
        <v>108</v>
      </c>
      <c r="R16" s="462"/>
      <c r="S16" s="462"/>
      <c r="T16" s="462"/>
      <c r="U16" s="462"/>
      <c r="V16" s="462"/>
      <c r="W16" s="462"/>
      <c r="X16" s="462"/>
      <c r="Y16" s="462"/>
      <c r="Z16" s="462"/>
      <c r="AA16" s="462"/>
      <c r="AB16" s="463"/>
    </row>
    <row r="17" spans="1:28" ht="13.5" thickBot="1" x14ac:dyDescent="0.25">
      <c r="B17" s="3"/>
      <c r="C17" s="3"/>
      <c r="D17" s="3"/>
      <c r="E17" s="457" t="s">
        <v>8</v>
      </c>
      <c r="F17" s="423"/>
      <c r="G17" s="423"/>
      <c r="H17" s="423"/>
      <c r="I17" s="457" t="s">
        <v>9</v>
      </c>
      <c r="J17" s="423"/>
      <c r="K17" s="423"/>
      <c r="L17" s="423"/>
      <c r="M17" s="458" t="s">
        <v>10</v>
      </c>
      <c r="N17" s="459"/>
      <c r="O17" s="459"/>
      <c r="P17" s="460"/>
      <c r="Q17" s="457" t="s">
        <v>8</v>
      </c>
      <c r="R17" s="423"/>
      <c r="S17" s="423"/>
      <c r="T17" s="423"/>
      <c r="U17" s="457" t="s">
        <v>9</v>
      </c>
      <c r="V17" s="423"/>
      <c r="W17" s="423"/>
      <c r="X17" s="423"/>
      <c r="Y17" s="458" t="s">
        <v>10</v>
      </c>
      <c r="Z17" s="459"/>
      <c r="AA17" s="459"/>
      <c r="AB17" s="460"/>
    </row>
    <row r="18" spans="1:28" ht="36" customHeight="1" thickBot="1" x14ac:dyDescent="0.25">
      <c r="A18" s="146"/>
      <c r="B18" s="402" t="s">
        <v>70</v>
      </c>
      <c r="C18" s="403"/>
      <c r="D18" s="403"/>
      <c r="E18" s="101" t="s">
        <v>11</v>
      </c>
      <c r="F18" s="102" t="s">
        <v>12</v>
      </c>
      <c r="G18" s="102" t="s">
        <v>7</v>
      </c>
      <c r="H18" s="103" t="s">
        <v>40</v>
      </c>
      <c r="I18" s="104" t="s">
        <v>11</v>
      </c>
      <c r="J18" s="105" t="s">
        <v>12</v>
      </c>
      <c r="K18" s="105" t="s">
        <v>7</v>
      </c>
      <c r="L18" s="103" t="s">
        <v>41</v>
      </c>
      <c r="M18" s="101" t="s">
        <v>11</v>
      </c>
      <c r="N18" s="102" t="s">
        <v>12</v>
      </c>
      <c r="O18" s="102" t="s">
        <v>7</v>
      </c>
      <c r="P18" s="103" t="s">
        <v>41</v>
      </c>
      <c r="Q18" s="101" t="s">
        <v>11</v>
      </c>
      <c r="R18" s="102" t="s">
        <v>12</v>
      </c>
      <c r="S18" s="102" t="s">
        <v>7</v>
      </c>
      <c r="T18" s="103" t="s">
        <v>40</v>
      </c>
      <c r="U18" s="104" t="s">
        <v>11</v>
      </c>
      <c r="V18" s="105" t="s">
        <v>12</v>
      </c>
      <c r="W18" s="105" t="s">
        <v>7</v>
      </c>
      <c r="X18" s="103" t="s">
        <v>41</v>
      </c>
      <c r="Y18" s="101" t="s">
        <v>11</v>
      </c>
      <c r="Z18" s="102" t="s">
        <v>12</v>
      </c>
      <c r="AA18" s="102" t="s">
        <v>7</v>
      </c>
      <c r="AB18" s="103" t="s">
        <v>41</v>
      </c>
    </row>
    <row r="19" spans="1:28" s="144" customFormat="1" ht="13.5" thickBot="1" x14ac:dyDescent="0.25">
      <c r="B19" s="452"/>
      <c r="C19" s="453"/>
      <c r="D19" s="453"/>
      <c r="E19" s="106">
        <v>1</v>
      </c>
      <c r="F19" s="107">
        <v>2</v>
      </c>
      <c r="G19" s="107">
        <v>3</v>
      </c>
      <c r="H19" s="108">
        <v>4</v>
      </c>
      <c r="I19" s="106">
        <v>5</v>
      </c>
      <c r="J19" s="107">
        <v>6</v>
      </c>
      <c r="K19" s="107">
        <v>7</v>
      </c>
      <c r="L19" s="108">
        <v>8</v>
      </c>
      <c r="M19" s="106">
        <v>9</v>
      </c>
      <c r="N19" s="107">
        <v>10</v>
      </c>
      <c r="O19" s="107">
        <v>11</v>
      </c>
      <c r="P19" s="108">
        <v>12</v>
      </c>
      <c r="Q19" s="106">
        <v>13</v>
      </c>
      <c r="R19" s="107">
        <v>14</v>
      </c>
      <c r="S19" s="107">
        <v>15</v>
      </c>
      <c r="T19" s="108">
        <v>16</v>
      </c>
      <c r="U19" s="106">
        <v>17</v>
      </c>
      <c r="V19" s="107">
        <v>18</v>
      </c>
      <c r="W19" s="107">
        <v>19</v>
      </c>
      <c r="X19" s="108">
        <v>20</v>
      </c>
      <c r="Y19" s="106">
        <v>21</v>
      </c>
      <c r="Z19" s="107">
        <v>22</v>
      </c>
      <c r="AA19" s="107">
        <v>23</v>
      </c>
      <c r="AB19" s="108">
        <v>24</v>
      </c>
    </row>
    <row r="20" spans="1:28" x14ac:dyDescent="0.2">
      <c r="B20" s="109" t="s">
        <v>0</v>
      </c>
      <c r="C20" s="110" t="s">
        <v>24</v>
      </c>
      <c r="D20" s="111"/>
      <c r="E20" s="222"/>
      <c r="F20" s="223"/>
      <c r="G20" s="223"/>
      <c r="H20" s="224"/>
      <c r="I20" s="222"/>
      <c r="J20" s="223"/>
      <c r="K20" s="223"/>
      <c r="L20" s="224"/>
      <c r="M20" s="222"/>
      <c r="N20" s="223"/>
      <c r="O20" s="223"/>
      <c r="P20" s="224"/>
      <c r="Q20" s="222"/>
      <c r="R20" s="223"/>
      <c r="S20" s="223"/>
      <c r="T20" s="224"/>
      <c r="U20" s="222"/>
      <c r="V20" s="223"/>
      <c r="W20" s="223"/>
      <c r="X20" s="224"/>
      <c r="Y20" s="222"/>
      <c r="Z20" s="223"/>
      <c r="AA20" s="223"/>
      <c r="AB20" s="224"/>
    </row>
    <row r="21" spans="1:28" s="144" customFormat="1" x14ac:dyDescent="0.2">
      <c r="B21" s="112"/>
      <c r="C21" s="12">
        <v>1.1000000000000001</v>
      </c>
      <c r="D21" s="113" t="s">
        <v>45</v>
      </c>
      <c r="E21" s="189"/>
      <c r="F21" s="51"/>
      <c r="G21" s="225"/>
      <c r="H21" s="226"/>
      <c r="I21" s="189"/>
      <c r="J21" s="51"/>
      <c r="K21" s="225"/>
      <c r="L21" s="226"/>
      <c r="M21" s="189"/>
      <c r="N21" s="51"/>
      <c r="O21" s="225"/>
      <c r="P21" s="226"/>
      <c r="Q21" s="371">
        <v>6643167</v>
      </c>
      <c r="R21" s="370">
        <v>8264021</v>
      </c>
      <c r="S21" s="225"/>
      <c r="T21" s="226"/>
      <c r="U21" s="376">
        <v>1902426</v>
      </c>
      <c r="V21" s="375">
        <v>354203.01874254149</v>
      </c>
      <c r="W21" s="225"/>
      <c r="X21" s="226"/>
      <c r="Y21" s="381">
        <v>148790097</v>
      </c>
      <c r="Z21" s="380">
        <v>166112696.27125743</v>
      </c>
      <c r="AA21" s="225"/>
      <c r="AB21" s="226"/>
    </row>
    <row r="22" spans="1:28" s="144" customFormat="1" ht="25.5" x14ac:dyDescent="0.2">
      <c r="B22" s="112"/>
      <c r="C22" s="12">
        <v>1.2</v>
      </c>
      <c r="D22" s="114" t="s">
        <v>134</v>
      </c>
      <c r="E22" s="289"/>
      <c r="F22" s="64"/>
      <c r="G22" s="72">
        <f>'Pt 1 Summary of Data'!F24</f>
        <v>0</v>
      </c>
      <c r="H22" s="73">
        <f>SUM(E22:G22)</f>
        <v>0</v>
      </c>
      <c r="I22" s="289"/>
      <c r="J22" s="64"/>
      <c r="K22" s="72">
        <f>'Pt 1 Summary of Data'!H24</f>
        <v>0</v>
      </c>
      <c r="L22" s="73">
        <f>SUM(I22:K22)</f>
        <v>0</v>
      </c>
      <c r="M22" s="289"/>
      <c r="N22" s="64"/>
      <c r="O22" s="72">
        <f>'Pt 1 Summary of Data'!J24</f>
        <v>0</v>
      </c>
      <c r="P22" s="73">
        <f>SUM(M22:O22)</f>
        <v>0</v>
      </c>
      <c r="Q22" s="371">
        <v>6570142</v>
      </c>
      <c r="R22" s="370">
        <v>8220377</v>
      </c>
      <c r="S22" s="72">
        <f>'Pt 1 Summary of Data'!L24</f>
        <v>9831049</v>
      </c>
      <c r="T22" s="73">
        <f>SUM(Q22:S22)</f>
        <v>24621568</v>
      </c>
      <c r="U22" s="376">
        <v>1785876</v>
      </c>
      <c r="V22" s="375">
        <v>353711.32000000007</v>
      </c>
      <c r="W22" s="72">
        <f>'Pt 1 Summary of Data'!N24</f>
        <v>7136086.2196698552</v>
      </c>
      <c r="X22" s="73">
        <f>SUM(U22:W22)</f>
        <v>9275673.5396698564</v>
      </c>
      <c r="Y22" s="381">
        <v>150525882.71000001</v>
      </c>
      <c r="Z22" s="380">
        <v>168006912.59999999</v>
      </c>
      <c r="AA22" s="72">
        <f>'Pt 1 Summary of Data'!P24</f>
        <v>186659265.99033016</v>
      </c>
      <c r="AB22" s="73">
        <f>SUM(Y22:AA22)</f>
        <v>505192061.30033016</v>
      </c>
    </row>
    <row r="23" spans="1:28" x14ac:dyDescent="0.2">
      <c r="B23" s="115"/>
      <c r="C23" s="12">
        <v>1.3</v>
      </c>
      <c r="D23" s="114" t="s">
        <v>123</v>
      </c>
      <c r="E23" s="74">
        <f>SUM(E$22)</f>
        <v>0</v>
      </c>
      <c r="F23" s="74">
        <f>SUM(F$22)</f>
        <v>0</v>
      </c>
      <c r="G23" s="74">
        <f>SUM(G$22:G$22)</f>
        <v>0</v>
      </c>
      <c r="H23" s="73">
        <f>SUM(E23:G23)</f>
        <v>0</v>
      </c>
      <c r="I23" s="74">
        <f>SUM(I$22:I$22)</f>
        <v>0</v>
      </c>
      <c r="J23" s="74">
        <f>SUM(J$22:J$22)</f>
        <v>0</v>
      </c>
      <c r="K23" s="74">
        <f>SUM(K$22:K$22)</f>
        <v>0</v>
      </c>
      <c r="L23" s="73">
        <f>SUM(I23:K23)</f>
        <v>0</v>
      </c>
      <c r="M23" s="74">
        <f>SUM(M$22:M$22)</f>
        <v>0</v>
      </c>
      <c r="N23" s="74">
        <f>SUM(N$22:N$22)</f>
        <v>0</v>
      </c>
      <c r="O23" s="74">
        <f>SUM(O$22:O$22)</f>
        <v>0</v>
      </c>
      <c r="P23" s="73">
        <f>SUM(M23:O23)</f>
        <v>0</v>
      </c>
      <c r="Q23" s="74">
        <f>SUM(Q$22:Q$22)</f>
        <v>6570142</v>
      </c>
      <c r="R23" s="74">
        <f>SUM(R$22:R$22)</f>
        <v>8220377</v>
      </c>
      <c r="S23" s="74">
        <f>SUM(S$22:S$22)</f>
        <v>9831049</v>
      </c>
      <c r="T23" s="73">
        <f>SUM(Q23:S23)</f>
        <v>24621568</v>
      </c>
      <c r="U23" s="74">
        <f>SUM(U$22:U$22)</f>
        <v>1785876</v>
      </c>
      <c r="V23" s="74">
        <f>SUM(V$22:V$22)</f>
        <v>353711.32000000007</v>
      </c>
      <c r="W23" s="74">
        <f>SUM(W$22:W$22)</f>
        <v>7136086.2196698552</v>
      </c>
      <c r="X23" s="73">
        <f>SUM(U23:W23)</f>
        <v>9275673.5396698564</v>
      </c>
      <c r="Y23" s="74">
        <f>SUM(Y$22:Y$22)</f>
        <v>150525882.71000001</v>
      </c>
      <c r="Z23" s="74">
        <f>SUM(Z$22:Z$22)</f>
        <v>168006912.59999999</v>
      </c>
      <c r="AA23" s="74">
        <f>SUM(AA$22:AA$22)</f>
        <v>186659265.99033016</v>
      </c>
      <c r="AB23" s="73">
        <f>SUM(Y23:AA23)</f>
        <v>505192061.30033016</v>
      </c>
    </row>
    <row r="24" spans="1:28" x14ac:dyDescent="0.2">
      <c r="B24" s="136"/>
      <c r="C24" s="40"/>
      <c r="D24" s="137" t="s">
        <v>13</v>
      </c>
      <c r="E24" s="227"/>
      <c r="F24" s="228"/>
      <c r="G24" s="228"/>
      <c r="H24" s="229"/>
      <c r="I24" s="227"/>
      <c r="J24" s="228"/>
      <c r="K24" s="228"/>
      <c r="L24" s="229"/>
      <c r="M24" s="227"/>
      <c r="N24" s="228"/>
      <c r="O24" s="228"/>
      <c r="P24" s="229"/>
      <c r="Q24" s="227"/>
      <c r="R24" s="228"/>
      <c r="S24" s="228"/>
      <c r="T24" s="229"/>
      <c r="U24" s="227"/>
      <c r="V24" s="228"/>
      <c r="W24" s="228"/>
      <c r="X24" s="229"/>
      <c r="Y24" s="227"/>
      <c r="Z24" s="228"/>
      <c r="AA24" s="228"/>
      <c r="AB24" s="229"/>
    </row>
    <row r="25" spans="1:28" x14ac:dyDescent="0.2">
      <c r="B25" s="116" t="s">
        <v>1</v>
      </c>
      <c r="C25" s="9" t="s">
        <v>25</v>
      </c>
      <c r="D25" s="113"/>
      <c r="E25" s="230"/>
      <c r="F25" s="223"/>
      <c r="G25" s="223"/>
      <c r="H25" s="231"/>
      <c r="I25" s="230"/>
      <c r="J25" s="223"/>
      <c r="K25" s="223"/>
      <c r="L25" s="231"/>
      <c r="M25" s="230"/>
      <c r="N25" s="223"/>
      <c r="O25" s="223"/>
      <c r="P25" s="231"/>
      <c r="Q25" s="230"/>
      <c r="R25" s="223"/>
      <c r="S25" s="223"/>
      <c r="T25" s="231"/>
      <c r="U25" s="230"/>
      <c r="V25" s="223"/>
      <c r="W25" s="223"/>
      <c r="X25" s="231"/>
      <c r="Y25" s="230"/>
      <c r="Z25" s="223"/>
      <c r="AA25" s="223"/>
      <c r="AB25" s="231"/>
    </row>
    <row r="26" spans="1:28" x14ac:dyDescent="0.2">
      <c r="B26" s="115"/>
      <c r="C26" s="12">
        <v>2.1</v>
      </c>
      <c r="D26" s="114" t="s">
        <v>84</v>
      </c>
      <c r="E26" s="190"/>
      <c r="F26" s="64"/>
      <c r="G26" s="75">
        <f>'Pt 1 Summary of Data'!F21</f>
        <v>0</v>
      </c>
      <c r="H26" s="73">
        <f>SUM(E26:G26)</f>
        <v>0</v>
      </c>
      <c r="I26" s="190"/>
      <c r="J26" s="64"/>
      <c r="K26" s="75">
        <f>'Pt 1 Summary of Data'!H21</f>
        <v>0</v>
      </c>
      <c r="L26" s="73">
        <f>SUM(I26:K26)</f>
        <v>0</v>
      </c>
      <c r="M26" s="190"/>
      <c r="N26" s="64"/>
      <c r="O26" s="75">
        <f>'Pt 1 Summary of Data'!J21</f>
        <v>0</v>
      </c>
      <c r="P26" s="73">
        <f>SUM(M26:O26)</f>
        <v>0</v>
      </c>
      <c r="Q26" s="373">
        <v>11682179.76</v>
      </c>
      <c r="R26" s="372">
        <v>14713135</v>
      </c>
      <c r="S26" s="75">
        <f>'Pt 1 Summary of Data'!L21</f>
        <v>17475096</v>
      </c>
      <c r="T26" s="73">
        <f>SUM(Q26:S26)</f>
        <v>43870410.759999998</v>
      </c>
      <c r="U26" s="378">
        <v>2427870.79</v>
      </c>
      <c r="V26" s="377">
        <v>561784.06695035601</v>
      </c>
      <c r="W26" s="75">
        <f>'Pt 1 Summary of Data'!N21</f>
        <v>9252580.8500884324</v>
      </c>
      <c r="X26" s="73">
        <f>SUM(U26:W26)</f>
        <v>12242235.707038788</v>
      </c>
      <c r="Y26" s="383">
        <v>185673647.22999999</v>
      </c>
      <c r="Z26" s="382">
        <v>204436767.73304966</v>
      </c>
      <c r="AA26" s="75">
        <f>'Pt 1 Summary of Data'!P21</f>
        <v>226627985.93991157</v>
      </c>
      <c r="AB26" s="73">
        <f>SUM(Y26:AA26)</f>
        <v>616738400.90296125</v>
      </c>
    </row>
    <row r="27" spans="1:28" s="144" customFormat="1" x14ac:dyDescent="0.2">
      <c r="B27" s="112"/>
      <c r="C27" s="12">
        <v>2.2000000000000002</v>
      </c>
      <c r="D27" s="114" t="s">
        <v>85</v>
      </c>
      <c r="E27" s="190"/>
      <c r="F27" s="64"/>
      <c r="G27" s="75">
        <f>'Pt 1 Summary of Data'!F35</f>
        <v>0</v>
      </c>
      <c r="H27" s="73">
        <f>SUM(E27:G27)</f>
        <v>0</v>
      </c>
      <c r="I27" s="190"/>
      <c r="J27" s="64"/>
      <c r="K27" s="75">
        <f>'Pt 1 Summary of Data'!H35</f>
        <v>0</v>
      </c>
      <c r="L27" s="73">
        <f>SUM(I27:K27)</f>
        <v>0</v>
      </c>
      <c r="M27" s="190"/>
      <c r="N27" s="64"/>
      <c r="O27" s="75">
        <f>'Pt 1 Summary of Data'!J35</f>
        <v>0</v>
      </c>
      <c r="P27" s="73">
        <f>SUM(M27:O27)</f>
        <v>0</v>
      </c>
      <c r="Q27" s="373">
        <v>1382676.3282375066</v>
      </c>
      <c r="R27" s="372">
        <v>1807448.4435317465</v>
      </c>
      <c r="S27" s="75">
        <f>'Pt 1 Summary of Data'!L35</f>
        <v>2008580.7007345485</v>
      </c>
      <c r="T27" s="73">
        <f>SUM(Q27:S27)</f>
        <v>5198705.4725038018</v>
      </c>
      <c r="U27" s="378">
        <v>163230.95948496117</v>
      </c>
      <c r="V27" s="377">
        <v>66459.95968669797</v>
      </c>
      <c r="W27" s="75">
        <f>'Pt 1 Summary of Data'!N35</f>
        <v>556252.29606766254</v>
      </c>
      <c r="X27" s="73">
        <f>SUM(U27:W27)</f>
        <v>785943.2152393217</v>
      </c>
      <c r="Y27" s="383">
        <v>10101692.111896541</v>
      </c>
      <c r="Z27" s="382">
        <v>11010480.697461307</v>
      </c>
      <c r="AA27" s="75">
        <f>'Pt 1 Summary of Data'!P35</f>
        <v>8110374.9587783841</v>
      </c>
      <c r="AB27" s="73">
        <f>SUM(Y27:AA27)</f>
        <v>29222547.768136233</v>
      </c>
    </row>
    <row r="28" spans="1:28" x14ac:dyDescent="0.2">
      <c r="B28" s="115"/>
      <c r="C28" s="12">
        <v>2.2999999999999998</v>
      </c>
      <c r="D28" s="114" t="s">
        <v>50</v>
      </c>
      <c r="E28" s="75">
        <f t="shared" ref="E28:AA28" si="0">E$26-E$27</f>
        <v>0</v>
      </c>
      <c r="F28" s="75">
        <f t="shared" si="0"/>
        <v>0</v>
      </c>
      <c r="G28" s="75">
        <f t="shared" si="0"/>
        <v>0</v>
      </c>
      <c r="H28" s="66">
        <f>H$26-H$27</f>
        <v>0</v>
      </c>
      <c r="I28" s="75">
        <f>I$26-I$27</f>
        <v>0</v>
      </c>
      <c r="J28" s="75">
        <f>J$26-J$27</f>
        <v>0</v>
      </c>
      <c r="K28" s="75">
        <f t="shared" si="0"/>
        <v>0</v>
      </c>
      <c r="L28" s="66">
        <f>L$26-L$27</f>
        <v>0</v>
      </c>
      <c r="M28" s="75">
        <f t="shared" si="0"/>
        <v>0</v>
      </c>
      <c r="N28" s="75">
        <f t="shared" si="0"/>
        <v>0</v>
      </c>
      <c r="O28" s="75">
        <f t="shared" si="0"/>
        <v>0</v>
      </c>
      <c r="P28" s="66">
        <f>P$26-P$27</f>
        <v>0</v>
      </c>
      <c r="Q28" s="75">
        <f t="shared" si="0"/>
        <v>10299503.431762494</v>
      </c>
      <c r="R28" s="75">
        <f t="shared" si="0"/>
        <v>12905686.556468254</v>
      </c>
      <c r="S28" s="75">
        <f t="shared" si="0"/>
        <v>15466515.299265452</v>
      </c>
      <c r="T28" s="66">
        <f>T$26-T$27</f>
        <v>38671705.287496194</v>
      </c>
      <c r="U28" s="75">
        <f t="shared" si="0"/>
        <v>2264639.8305150387</v>
      </c>
      <c r="V28" s="75">
        <f t="shared" si="0"/>
        <v>495324.10726365802</v>
      </c>
      <c r="W28" s="75">
        <f t="shared" si="0"/>
        <v>8696328.5540207699</v>
      </c>
      <c r="X28" s="66">
        <f>X$26-X$27</f>
        <v>11456292.491799466</v>
      </c>
      <c r="Y28" s="75">
        <f t="shared" si="0"/>
        <v>175571955.11810344</v>
      </c>
      <c r="Z28" s="75">
        <f t="shared" si="0"/>
        <v>193426287.03558835</v>
      </c>
      <c r="AA28" s="75">
        <f t="shared" si="0"/>
        <v>218517610.98113319</v>
      </c>
      <c r="AB28" s="66">
        <f>AB$26-AB$27</f>
        <v>587515853.13482499</v>
      </c>
    </row>
    <row r="29" spans="1:28" x14ac:dyDescent="0.2">
      <c r="B29" s="136"/>
      <c r="C29" s="41"/>
      <c r="D29" s="138"/>
      <c r="E29" s="232"/>
      <c r="F29" s="233"/>
      <c r="G29" s="233"/>
      <c r="H29" s="234"/>
      <c r="I29" s="232"/>
      <c r="J29" s="233"/>
      <c r="K29" s="233"/>
      <c r="L29" s="234"/>
      <c r="M29" s="232"/>
      <c r="N29" s="233"/>
      <c r="O29" s="233"/>
      <c r="P29" s="234"/>
      <c r="Q29" s="232"/>
      <c r="R29" s="233"/>
      <c r="S29" s="233"/>
      <c r="T29" s="234"/>
      <c r="U29" s="232"/>
      <c r="V29" s="233"/>
      <c r="W29" s="233"/>
      <c r="X29" s="234"/>
      <c r="Y29" s="232"/>
      <c r="Z29" s="233"/>
      <c r="AA29" s="233"/>
      <c r="AB29" s="234"/>
    </row>
    <row r="30" spans="1:28" s="144" customFormat="1" x14ac:dyDescent="0.2">
      <c r="B30" s="117" t="s">
        <v>2</v>
      </c>
      <c r="C30" s="118">
        <v>3.1</v>
      </c>
      <c r="D30" s="119" t="s">
        <v>146</v>
      </c>
      <c r="E30" s="276"/>
      <c r="F30" s="277"/>
      <c r="G30" s="133">
        <f>'Pt 1 Summary of Data'!F49</f>
        <v>0</v>
      </c>
      <c r="H30" s="134">
        <f>SUM(E30:G30)</f>
        <v>0</v>
      </c>
      <c r="I30" s="278"/>
      <c r="J30" s="277"/>
      <c r="K30" s="135">
        <f>'Pt 1 Summary of Data'!H49</f>
        <v>0</v>
      </c>
      <c r="L30" s="134">
        <f>SUM(I30:K30)</f>
        <v>0</v>
      </c>
      <c r="M30" s="278"/>
      <c r="N30" s="277"/>
      <c r="O30" s="135">
        <f>'Pt 1 Summary of Data'!J49</f>
        <v>0</v>
      </c>
      <c r="P30" s="134">
        <f>SUM(M30:O30)</f>
        <v>0</v>
      </c>
      <c r="Q30" s="374">
        <v>21463.25</v>
      </c>
      <c r="R30" s="374">
        <v>27303</v>
      </c>
      <c r="S30" s="133">
        <f>'Pt 1 Summary of Data'!L49</f>
        <v>32504</v>
      </c>
      <c r="T30" s="134">
        <f>SUM(Q30:S30)</f>
        <v>81270.25</v>
      </c>
      <c r="U30" s="379">
        <v>4416.166666666667</v>
      </c>
      <c r="V30" s="379">
        <v>903.41666666666663</v>
      </c>
      <c r="W30" s="135">
        <f>'Pt 1 Summary of Data'!N49</f>
        <v>16107.083333333334</v>
      </c>
      <c r="X30" s="134">
        <f>SUM(U30:W30)</f>
        <v>21426.666666666668</v>
      </c>
      <c r="Y30" s="385">
        <v>378656.33333333331</v>
      </c>
      <c r="Z30" s="384">
        <v>415657.5</v>
      </c>
      <c r="AA30" s="135">
        <f>'Pt 1 Summary of Data'!P49</f>
        <v>475936.08333333331</v>
      </c>
      <c r="AB30" s="134">
        <f>SUM(Y30:AA30)</f>
        <v>1270249.9166666665</v>
      </c>
    </row>
    <row r="31" spans="1:28" x14ac:dyDescent="0.2">
      <c r="B31" s="139"/>
      <c r="C31" s="140"/>
      <c r="D31" s="141"/>
      <c r="E31" s="232"/>
      <c r="F31" s="233"/>
      <c r="G31" s="233"/>
      <c r="H31" s="234"/>
      <c r="I31" s="235"/>
      <c r="J31" s="236"/>
      <c r="K31" s="236"/>
      <c r="L31" s="237"/>
      <c r="M31" s="235"/>
      <c r="N31" s="236"/>
      <c r="O31" s="236"/>
      <c r="P31" s="237"/>
      <c r="Q31" s="232"/>
      <c r="R31" s="233"/>
      <c r="S31" s="233"/>
      <c r="T31" s="234"/>
      <c r="U31" s="235"/>
      <c r="V31" s="236"/>
      <c r="W31" s="236"/>
      <c r="X31" s="237"/>
      <c r="Y31" s="235"/>
      <c r="Z31" s="236"/>
      <c r="AA31" s="236"/>
      <c r="AB31" s="237"/>
    </row>
    <row r="32" spans="1:28" ht="27.75" customHeight="1" x14ac:dyDescent="0.2">
      <c r="B32" s="120" t="s">
        <v>3</v>
      </c>
      <c r="C32" s="464" t="s">
        <v>139</v>
      </c>
      <c r="D32" s="465"/>
      <c r="E32" s="238"/>
      <c r="F32" s="239"/>
      <c r="G32" s="239"/>
      <c r="H32" s="240"/>
      <c r="I32" s="238"/>
      <c r="J32" s="241"/>
      <c r="K32" s="239"/>
      <c r="L32" s="240"/>
      <c r="M32" s="238"/>
      <c r="N32" s="242"/>
      <c r="O32" s="239"/>
      <c r="P32" s="240"/>
      <c r="Q32" s="238"/>
      <c r="R32" s="239"/>
      <c r="S32" s="239"/>
      <c r="T32" s="240"/>
      <c r="U32" s="238"/>
      <c r="V32" s="241"/>
      <c r="W32" s="239"/>
      <c r="X32" s="240"/>
      <c r="Y32" s="238"/>
      <c r="Z32" s="242"/>
      <c r="AA32" s="239"/>
      <c r="AB32" s="240"/>
    </row>
    <row r="33" spans="2:28" x14ac:dyDescent="0.2">
      <c r="B33" s="123"/>
      <c r="C33" s="121">
        <v>4.0999999999999996</v>
      </c>
      <c r="D33" s="122" t="s">
        <v>74</v>
      </c>
      <c r="E33" s="243"/>
      <c r="F33" s="244"/>
      <c r="G33" s="244"/>
      <c r="H33" s="286" t="str">
        <f>IF(H30&lt;1000,"Not Required to Calculate",H23/H28)</f>
        <v>Not Required to Calculate</v>
      </c>
      <c r="I33" s="243"/>
      <c r="J33" s="244"/>
      <c r="K33" s="244"/>
      <c r="L33" s="286" t="str">
        <f>IF(L30&lt;1000,"Not Required to Calculate",L23/L28)</f>
        <v>Not Required to Calculate</v>
      </c>
      <c r="M33" s="243"/>
      <c r="N33" s="244"/>
      <c r="O33" s="244"/>
      <c r="P33" s="286" t="str">
        <f>IF(P30&lt;1000,"Not Required to Calculate",P23/P28)</f>
        <v>Not Required to Calculate</v>
      </c>
      <c r="Q33" s="243"/>
      <c r="R33" s="244"/>
      <c r="S33" s="244"/>
      <c r="T33" s="286">
        <f>IF(T30&lt;1000,"Not Required to Calculate",T23/T28)</f>
        <v>0.63668172419489721</v>
      </c>
      <c r="U33" s="243"/>
      <c r="V33" s="244"/>
      <c r="W33" s="244"/>
      <c r="X33" s="286">
        <f>IF(X30&lt;1000,"Not Required to Calculate",X23/X28)</f>
        <v>0.80965753504543292</v>
      </c>
      <c r="Y33" s="243"/>
      <c r="Z33" s="244"/>
      <c r="AA33" s="244"/>
      <c r="AB33" s="286">
        <f>IF(AB30&lt;1000,"Not Required to Calculate",AB23/AB28)</f>
        <v>0.85987817793300825</v>
      </c>
    </row>
    <row r="34" spans="2:28" ht="13.5" thickBot="1" x14ac:dyDescent="0.25">
      <c r="B34" s="174"/>
      <c r="C34" s="175"/>
      <c r="D34" s="176"/>
      <c r="E34" s="245"/>
      <c r="F34" s="246"/>
      <c r="G34" s="246"/>
      <c r="H34" s="247"/>
      <c r="I34" s="245"/>
      <c r="J34" s="246"/>
      <c r="K34" s="246"/>
      <c r="L34" s="247"/>
      <c r="M34" s="245"/>
      <c r="N34" s="246"/>
      <c r="O34" s="246"/>
      <c r="P34" s="247"/>
      <c r="Q34" s="245"/>
      <c r="R34" s="246"/>
      <c r="S34" s="246"/>
      <c r="T34" s="247"/>
      <c r="U34" s="245"/>
      <c r="V34" s="246"/>
      <c r="W34" s="246"/>
      <c r="X34" s="247"/>
      <c r="Y34" s="245"/>
      <c r="Z34" s="246"/>
      <c r="AA34" s="246"/>
      <c r="AB34" s="247"/>
    </row>
    <row r="35" spans="2:28" x14ac:dyDescent="0.2">
      <c r="B35" s="151"/>
    </row>
    <row r="36" spans="2:28" x14ac:dyDescent="0.2">
      <c r="B36" s="165"/>
    </row>
    <row r="37" spans="2:28" x14ac:dyDescent="0.2">
      <c r="C37" s="49" t="s">
        <v>61</v>
      </c>
      <c r="D37" s="49"/>
      <c r="E37" s="49"/>
      <c r="Q37" s="151"/>
    </row>
    <row r="38" spans="2:28" x14ac:dyDescent="0.2">
      <c r="C38" s="49"/>
      <c r="D38" s="396" t="s">
        <v>143</v>
      </c>
      <c r="E38" s="396"/>
    </row>
    <row r="39" spans="2:28" x14ac:dyDescent="0.2">
      <c r="C39" s="49"/>
      <c r="D39" s="49" t="s">
        <v>71</v>
      </c>
      <c r="E39" s="48"/>
      <c r="Q39" s="131"/>
    </row>
    <row r="40" spans="2:28" x14ac:dyDescent="0.2">
      <c r="C40" s="49"/>
      <c r="D40" s="49" t="s">
        <v>66</v>
      </c>
      <c r="E40" s="48"/>
      <c r="G40" s="3"/>
      <c r="Q40" s="130"/>
    </row>
    <row r="41" spans="2:28" x14ac:dyDescent="0.2">
      <c r="C41" s="124"/>
      <c r="D41" s="396" t="s">
        <v>102</v>
      </c>
      <c r="E41" s="396"/>
    </row>
    <row r="42" spans="2:28" x14ac:dyDescent="0.2">
      <c r="C42" s="284"/>
      <c r="D42" s="284"/>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5" customWidth="1"/>
    <col min="2" max="2" width="43.140625" customWidth="1"/>
    <col min="3" max="3" width="24.7109375" customWidth="1"/>
  </cols>
  <sheetData>
    <row r="1" spans="2:5" s="5" customFormat="1" x14ac:dyDescent="0.2">
      <c r="B1" s="1" t="s">
        <v>144</v>
      </c>
    </row>
    <row r="2" spans="2:5" s="78" customFormat="1" x14ac:dyDescent="0.2">
      <c r="B2" s="84" t="s">
        <v>149</v>
      </c>
    </row>
    <row r="3" spans="2:5" s="5" customFormat="1" x14ac:dyDescent="0.2">
      <c r="B3" s="1" t="s">
        <v>133</v>
      </c>
    </row>
    <row r="4" spans="2:5" s="5" customFormat="1" x14ac:dyDescent="0.2">
      <c r="B4" s="1"/>
    </row>
    <row r="5" spans="2:5" s="5" customFormat="1" x14ac:dyDescent="0.2">
      <c r="B5" s="58" t="s">
        <v>88</v>
      </c>
    </row>
    <row r="6" spans="2:5" s="5" customFormat="1" x14ac:dyDescent="0.2">
      <c r="B6" s="82">
        <f>'Cover Page'!C7</f>
        <v>0</v>
      </c>
    </row>
    <row r="7" spans="2:5" s="5" customFormat="1" x14ac:dyDescent="0.2">
      <c r="B7" s="58" t="s">
        <v>89</v>
      </c>
      <c r="D7" s="491" t="s">
        <v>129</v>
      </c>
      <c r="E7" s="491"/>
    </row>
    <row r="8" spans="2:5" s="5" customFormat="1" x14ac:dyDescent="0.2">
      <c r="B8" s="79" t="str">
        <f>'Cover Page'!C8</f>
        <v>Cigna Health and Life Insurance Company</v>
      </c>
      <c r="D8" s="491"/>
      <c r="E8" s="491"/>
    </row>
    <row r="9" spans="2:5" s="5" customFormat="1" x14ac:dyDescent="0.2">
      <c r="B9" s="59" t="s">
        <v>91</v>
      </c>
      <c r="D9" s="491"/>
      <c r="E9" s="491"/>
    </row>
    <row r="10" spans="2:5" s="5" customFormat="1" x14ac:dyDescent="0.2">
      <c r="B10" s="79">
        <f>'Cover Page'!C9</f>
        <v>0</v>
      </c>
      <c r="D10" s="491"/>
      <c r="E10" s="491"/>
    </row>
    <row r="11" spans="2:5" s="5" customFormat="1" x14ac:dyDescent="0.2">
      <c r="B11" s="59" t="s">
        <v>86</v>
      </c>
    </row>
    <row r="12" spans="2:5" s="5" customFormat="1" x14ac:dyDescent="0.2">
      <c r="B12" s="83" t="str">
        <f>'Cover Page'!C6</f>
        <v>2017</v>
      </c>
    </row>
    <row r="13" spans="2:5" s="5" customFormat="1" x14ac:dyDescent="0.2">
      <c r="B13" s="59"/>
    </row>
    <row r="14" spans="2:5" s="5" customFormat="1" x14ac:dyDescent="0.2">
      <c r="B14" s="59"/>
    </row>
    <row r="15" spans="2:5" s="5" customFormat="1" x14ac:dyDescent="0.2">
      <c r="B15" s="59"/>
    </row>
    <row r="16" spans="2:5" s="5" customFormat="1" x14ac:dyDescent="0.2">
      <c r="B16" s="62"/>
      <c r="E16" s="125" t="s">
        <v>132</v>
      </c>
    </row>
    <row r="17" spans="2:5" s="5" customFormat="1" ht="30" customHeight="1" thickBot="1" x14ac:dyDescent="0.25">
      <c r="B17" s="466" t="s">
        <v>140</v>
      </c>
      <c r="C17" s="466"/>
      <c r="D17" s="466"/>
      <c r="E17" s="63"/>
    </row>
    <row r="18" spans="2:5" ht="38.25" customHeight="1" x14ac:dyDescent="0.2">
      <c r="B18" s="492" t="s">
        <v>141</v>
      </c>
      <c r="C18" s="493"/>
      <c r="D18" s="494"/>
      <c r="E18" s="495"/>
    </row>
    <row r="19" spans="2:5" x14ac:dyDescent="0.2">
      <c r="B19" s="473" t="s">
        <v>97</v>
      </c>
      <c r="C19" s="474"/>
      <c r="D19" s="474"/>
      <c r="E19" s="475"/>
    </row>
    <row r="20" spans="2:5" x14ac:dyDescent="0.2">
      <c r="B20" s="470" t="s">
        <v>98</v>
      </c>
      <c r="C20" s="471"/>
      <c r="D20" s="471"/>
      <c r="E20" s="472"/>
    </row>
    <row r="21" spans="2:5" x14ac:dyDescent="0.2">
      <c r="B21" s="467"/>
      <c r="C21" s="468"/>
      <c r="D21" s="468"/>
      <c r="E21" s="469"/>
    </row>
    <row r="22" spans="2:5" x14ac:dyDescent="0.2">
      <c r="B22" s="467"/>
      <c r="C22" s="468"/>
      <c r="D22" s="468"/>
      <c r="E22" s="469"/>
    </row>
    <row r="23" spans="2:5" x14ac:dyDescent="0.2">
      <c r="B23" s="467"/>
      <c r="C23" s="468"/>
      <c r="D23" s="468"/>
      <c r="E23" s="469"/>
    </row>
    <row r="24" spans="2:5" x14ac:dyDescent="0.2">
      <c r="B24" s="467"/>
      <c r="C24" s="468"/>
      <c r="D24" s="468"/>
      <c r="E24" s="469"/>
    </row>
    <row r="25" spans="2:5" x14ac:dyDescent="0.2">
      <c r="B25" s="467"/>
      <c r="C25" s="468"/>
      <c r="D25" s="468"/>
      <c r="E25" s="469"/>
    </row>
    <row r="26" spans="2:5" x14ac:dyDescent="0.2">
      <c r="B26" s="467"/>
      <c r="C26" s="468"/>
      <c r="D26" s="468"/>
      <c r="E26" s="469"/>
    </row>
    <row r="27" spans="2:5" x14ac:dyDescent="0.2">
      <c r="B27" s="467"/>
      <c r="C27" s="468"/>
      <c r="D27" s="468"/>
      <c r="E27" s="469"/>
    </row>
    <row r="28" spans="2:5" x14ac:dyDescent="0.2">
      <c r="B28" s="467"/>
      <c r="C28" s="468"/>
      <c r="D28" s="468"/>
      <c r="E28" s="469"/>
    </row>
    <row r="29" spans="2:5" x14ac:dyDescent="0.2">
      <c r="B29" s="467"/>
      <c r="C29" s="468"/>
      <c r="D29" s="468"/>
      <c r="E29" s="469"/>
    </row>
    <row r="30" spans="2:5" x14ac:dyDescent="0.2">
      <c r="B30" s="467"/>
      <c r="C30" s="468"/>
      <c r="D30" s="468"/>
      <c r="E30" s="469"/>
    </row>
    <row r="31" spans="2:5" x14ac:dyDescent="0.2">
      <c r="B31" s="481"/>
      <c r="C31" s="482"/>
      <c r="D31" s="482"/>
      <c r="E31" s="483"/>
    </row>
    <row r="32" spans="2:5" ht="39.75" customHeight="1" x14ac:dyDescent="0.2">
      <c r="B32" s="478" t="s">
        <v>142</v>
      </c>
      <c r="C32" s="479"/>
      <c r="D32" s="479"/>
      <c r="E32" s="480"/>
    </row>
    <row r="33" spans="2:5" ht="26.25" customHeight="1" x14ac:dyDescent="0.2">
      <c r="B33" s="476" t="s">
        <v>96</v>
      </c>
      <c r="C33" s="477"/>
      <c r="D33" s="496" t="s">
        <v>122</v>
      </c>
      <c r="E33" s="497"/>
    </row>
    <row r="34" spans="2:5" x14ac:dyDescent="0.2">
      <c r="B34" s="486"/>
      <c r="C34" s="487"/>
      <c r="D34" s="484"/>
      <c r="E34" s="485"/>
    </row>
    <row r="35" spans="2:5" x14ac:dyDescent="0.2">
      <c r="B35" s="486"/>
      <c r="C35" s="487"/>
      <c r="D35" s="484"/>
      <c r="E35" s="485"/>
    </row>
    <row r="36" spans="2:5" x14ac:dyDescent="0.2">
      <c r="B36" s="486"/>
      <c r="C36" s="487"/>
      <c r="D36" s="484"/>
      <c r="E36" s="485"/>
    </row>
    <row r="37" spans="2:5" x14ac:dyDescent="0.2">
      <c r="B37" s="486"/>
      <c r="C37" s="487"/>
      <c r="D37" s="484"/>
      <c r="E37" s="485"/>
    </row>
    <row r="38" spans="2:5" x14ac:dyDescent="0.2">
      <c r="B38" s="486"/>
      <c r="C38" s="487"/>
      <c r="D38" s="484"/>
      <c r="E38" s="485"/>
    </row>
    <row r="39" spans="2:5" x14ac:dyDescent="0.2">
      <c r="B39" s="486"/>
      <c r="C39" s="487"/>
      <c r="D39" s="484"/>
      <c r="E39" s="485"/>
    </row>
    <row r="40" spans="2:5" x14ac:dyDescent="0.2">
      <c r="B40" s="486"/>
      <c r="C40" s="487"/>
      <c r="D40" s="484"/>
      <c r="E40" s="485"/>
    </row>
    <row r="41" spans="2:5" x14ac:dyDescent="0.2">
      <c r="B41" s="486"/>
      <c r="C41" s="487"/>
      <c r="D41" s="484"/>
      <c r="E41" s="485"/>
    </row>
    <row r="42" spans="2:5" x14ac:dyDescent="0.2">
      <c r="B42" s="486"/>
      <c r="C42" s="487"/>
      <c r="D42" s="484"/>
      <c r="E42" s="485"/>
    </row>
    <row r="43" spans="2:5" x14ac:dyDescent="0.2">
      <c r="B43" s="486"/>
      <c r="C43" s="487"/>
      <c r="D43" s="484"/>
      <c r="E43" s="485"/>
    </row>
    <row r="44" spans="2:5" ht="13.5" thickBot="1" x14ac:dyDescent="0.25">
      <c r="B44" s="488"/>
      <c r="C44" s="489"/>
      <c r="D44" s="489"/>
      <c r="E44" s="490"/>
    </row>
    <row r="45" spans="2:5" x14ac:dyDescent="0.2">
      <c r="B45" s="53"/>
      <c r="C45" s="54"/>
      <c r="D45" s="54"/>
      <c r="E45" s="54"/>
    </row>
    <row r="46" spans="2:5" x14ac:dyDescent="0.2">
      <c r="B46" s="49" t="s">
        <v>61</v>
      </c>
      <c r="C46" s="6"/>
      <c r="D46" s="54"/>
      <c r="E46" s="54"/>
    </row>
    <row r="47" spans="2:5" x14ac:dyDescent="0.2">
      <c r="B47" s="49" t="s">
        <v>143</v>
      </c>
      <c r="C47" s="49"/>
      <c r="D47" s="54"/>
      <c r="E47" s="54"/>
    </row>
    <row r="48" spans="2:5" x14ac:dyDescent="0.2">
      <c r="B48" s="49" t="s">
        <v>71</v>
      </c>
      <c r="C48" s="49"/>
      <c r="D48" s="54"/>
      <c r="E48" s="54"/>
    </row>
    <row r="49" spans="2:5" x14ac:dyDescent="0.2">
      <c r="B49" s="49" t="s">
        <v>66</v>
      </c>
      <c r="C49" s="49"/>
      <c r="D49" s="54"/>
      <c r="E49" s="54"/>
    </row>
    <row r="50" spans="2:5" x14ac:dyDescent="0.2">
      <c r="B50" s="126" t="s">
        <v>102</v>
      </c>
      <c r="C50" s="61"/>
      <c r="D50" s="54"/>
      <c r="E50" s="54"/>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tabSelected="1" topLeftCell="A10" zoomScaleNormal="100" workbookViewId="0">
      <selection activeCell="D37" sqref="D37"/>
    </sheetView>
  </sheetViews>
  <sheetFormatPr defaultColWidth="9.140625" defaultRowHeight="12.75" x14ac:dyDescent="0.2"/>
  <cols>
    <col min="1" max="1" width="1.85546875" style="165" customWidth="1"/>
    <col min="2" max="2" width="40.7109375" style="165" bestFit="1" customWidth="1"/>
    <col min="3" max="16384" width="9.140625" style="165"/>
  </cols>
  <sheetData>
    <row r="1" spans="2:9" x14ac:dyDescent="0.2">
      <c r="B1" s="1" t="s">
        <v>68</v>
      </c>
    </row>
    <row r="2" spans="2:9" s="179" customFormat="1" x14ac:dyDescent="0.2">
      <c r="B2" s="84" t="s">
        <v>149</v>
      </c>
    </row>
    <row r="3" spans="2:9" x14ac:dyDescent="0.2">
      <c r="B3" s="1" t="s">
        <v>92</v>
      </c>
    </row>
    <row r="4" spans="2:9" x14ac:dyDescent="0.2">
      <c r="B4" s="1"/>
    </row>
    <row r="5" spans="2:9" x14ac:dyDescent="0.2">
      <c r="B5" s="58" t="s">
        <v>88</v>
      </c>
    </row>
    <row r="6" spans="2:9" x14ac:dyDescent="0.2">
      <c r="B6" s="82">
        <f>'Cover Page'!C7</f>
        <v>0</v>
      </c>
      <c r="G6" s="507" t="s">
        <v>92</v>
      </c>
      <c r="H6" s="507"/>
      <c r="I6" s="507"/>
    </row>
    <row r="7" spans="2:9" x14ac:dyDescent="0.2">
      <c r="B7" s="58" t="s">
        <v>89</v>
      </c>
      <c r="G7" s="507"/>
      <c r="H7" s="507"/>
      <c r="I7" s="507"/>
    </row>
    <row r="8" spans="2:9" x14ac:dyDescent="0.2">
      <c r="B8" s="79" t="str">
        <f>'Cover Page'!C8</f>
        <v>Cigna Health and Life Insurance Company</v>
      </c>
      <c r="G8" s="507"/>
      <c r="H8" s="507"/>
      <c r="I8" s="507"/>
    </row>
    <row r="9" spans="2:9" x14ac:dyDescent="0.2">
      <c r="B9" s="59" t="s">
        <v>91</v>
      </c>
      <c r="G9" s="507"/>
      <c r="H9" s="507"/>
      <c r="I9" s="507"/>
    </row>
    <row r="10" spans="2:9" x14ac:dyDescent="0.2">
      <c r="B10" s="79">
        <f>'Cover Page'!C9</f>
        <v>0</v>
      </c>
      <c r="G10" s="507"/>
      <c r="H10" s="507"/>
      <c r="I10" s="507"/>
    </row>
    <row r="11" spans="2:9" x14ac:dyDescent="0.2">
      <c r="B11" s="59" t="s">
        <v>86</v>
      </c>
    </row>
    <row r="12" spans="2:9" x14ac:dyDescent="0.2">
      <c r="B12" s="83" t="str">
        <f>'Cover Page'!C6</f>
        <v>2017</v>
      </c>
    </row>
    <row r="13" spans="2:9" x14ac:dyDescent="0.2">
      <c r="B13" s="129"/>
    </row>
    <row r="17" spans="2:11" ht="13.5" thickBot="1" x14ac:dyDescent="0.25">
      <c r="B17" s="127" t="s">
        <v>93</v>
      </c>
    </row>
    <row r="18" spans="2:11" x14ac:dyDescent="0.2">
      <c r="B18" s="498" t="s">
        <v>147</v>
      </c>
      <c r="C18" s="499"/>
      <c r="D18" s="499"/>
      <c r="E18" s="499"/>
      <c r="F18" s="499"/>
      <c r="G18" s="499"/>
      <c r="H18" s="499"/>
      <c r="I18" s="499"/>
      <c r="J18" s="499"/>
      <c r="K18" s="500"/>
    </row>
    <row r="19" spans="2:11" x14ac:dyDescent="0.2">
      <c r="B19" s="501"/>
      <c r="C19" s="502"/>
      <c r="D19" s="502"/>
      <c r="E19" s="502"/>
      <c r="F19" s="502"/>
      <c r="G19" s="502"/>
      <c r="H19" s="502"/>
      <c r="I19" s="502"/>
      <c r="J19" s="502"/>
      <c r="K19" s="503"/>
    </row>
    <row r="20" spans="2:11" x14ac:dyDescent="0.2">
      <c r="B20" s="501"/>
      <c r="C20" s="502"/>
      <c r="D20" s="502"/>
      <c r="E20" s="502"/>
      <c r="F20" s="502"/>
      <c r="G20" s="502"/>
      <c r="H20" s="502"/>
      <c r="I20" s="502"/>
      <c r="J20" s="502"/>
      <c r="K20" s="503"/>
    </row>
    <row r="21" spans="2:11" x14ac:dyDescent="0.2">
      <c r="B21" s="501"/>
      <c r="C21" s="502"/>
      <c r="D21" s="502"/>
      <c r="E21" s="502"/>
      <c r="F21" s="502"/>
      <c r="G21" s="502"/>
      <c r="H21" s="502"/>
      <c r="I21" s="502"/>
      <c r="J21" s="502"/>
      <c r="K21" s="503"/>
    </row>
    <row r="22" spans="2:11" x14ac:dyDescent="0.2">
      <c r="B22" s="501"/>
      <c r="C22" s="502"/>
      <c r="D22" s="502"/>
      <c r="E22" s="502"/>
      <c r="F22" s="502"/>
      <c r="G22" s="502"/>
      <c r="H22" s="502"/>
      <c r="I22" s="502"/>
      <c r="J22" s="502"/>
      <c r="K22" s="503"/>
    </row>
    <row r="23" spans="2:11" ht="13.5" thickBot="1" x14ac:dyDescent="0.25">
      <c r="B23" s="504"/>
      <c r="C23" s="505"/>
      <c r="D23" s="505"/>
      <c r="E23" s="505"/>
      <c r="F23" s="505"/>
      <c r="G23" s="505"/>
      <c r="H23" s="505"/>
      <c r="I23" s="505"/>
      <c r="J23" s="505"/>
      <c r="K23" s="506"/>
    </row>
    <row r="27" spans="2:11" ht="15" x14ac:dyDescent="0.25">
      <c r="B27" s="180" t="s">
        <v>182</v>
      </c>
      <c r="C27" s="181"/>
      <c r="D27" s="181"/>
    </row>
    <row r="28" spans="2:11" ht="15" x14ac:dyDescent="0.25">
      <c r="B28" s="128" t="s">
        <v>94</v>
      </c>
      <c r="C28" s="181"/>
      <c r="D28" s="181"/>
    </row>
    <row r="31" spans="2:11" ht="15" x14ac:dyDescent="0.25">
      <c r="B31" s="180" t="s">
        <v>183</v>
      </c>
      <c r="C31" s="181"/>
      <c r="D31" s="181"/>
    </row>
    <row r="32" spans="2:11" ht="15" x14ac:dyDescent="0.25">
      <c r="B32" s="128" t="s">
        <v>95</v>
      </c>
      <c r="C32" s="181"/>
      <c r="D32" s="181"/>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Cigna Health &amp; Life Insurance Company 2017 Dental MLR Report</dc:title>
  <dc:creator/>
  <cp:lastModifiedBy/>
  <dcterms:created xsi:type="dcterms:W3CDTF">2014-04-29T18:43:25Z</dcterms:created>
  <dcterms:modified xsi:type="dcterms:W3CDTF">2019-06-25T21:50:26Z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