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<sst xmlns="http://schemas.openxmlformats.org/spreadsheetml/2006/main" count="310" uniqueCount="171">
  <si>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</si>
  <si>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</si>
  <si>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</si>
  <si>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</si>
  <si>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</si>
  <si>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</si>
  <si>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</si>
  <si>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</si>
  <si>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</si>
  <si>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</si>
  <si>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</si>
  <si>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</si>
  <si>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</si>
  <si>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</si>
  <si>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</si>
  <si>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</si>
  <si>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</si>
  <si>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</si>
  <si>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</si>
  <si>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</si>
  <si>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</si>
  <si>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</si>
  <si>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</si>
  <si>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</si>
  <si>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</si>
  <si>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</si>
  <si>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</si>
  <si>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</si>
  <si>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</si>
  <si>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</si>
  <si>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</si>
  <si>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</si>
  <si>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</si>
  <si>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</si>
  <si>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</si>
  <si>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</si>
  <si>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</si>
  <si>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</si>
  <si>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</si>
  <si>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</si>
  <si>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</si>
  <si>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</si>
  <si>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</si>
  <si>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</si>
  <si>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</si>
  <si>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</si>
  <si>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</si>
  <si>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</si>
  <si>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</si>
  <si>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</si>
  <si>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</si>
  <si>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</si>
  <si>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</si>
  <si>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</si>
  <si>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</si>
  <si>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</si>
  <si>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</si>
  <si>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</si>
  <si>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</si>
  <si>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</si>
  <si>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</si>
  <si>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</si>
  <si>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</si>
  <si>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</si>
  <si>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</si>
  <si>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</si>
  <si>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</si>
  <si>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</si>
  <si>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</si>
  <si>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</si>
  <si>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</si>
  <si>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</si>
  <si>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</si>
  <si>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</si>
  <si>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</si>
  <si>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</si>
  <si>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</si>
  <si>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</si>
  <si>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</si>
  <si>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</si>
  <si>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</si>
  <si>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</si>
  <si>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</si>
  <si>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</si>
  <si>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</si>
  <si>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</si>
  <si>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</si>
  <si>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</si>
  <si>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</si>
  <si>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</si>
  <si>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</si>
  <si>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</si>
  <si>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</si>
  <si>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</si>
  <si>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</si>
  <si>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</si>
  <si>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</si>
  <si>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</si>
  <si>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</si>
  <si>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</si>
  <si>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</si>
  <si>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</si>
  <si>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</si>
  <si>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</si>
  <si>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</si>
  <si>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</si>
  <si>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</si>
  <si>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</si>
  <si>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</si>
  <si>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</si>
  <si>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</si>
  <si>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</si>
  <si>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</si>
  <si>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</si>
  <si>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</si>
  <si>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</si>
  <si>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</si>
  <si>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</si>
  <si>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</si>
  <si>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</si>
  <si>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</si>
  <si>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</si>
  <si>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</si>
  <si>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</si>
  <si>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</si>
  <si>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</si>
  <si>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</si>
  <si>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</si>
  <si>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</si>
  <si>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</si>
  <si>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</si>
  <si>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</si>
  <si>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</si>
  <si>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</si>
  <si>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</si>
  <si>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</si>
  <si>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</si>
  <si>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</si>
  <si>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</si>
  <si>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</si>
  <si>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</si>
  <si>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</si>
  <si>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</si>
  <si>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</si>
  <si>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</si>
  <si>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</si>
  <si>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</si>
  <si>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</si>
  <si>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</si>
  <si>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</si>
  <si>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</si>
  <si>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</si>
  <si>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</si>
  <si>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</si>
  <si>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</si>
  <si>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</si>
  <si>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</si>
  <si>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</si>
  <si>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</si>
  <si>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</si>
  <si>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</si>
  <si>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Blue Shield of California Life &amp; Health Insurance Co.</t>
  </si>
  <si>
    <t>No</t>
  </si>
  <si>
    <t>Claims are specifically identified by member and each is member associated with a respective group in our systems.  Groups are assigned benefit type codes.  Benefit type codes are cross-referenced to product codes which determine market segment.</t>
  </si>
  <si>
    <t>Income taxes are calculated based on the enacted 21% rate of underwriting gain or loss.  The combined company method takes the position that each line of business shares in the total company tax proportionately.  If a line of business is operating at a loss, a tax benefit (negative tax) is allocated to the line of business.</t>
  </si>
  <si>
    <t xml:space="preserve">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t>
  </si>
  <si>
    <t>None</t>
  </si>
  <si>
    <t>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On a monthly basis, if the activities or functions of a cost center change, the finance team reviews and approves allocation logic changes.  The approved logic changes are implemented in the allocation system monthly.  Cost centers are categorized to the expense category (e.g., cost containment expenses not included in quality improvement expenses, quality improvement expenses, etc.) where the majority of the activity is focused.</t>
  </si>
  <si>
    <t>Regulatory authority licenses and fees are allocated based on membership.</t>
  </si>
  <si>
    <t>Lina Saadzoi</t>
  </si>
  <si>
    <t>Patrice Bergman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</si>
</sst>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30" fillId="0" borderId="26" xfId="0" applyFont="1" applyBorder="1" applyProtection="1"/>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B10" sqref="B10"/>
    </sheetView>
  </sheetViews>
  <sheetFormatPr defaultColWidth="9.140625" defaultRowHeight="15" x14ac:dyDescent="0.2"/>
  <cols>
    <col min="1" max="1" width="2.42578125" style="25" bestFit="1" customWidth="1"/>
    <col min="2" max="2" width="70.42578125" style="25" bestFit="1" customWidth="1"/>
    <col min="3" max="3" width="59.285156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E19" zoomScaleNormal="100" workbookViewId="0">
      <selection activeCell="K47" sqref="K47:N4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Blue Shield of California Life &amp; Health Insurance Co.</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13945659.699999999</v>
      </c>
      <c r="L21" s="83">
        <f>'Pt 2 Premium and Claims'!L22+'Pt 2 Premium and Claims'!L23-'Pt 2 Premium and Claims'!L24-'Pt 2 Premium and Claims'!L25</f>
        <v>13945659.699999999</v>
      </c>
      <c r="M21" s="82">
        <f>'Pt 2 Premium and Claims'!M22+'Pt 2 Premium and Claims'!M23-'Pt 2 Premium and Claims'!M24-'Pt 2 Premium and Claims'!M25</f>
        <v>1908360.05</v>
      </c>
      <c r="N21" s="83">
        <f>'Pt 2 Premium and Claims'!N22+'Pt 2 Premium and Claims'!N23-'Pt 2 Premium and Claims'!N24-'Pt 2 Premium and Claims'!N25</f>
        <v>1908360.05</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4997244.0600000005</v>
      </c>
      <c r="L24" s="83">
        <f>'Pt 2 Premium and Claims'!L51</f>
        <v>4863870.0600000005</v>
      </c>
      <c r="M24" s="82">
        <f>'Pt 2 Premium and Claims'!M51</f>
        <v>1148809.3899999999</v>
      </c>
      <c r="N24" s="83">
        <f>'Pt 2 Premium and Claims'!N51</f>
        <v>1148809.3899999999</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1206651.3639856037</v>
      </c>
      <c r="L28" s="108">
        <v>1206651.3639856037</v>
      </c>
      <c r="M28" s="106">
        <v>63875.653146107295</v>
      </c>
      <c r="N28" s="105">
        <v>63875.653146107295</v>
      </c>
      <c r="O28" s="106"/>
      <c r="P28" s="108"/>
    </row>
    <row r="29" spans="2:16" s="39" customFormat="1" ht="30" x14ac:dyDescent="0.2">
      <c r="B29" s="97"/>
      <c r="C29" s="101"/>
      <c r="D29" s="81" t="s">
        <v>67</v>
      </c>
      <c r="E29" s="106"/>
      <c r="F29" s="108"/>
      <c r="G29" s="104"/>
      <c r="H29" s="105"/>
      <c r="I29" s="106"/>
      <c r="J29" s="107"/>
      <c r="K29" s="106">
        <v>165682.23999999999</v>
      </c>
      <c r="L29" s="108">
        <v>165682.23999999999</v>
      </c>
      <c r="M29" s="106">
        <v>31390.080000000002</v>
      </c>
      <c r="N29" s="105">
        <v>31390.080000000002</v>
      </c>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4929.0372293934497</v>
      </c>
      <c r="L31" s="108">
        <v>4929.0372293934497</v>
      </c>
      <c r="M31" s="106">
        <v>885.03293199780126</v>
      </c>
      <c r="N31" s="105">
        <v>885.03293199780126</v>
      </c>
      <c r="O31" s="106"/>
      <c r="P31" s="108"/>
    </row>
    <row r="32" spans="2:16" x14ac:dyDescent="0.2">
      <c r="B32" s="79"/>
      <c r="C32" s="101"/>
      <c r="D32" s="109" t="s">
        <v>104</v>
      </c>
      <c r="E32" s="106"/>
      <c r="F32" s="108"/>
      <c r="G32" s="104"/>
      <c r="H32" s="105"/>
      <c r="I32" s="106"/>
      <c r="J32" s="107"/>
      <c r="K32" s="106">
        <v>27876.988700074831</v>
      </c>
      <c r="L32" s="108">
        <v>27876.988700074831</v>
      </c>
      <c r="M32" s="106">
        <v>3057.4102090925171</v>
      </c>
      <c r="N32" s="105">
        <v>3057.4102090925171</v>
      </c>
      <c r="O32" s="106"/>
      <c r="P32" s="108"/>
    </row>
    <row r="33" spans="2:16" x14ac:dyDescent="0.2">
      <c r="B33" s="79"/>
      <c r="C33" s="101"/>
      <c r="D33" s="109" t="s">
        <v>103</v>
      </c>
      <c r="E33" s="106"/>
      <c r="F33" s="108"/>
      <c r="G33" s="104"/>
      <c r="H33" s="105"/>
      <c r="I33" s="106"/>
      <c r="J33" s="107"/>
      <c r="K33" s="106">
        <v>0</v>
      </c>
      <c r="L33" s="108">
        <v>0</v>
      </c>
      <c r="M33" s="106">
        <v>0</v>
      </c>
      <c r="N33" s="105">
        <v>0</v>
      </c>
      <c r="O33" s="106"/>
      <c r="P33" s="108"/>
    </row>
    <row r="34" spans="2:16" x14ac:dyDescent="0.2">
      <c r="B34" s="79"/>
      <c r="C34" s="101">
        <v>3.3</v>
      </c>
      <c r="D34" s="109" t="s">
        <v>21</v>
      </c>
      <c r="E34" s="110"/>
      <c r="F34" s="108"/>
      <c r="G34" s="104"/>
      <c r="H34" s="105"/>
      <c r="I34" s="106"/>
      <c r="J34" s="107"/>
      <c r="K34" s="110">
        <v>963.76955066952291</v>
      </c>
      <c r="L34" s="108">
        <v>963.76955066952291</v>
      </c>
      <c r="M34" s="106">
        <v>210.01056843548392</v>
      </c>
      <c r="N34" s="105">
        <v>210.01056843548392</v>
      </c>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1406103.3994657414</v>
      </c>
      <c r="L35" s="112">
        <f t="shared" si="0"/>
        <v>1406103.3994657414</v>
      </c>
      <c r="M35" s="111">
        <f t="shared" si="0"/>
        <v>99418.186855633103</v>
      </c>
      <c r="N35" s="112">
        <f t="shared" si="0"/>
        <v>99418.186855633103</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286637.13823622628</v>
      </c>
      <c r="L38" s="108">
        <v>286637.13823622628</v>
      </c>
      <c r="M38" s="106">
        <v>36156.93741997004</v>
      </c>
      <c r="N38" s="108">
        <v>36156.93741997004</v>
      </c>
      <c r="O38" s="106"/>
      <c r="P38" s="108"/>
    </row>
    <row r="39" spans="2:16" x14ac:dyDescent="0.2">
      <c r="B39" s="116"/>
      <c r="C39" s="101">
        <v>4.2</v>
      </c>
      <c r="D39" s="109" t="s">
        <v>19</v>
      </c>
      <c r="E39" s="106"/>
      <c r="F39" s="108"/>
      <c r="G39" s="106"/>
      <c r="H39" s="108"/>
      <c r="I39" s="106"/>
      <c r="J39" s="108"/>
      <c r="K39" s="106">
        <v>1422062.24</v>
      </c>
      <c r="L39" s="108">
        <v>1422062.24</v>
      </c>
      <c r="M39" s="106">
        <v>208829.66</v>
      </c>
      <c r="N39" s="108">
        <v>208829.66</v>
      </c>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966981.52876747539</v>
      </c>
      <c r="L43" s="104">
        <v>966981.52876747539</v>
      </c>
      <c r="M43" s="110">
        <v>172706.87138696108</v>
      </c>
      <c r="N43" s="104">
        <v>172706.87138696108</v>
      </c>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2675680.9070037017</v>
      </c>
      <c r="L44" s="83">
        <f t="shared" si="1"/>
        <v>2675680.9070037017</v>
      </c>
      <c r="M44" s="82">
        <f t="shared" si="1"/>
        <v>417693.46880693111</v>
      </c>
      <c r="N44" s="118">
        <f t="shared" si="1"/>
        <v>417693.46880693111</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24480</v>
      </c>
      <c r="L47" s="126">
        <v>24480</v>
      </c>
      <c r="M47" s="125">
        <v>4762</v>
      </c>
      <c r="N47" s="126">
        <v>4762</v>
      </c>
      <c r="O47" s="125"/>
      <c r="P47" s="103"/>
    </row>
    <row r="48" spans="2:16" s="39" customFormat="1" x14ac:dyDescent="0.2">
      <c r="B48" s="97"/>
      <c r="C48" s="101">
        <v>5.2</v>
      </c>
      <c r="D48" s="109" t="s">
        <v>27</v>
      </c>
      <c r="E48" s="125"/>
      <c r="F48" s="126"/>
      <c r="G48" s="125"/>
      <c r="H48" s="126"/>
      <c r="I48" s="125"/>
      <c r="J48" s="126"/>
      <c r="K48" s="125">
        <v>299230</v>
      </c>
      <c r="L48" s="126">
        <v>299230</v>
      </c>
      <c r="M48" s="125">
        <v>49864</v>
      </c>
      <c r="N48" s="126">
        <v>49864</v>
      </c>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24935.833333333332</v>
      </c>
      <c r="L49" s="129">
        <f t="shared" si="2"/>
        <v>24935.833333333332</v>
      </c>
      <c r="M49" s="128">
        <f>M48/12</f>
        <v>4155.333333333333</v>
      </c>
      <c r="N49" s="129">
        <f>N48/12</f>
        <v>4155.333333333333</v>
      </c>
      <c r="O49" s="128">
        <f t="shared" si="2"/>
        <v>0</v>
      </c>
      <c r="P49" s="129">
        <f t="shared" si="2"/>
        <v>0</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F7" zoomScaleNormal="100" workbookViewId="0">
      <selection activeCell="M34" sqref="M34"/>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Blue Shield of California Life &amp; Health Insurance Co.</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13945659.699999999</v>
      </c>
      <c r="L22" s="166">
        <v>13945659.699999999</v>
      </c>
      <c r="M22" s="165">
        <v>1941244.58</v>
      </c>
      <c r="N22" s="166">
        <v>1941244.58</v>
      </c>
      <c r="O22" s="165">
        <v>0</v>
      </c>
      <c r="P22" s="166">
        <v>0</v>
      </c>
    </row>
    <row r="23" spans="1:16" s="25" customFormat="1" x14ac:dyDescent="0.2">
      <c r="A23" s="39"/>
      <c r="B23" s="79"/>
      <c r="C23" s="80">
        <v>1.2</v>
      </c>
      <c r="D23" s="109" t="s">
        <v>16</v>
      </c>
      <c r="E23" s="165"/>
      <c r="F23" s="166"/>
      <c r="G23" s="165"/>
      <c r="H23" s="166"/>
      <c r="I23" s="165"/>
      <c r="J23" s="166"/>
      <c r="K23" s="165">
        <v>0</v>
      </c>
      <c r="L23" s="166">
        <v>0</v>
      </c>
      <c r="M23" s="165">
        <v>0</v>
      </c>
      <c r="N23" s="166">
        <v>0</v>
      </c>
      <c r="O23" s="165">
        <v>0</v>
      </c>
      <c r="P23" s="166">
        <v>0</v>
      </c>
    </row>
    <row r="24" spans="1:16" s="25" customFormat="1" x14ac:dyDescent="0.2">
      <c r="A24" s="39"/>
      <c r="B24" s="79"/>
      <c r="C24" s="80">
        <v>1.3</v>
      </c>
      <c r="D24" s="109" t="s">
        <v>34</v>
      </c>
      <c r="E24" s="165"/>
      <c r="F24" s="166"/>
      <c r="G24" s="165"/>
      <c r="H24" s="166"/>
      <c r="I24" s="165"/>
      <c r="J24" s="166"/>
      <c r="K24" s="165">
        <v>0</v>
      </c>
      <c r="L24" s="166">
        <v>0</v>
      </c>
      <c r="M24" s="165">
        <v>0</v>
      </c>
      <c r="N24" s="166">
        <v>0</v>
      </c>
      <c r="O24" s="165">
        <v>0</v>
      </c>
      <c r="P24" s="166">
        <v>0</v>
      </c>
    </row>
    <row r="25" spans="1:16" s="25" customFormat="1" x14ac:dyDescent="0.2">
      <c r="A25" s="39"/>
      <c r="B25" s="79"/>
      <c r="C25" s="80">
        <v>1.4</v>
      </c>
      <c r="D25" s="109" t="s">
        <v>17</v>
      </c>
      <c r="E25" s="165"/>
      <c r="F25" s="166"/>
      <c r="G25" s="165"/>
      <c r="H25" s="166"/>
      <c r="I25" s="165"/>
      <c r="J25" s="166"/>
      <c r="K25" s="165">
        <v>0</v>
      </c>
      <c r="L25" s="166">
        <v>0</v>
      </c>
      <c r="M25" s="165">
        <v>32884.53</v>
      </c>
      <c r="N25" s="166">
        <v>32884.53</v>
      </c>
      <c r="O25" s="165">
        <v>0</v>
      </c>
      <c r="P25" s="166">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4852269.8000000007</v>
      </c>
      <c r="L29" s="176"/>
      <c r="M29" s="165">
        <v>1108992.3899999999</v>
      </c>
      <c r="N29" s="176"/>
      <c r="O29" s="165"/>
      <c r="P29" s="176"/>
    </row>
    <row r="30" spans="1:16" s="25" customFormat="1" ht="28.5" customHeight="1" x14ac:dyDescent="0.2">
      <c r="A30" s="39"/>
      <c r="B30" s="79"/>
      <c r="C30" s="80"/>
      <c r="D30" s="81" t="s">
        <v>54</v>
      </c>
      <c r="E30" s="177"/>
      <c r="F30" s="166"/>
      <c r="G30" s="177"/>
      <c r="H30" s="166"/>
      <c r="I30" s="177"/>
      <c r="J30" s="166"/>
      <c r="K30" s="177"/>
      <c r="L30" s="166">
        <v>4863870.0600000005</v>
      </c>
      <c r="M30" s="177"/>
      <c r="N30" s="166">
        <v>1148809.3899999999</v>
      </c>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1027781.2599999998</v>
      </c>
      <c r="L32" s="176"/>
      <c r="M32" s="165">
        <v>129255</v>
      </c>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v>882807</v>
      </c>
      <c r="L34" s="176"/>
      <c r="M34" s="165">
        <v>89438</v>
      </c>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4997244.0600000005</v>
      </c>
      <c r="L51" s="190">
        <f>L30+L33+L37+L41+L44+L47+L48+L50</f>
        <v>4863870.0600000005</v>
      </c>
      <c r="M51" s="189">
        <f>M29+M32-M34+M36-M38+M40+M43-M45+M47+M48-M49+M50</f>
        <v>1148809.3899999999</v>
      </c>
      <c r="N51" s="190">
        <f>N30+N33+N37+N41+N44+N47+N48+N50</f>
        <v>1148809.3899999999</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4" zoomScaleNormal="100" workbookViewId="0">
      <selection activeCell="D44" sqref="D44"/>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Blue Shield of California Life &amp; Health Insurance Co.</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0" x14ac:dyDescent="0.2">
      <c r="B18" s="203"/>
      <c r="C18" s="212"/>
      <c r="D18" s="350" t="s">
        <v>163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75" x14ac:dyDescent="0.2">
      <c r="B26" s="203"/>
      <c r="C26" s="212"/>
      <c r="D26" s="350" t="s">
        <v>164</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90" x14ac:dyDescent="0.2">
      <c r="B33" s="203"/>
      <c r="C33" s="212"/>
      <c r="D33" s="350" t="s">
        <v>165</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t="s">
        <v>166</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t="s">
        <v>168</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195" x14ac:dyDescent="0.2">
      <c r="B55" s="203"/>
      <c r="C55" s="217"/>
      <c r="D55" s="350" t="s">
        <v>167</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195" x14ac:dyDescent="0.2">
      <c r="B62" s="203"/>
      <c r="C62" s="217"/>
      <c r="D62" s="350" t="s">
        <v>167</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195" x14ac:dyDescent="0.2">
      <c r="B69" s="203"/>
      <c r="C69" s="217"/>
      <c r="D69" s="350" t="s">
        <v>167</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95" x14ac:dyDescent="0.2">
      <c r="B76" s="203"/>
      <c r="C76" s="217"/>
      <c r="D76" s="350" t="s">
        <v>167</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E19" zoomScaleNormal="100" workbookViewId="0">
      <selection activeCell="G26" sqref="G2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Blue Shield of California Life &amp; Health Insurance Co.</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3396174</v>
      </c>
      <c r="R22" s="264">
        <v>3257838</v>
      </c>
      <c r="S22" s="265">
        <f>'Pt 1 Summary of Data'!L24</f>
        <v>4863870.0600000005</v>
      </c>
      <c r="T22" s="266">
        <f>SUM(Q22:S22)</f>
        <v>11517882.060000001</v>
      </c>
      <c r="U22" s="263">
        <v>513380</v>
      </c>
      <c r="V22" s="264">
        <v>892987</v>
      </c>
      <c r="W22" s="265">
        <f>'Pt 1 Summary of Data'!N24</f>
        <v>1148809.3899999999</v>
      </c>
      <c r="X22" s="266">
        <f>SUM(U22:W22)</f>
        <v>2555176.3899999997</v>
      </c>
      <c r="Y22" s="263">
        <v>52945</v>
      </c>
      <c r="Z22" s="264">
        <v>3501</v>
      </c>
      <c r="AA22" s="265">
        <f>'Pt 1 Summary of Data'!P24</f>
        <v>0</v>
      </c>
      <c r="AB22" s="266">
        <f>SUM(Y22:AA22)</f>
        <v>56446</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3396174</v>
      </c>
      <c r="R23" s="267">
        <f>SUM(R$22:R$22)</f>
        <v>3257838</v>
      </c>
      <c r="S23" s="267">
        <f>SUM(S$22:S$22)</f>
        <v>4863870.0600000005</v>
      </c>
      <c r="T23" s="266">
        <f>SUM(Q23:S23)</f>
        <v>11517882.060000001</v>
      </c>
      <c r="U23" s="267">
        <f>SUM(U$22:U$22)</f>
        <v>513380</v>
      </c>
      <c r="V23" s="267">
        <f>SUM(V$22:V$22)</f>
        <v>892987</v>
      </c>
      <c r="W23" s="267">
        <f>SUM(W$22:W$22)</f>
        <v>1148809.3899999999</v>
      </c>
      <c r="X23" s="266">
        <f>SUM(U23:W23)</f>
        <v>2555176.3899999997</v>
      </c>
      <c r="Y23" s="267">
        <f>SUM(Y$22:Y$22)</f>
        <v>52945</v>
      </c>
      <c r="Z23" s="267">
        <f>SUM(Z$22:Z$22)</f>
        <v>3501</v>
      </c>
      <c r="AA23" s="267">
        <f>SUM(AA$22:AA$22)</f>
        <v>0</v>
      </c>
      <c r="AB23" s="266">
        <f>SUM(Y23:AA23)</f>
        <v>56446</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8801753</v>
      </c>
      <c r="R26" s="264">
        <v>9320961.6600000001</v>
      </c>
      <c r="S26" s="274">
        <f>'Pt 1 Summary of Data'!L21</f>
        <v>13945659.699999999</v>
      </c>
      <c r="T26" s="266">
        <f>SUM(Q26:S26)</f>
        <v>32068374.359999999</v>
      </c>
      <c r="U26" s="273">
        <v>1018009</v>
      </c>
      <c r="V26" s="264">
        <v>1336153.83</v>
      </c>
      <c r="W26" s="274">
        <f>'Pt 1 Summary of Data'!N21</f>
        <v>1908360.05</v>
      </c>
      <c r="X26" s="266">
        <f>SUM(U26:W26)</f>
        <v>4262522.8799999999</v>
      </c>
      <c r="Y26" s="273">
        <v>91378</v>
      </c>
      <c r="Z26" s="264">
        <v>120.03</v>
      </c>
      <c r="AA26" s="274">
        <f>'Pt 1 Summary of Data'!P21</f>
        <v>0</v>
      </c>
      <c r="AB26" s="266">
        <f>SUM(Y26:AA26)</f>
        <v>91498.03</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1166516</v>
      </c>
      <c r="R27" s="264">
        <v>3706360.9135959703</v>
      </c>
      <c r="S27" s="274">
        <f>'Pt 1 Summary of Data'!L35</f>
        <v>1406103.3994657414</v>
      </c>
      <c r="T27" s="266">
        <f>SUM(Q27:S27)</f>
        <v>6278980.3130617123</v>
      </c>
      <c r="U27" s="273">
        <v>65120</v>
      </c>
      <c r="V27" s="264">
        <v>105108.93395389404</v>
      </c>
      <c r="W27" s="274">
        <f>'Pt 1 Summary of Data'!N35</f>
        <v>99418.186855633103</v>
      </c>
      <c r="X27" s="266">
        <f>SUM(U27:W27)</f>
        <v>269647.12080952711</v>
      </c>
      <c r="Y27" s="273">
        <v>17566</v>
      </c>
      <c r="Z27" s="264">
        <v>-20067.570722933629</v>
      </c>
      <c r="AA27" s="274">
        <f>'Pt 1 Summary of Data'!P35</f>
        <v>0</v>
      </c>
      <c r="AB27" s="266">
        <f>SUM(Y27:AA27)</f>
        <v>-2501.5707229336294</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7635237</v>
      </c>
      <c r="R28" s="274">
        <f t="shared" si="0"/>
        <v>5614600.7464040294</v>
      </c>
      <c r="S28" s="274">
        <f t="shared" si="0"/>
        <v>12539556.300534258</v>
      </c>
      <c r="T28" s="112">
        <f>T$26-T$27</f>
        <v>25789394.046938285</v>
      </c>
      <c r="U28" s="274">
        <f t="shared" si="0"/>
        <v>952889</v>
      </c>
      <c r="V28" s="274">
        <f t="shared" si="0"/>
        <v>1231044.896046106</v>
      </c>
      <c r="W28" s="274">
        <f t="shared" si="0"/>
        <v>1808941.863144367</v>
      </c>
      <c r="X28" s="112">
        <f>X$26-X$27</f>
        <v>3992875.7591904728</v>
      </c>
      <c r="Y28" s="274">
        <f t="shared" si="0"/>
        <v>73812</v>
      </c>
      <c r="Z28" s="274">
        <f t="shared" si="0"/>
        <v>20187.600722933628</v>
      </c>
      <c r="AA28" s="274">
        <f t="shared" si="0"/>
        <v>0</v>
      </c>
      <c r="AB28" s="112">
        <f>AB$26-AB$27</f>
        <v>93999.600722933625</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16214</v>
      </c>
      <c r="R30" s="279">
        <v>15869.666666666666</v>
      </c>
      <c r="S30" s="280">
        <f>'Pt 1 Summary of Data'!L49</f>
        <v>24935.833333333332</v>
      </c>
      <c r="T30" s="281">
        <f>SUM(Q30:S30)</f>
        <v>57019.5</v>
      </c>
      <c r="U30" s="282">
        <v>2368</v>
      </c>
      <c r="V30" s="279">
        <v>2783.25</v>
      </c>
      <c r="W30" s="283">
        <f>'Pt 1 Summary of Data'!N49</f>
        <v>4155.333333333333</v>
      </c>
      <c r="X30" s="281">
        <f>SUM(U30:W30)</f>
        <v>9306.5833333333321</v>
      </c>
      <c r="Y30" s="282">
        <v>249</v>
      </c>
      <c r="Z30" s="279">
        <v>117.5</v>
      </c>
      <c r="AA30" s="283">
        <f>'Pt 1 Summary of Data'!P49</f>
        <v>0</v>
      </c>
      <c r="AB30" s="281">
        <f>SUM(Y30:AA30)</f>
        <v>366.5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0.44661313247751172</v>
      </c>
      <c r="U33" s="292"/>
      <c r="V33" s="293"/>
      <c r="W33" s="293"/>
      <c r="X33" s="294">
        <f>IF(X30&lt;1000,"Not Required to Calculate",X23/X28)</f>
        <v>0.63993385822704474</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6" zoomScaleNormal="100" workbookViewId="0">
      <selection activeCell="C18" sqref="C18"/>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Blue Shield of California Life &amp; Health Insurance Co.</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v>2.35</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10" zoomScaleNormal="100" workbookViewId="0">
      <selection activeCell="B24" sqref="B24"/>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Blue Shield of California Life &amp; Health Insurance Co.</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c r="B22" s="25" t="s">
        <v>170</v>
      </c>
    </row>
    <row r="23" spans="2:2" s="25" customFormat="1" x14ac:dyDescent="0.2">
      <c r="B23" s="405" t="s">
        <v>93</v>
      </c>
    </row>
    <row r="24" spans="2:2" s="25" customFormat="1" x14ac:dyDescent="0.2"/>
    <row r="25" spans="2:2" s="25" customFormat="1" x14ac:dyDescent="0.2"/>
    <row r="26" spans="2:2" s="25" customFormat="1" x14ac:dyDescent="0.2">
      <c r="B26" s="25" t="s">
        <v>169</v>
      </c>
    </row>
    <row r="27" spans="2:2" s="25" customFormat="1" x14ac:dyDescent="0.2">
      <c r="B27" s="405"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Blue Shield of CA Life &amp; Health Insurance Company 2018 Dental MLR Report</dc:title>
  <dc:creator/>
  <cp:lastModifiedBy/>
  <dcterms:created xsi:type="dcterms:W3CDTF">2014-04-29T18:43:25Z</dcterms:created>
  <dcterms:modified xsi:type="dcterms:W3CDTF">2019-08-12T21:45:10Z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