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filterPrivacy="1" codeName="ThisWorkbook" defaultThemeVersion="124226"/>
  <xr:revisionPtr revIDLastSave="0" documentId="13_ncr:1_{05838B55-37C8-4033-8B7A-2D715ECD4872}" xr6:coauthVersionLast="45" xr6:coauthVersionMax="45" xr10:uidLastSave="{00000000-0000-0000-0000-000000000000}"/>
  <bookViews>
    <workbookView xWindow="-120" yWindow="-120" windowWidth="29040" windowHeight="15840" tabRatio="646" firstSheet="1" activeTab="2"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26" i="10" l="1"/>
  <c r="Z22" i="10"/>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T27" i="10"/>
  <c r="T28" i="10" s="1"/>
  <c r="S28" i="10"/>
  <c r="X33" i="10"/>
  <c r="AA28" i="10"/>
  <c r="K28" i="10"/>
  <c r="G28" i="10"/>
  <c r="L33" i="10"/>
  <c r="P33" i="10"/>
  <c r="H33" i="10"/>
  <c r="O28" i="10"/>
</calcChain>
</file>

<file path=xl/sharedStrings.xml><?xml version="1.0" encoding="utf-8"?>
<sst xmlns="http://schemas.openxmlformats.org/spreadsheetml/2006/main" count="319" uniqueCount="181">
  <si>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</si>
  <si>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</si>
  <si>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</si>
  <si>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</si>
  <si>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</si>
  <si>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</si>
  <si>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</si>
  <si>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</si>
  <si>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</si>
  <si>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</si>
  <si>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</si>
  <si>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</si>
  <si>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</si>
  <si>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</si>
  <si>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</si>
  <si>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</si>
  <si>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</si>
  <si>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</si>
  <si>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</si>
  <si>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</si>
  <si>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</si>
  <si>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</si>
  <si>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</si>
  <si>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</si>
  <si>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</si>
  <si>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</si>
  <si>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</si>
  <si>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</si>
  <si>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</si>
  <si>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</si>
  <si>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</si>
  <si>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</si>
  <si>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</si>
  <si>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</si>
  <si>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</si>
  <si>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</si>
  <si>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</si>
  <si>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</si>
  <si>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</si>
  <si>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</si>
  <si>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</si>
  <si>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</si>
  <si>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</si>
  <si>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</si>
  <si>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</si>
  <si>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</si>
  <si>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</si>
  <si>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</si>
  <si>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</si>
  <si>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</si>
  <si>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</si>
  <si>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</si>
  <si>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</si>
  <si>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</si>
  <si>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</si>
  <si>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</si>
  <si>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</si>
  <si>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</si>
  <si>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</si>
  <si>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</si>
  <si>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</si>
  <si>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</si>
  <si>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</si>
  <si>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</si>
  <si>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</si>
  <si>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</si>
  <si>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</si>
  <si>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</si>
  <si>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</si>
  <si>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</si>
  <si>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</si>
  <si>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</si>
  <si>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</si>
  <si>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</si>
  <si>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</si>
  <si>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</si>
  <si>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</si>
  <si>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</si>
  <si>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</si>
  <si>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</si>
  <si>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</si>
  <si>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</si>
  <si>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</si>
  <si>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</si>
  <si>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</si>
  <si>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</si>
  <si>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</si>
  <si>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</si>
  <si>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</si>
  <si>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</si>
  <si>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</si>
  <si>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</si>
  <si>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</si>
  <si>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</si>
  <si>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</si>
  <si>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</si>
  <si>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</si>
  <si>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</si>
  <si>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</si>
  <si>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</si>
  <si>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</si>
  <si>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</si>
  <si>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</si>
  <si>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</si>
  <si>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</si>
  <si>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</si>
  <si>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</si>
  <si>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</si>
  <si>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</si>
  <si>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</si>
  <si>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</si>
  <si>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</si>
  <si>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</si>
  <si>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</si>
  <si>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</si>
  <si>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</si>
  <si>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</si>
  <si>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</si>
  <si>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</si>
  <si>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</si>
  <si>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</si>
  <si>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</si>
  <si>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</si>
  <si>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</si>
  <si>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</si>
  <si>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</si>
  <si>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</si>
  <si>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</si>
  <si>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</si>
  <si>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</si>
  <si>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</si>
  <si>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</si>
  <si>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</si>
  <si>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</si>
  <si>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</si>
  <si>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</si>
  <si>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</si>
  <si>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</si>
  <si>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</si>
  <si>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</si>
  <si>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</si>
  <si>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</si>
  <si>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</si>
  <si>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</si>
  <si>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</si>
  <si>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</si>
  <si>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</si>
  <si>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</si>
  <si>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</si>
  <si>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</si>
  <si>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</si>
  <si>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</si>
  <si>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</si>
  <si>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</si>
  <si>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</si>
  <si>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</si>
  <si>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</si>
  <si>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</si>
  <si>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</si>
  <si>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</si>
  <si>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2019</t>
  </si>
  <si>
    <t>BCS Insurance Company</t>
  </si>
  <si>
    <t>No</t>
  </si>
  <si>
    <t>Large Group Dental</t>
  </si>
  <si>
    <t>Not applicable to BCS Insurance Company.</t>
  </si>
  <si>
    <t xml:space="preserve">This represents the actual amount paid for state insurance, premium, and other taxes during the 2019 reporting year for groups sitused in CA. </t>
  </si>
  <si>
    <t xml:space="preserve">BCS Insurance Company did not pay any community benefit </t>
  </si>
  <si>
    <t>expenditures during 2019.</t>
  </si>
  <si>
    <t xml:space="preserve">This represents the actual amount paid for regulatory authority licenses and fees during the 2019 reporting year for groups sitused in CA. </t>
  </si>
  <si>
    <t>This represents typical regulatory licenses and fees as billed by</t>
  </si>
  <si>
    <t>and paid to the states.</t>
  </si>
  <si>
    <t xml:space="preserve">BCS Insurance Company did not pay any direct sales salaries and </t>
  </si>
  <si>
    <t>benefits during 2019.</t>
  </si>
  <si>
    <t>Commissions paid to brokers during 2019.</t>
  </si>
  <si>
    <t>This represents the total paid during the 2019 reporting year related to agents and broker fees and commissions for groups sitused in CA.</t>
  </si>
  <si>
    <t>BCS Insurance Company did not pay any other taxes during 2019.</t>
  </si>
  <si>
    <t>General and administrative expenses including overhead incurred during 2019</t>
  </si>
  <si>
    <t>Incurred claims are the total claims paid with incurred dates in 2019 as of March 31, 2020.  The reserves are claims incurred in 2019 paid in April-June 2020.</t>
  </si>
  <si>
    <t>Allocated Federal taxes based on underwriting gain/Loss.</t>
  </si>
  <si>
    <t>This line represents the premium taxes.</t>
  </si>
  <si>
    <t>This represents the total paid during the 2019 reporting year related to general and administrative expenses including overhead for groups sitused in 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</si>
</sst>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style="medium">
        <color indexed="64"/>
      </right>
      <top style="medium">
        <color indexed="64"/>
      </top>
      <bottom/>
      <diagonal/>
    </border>
  </borders>
  <cellStyleXfs count="466">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 fillId="0" borderId="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13">
    <xf numFmtId="0" fontId="0" fillId="0" borderId="0" xfId="0"/>
    <xf numFmtId="0" fontId="5" fillId="0" borderId="0" xfId="0" applyFont="1" applyProtection="1"/>
    <xf numFmtId="0" fontId="0" fillId="0" borderId="0" xfId="0"/>
    <xf numFmtId="0" fontId="5" fillId="0" borderId="0" xfId="0" applyFont="1" applyFill="1" applyProtection="1"/>
    <xf numFmtId="0" fontId="25" fillId="0" borderId="0" xfId="126" applyFont="1" applyFill="1" applyAlignment="1" applyProtection="1"/>
    <xf numFmtId="0" fontId="0" fillId="0" borderId="0" xfId="0" applyFill="1"/>
    <xf numFmtId="0" fontId="25" fillId="0" borderId="0" xfId="0" applyFont="1" applyProtection="1">
      <protection locked="0"/>
    </xf>
    <xf numFmtId="0" fontId="5" fillId="0" borderId="0" xfId="126" applyFont="1" applyAlignment="1" applyProtection="1">
      <protection locked="0"/>
    </xf>
    <xf numFmtId="0" fontId="5" fillId="0" borderId="0" xfId="126" applyFont="1" applyFill="1" applyAlignment="1" applyProtection="1">
      <protection locked="0"/>
    </xf>
    <xf numFmtId="0" fontId="5" fillId="0" borderId="0" xfId="125" applyFont="1" applyAlignment="1" applyProtection="1">
      <protection locked="0"/>
    </xf>
    <xf numFmtId="0" fontId="5" fillId="0" borderId="0" xfId="0" applyFont="1" applyFill="1" applyProtection="1">
      <protection locked="0"/>
    </xf>
    <xf numFmtId="0" fontId="5" fillId="0" borderId="0" xfId="0" applyFont="1" applyProtection="1">
      <protection locked="0"/>
    </xf>
    <xf numFmtId="0" fontId="5" fillId="0" borderId="0" xfId="125" applyFont="1" applyFill="1" applyAlignment="1" applyProtection="1">
      <protection locked="0"/>
    </xf>
    <xf numFmtId="0" fontId="5" fillId="0" borderId="0" xfId="0" applyNumberFormat="1" applyFont="1" applyFill="1" applyAlignment="1" applyProtection="1">
      <alignment horizontal="left"/>
      <protection locked="0"/>
    </xf>
    <xf numFmtId="0" fontId="5" fillId="0" borderId="0" xfId="125" applyFont="1" applyFill="1" applyBorder="1" applyAlignment="1" applyProtection="1">
      <protection locked="0"/>
    </xf>
    <xf numFmtId="0" fontId="5" fillId="0" borderId="0" xfId="0" applyFont="1" applyFill="1" applyAlignment="1" applyProtection="1">
      <protection locked="0"/>
    </xf>
    <xf numFmtId="0" fontId="5" fillId="0" borderId="0" xfId="0" applyFont="1" applyAlignment="1" applyProtection="1">
      <alignment horizontal="right"/>
      <protection locked="0"/>
    </xf>
    <xf numFmtId="0" fontId="25" fillId="0" borderId="0" xfId="126" applyFont="1" applyFill="1" applyAlignment="1" applyProtection="1">
      <protection locked="0"/>
    </xf>
    <xf numFmtId="0" fontId="0" fillId="0" borderId="0" xfId="0" applyProtection="1">
      <protection locked="0"/>
    </xf>
    <xf numFmtId="0" fontId="25" fillId="0" borderId="0" xfId="126" applyFont="1" applyAlignment="1" applyProtection="1">
      <protection locked="0"/>
    </xf>
    <xf numFmtId="0" fontId="5" fillId="0" borderId="0" xfId="126" applyFont="1" applyBorder="1" applyAlignment="1" applyProtection="1">
      <protection locked="0"/>
    </xf>
    <xf numFmtId="0" fontId="0" fillId="0" borderId="0" xfId="0" applyFill="1" applyProtection="1">
      <protection locked="0"/>
    </xf>
    <xf numFmtId="0" fontId="25" fillId="0" borderId="0" xfId="126" applyFont="1" applyAlignment="1" applyProtection="1"/>
    <xf numFmtId="0" fontId="5" fillId="0" borderId="0" xfId="0" applyNumberFormat="1" applyFont="1" applyFill="1" applyAlignment="1" applyProtection="1">
      <alignment horizontal="left"/>
      <protection locked="0"/>
    </xf>
    <xf numFmtId="0" fontId="31" fillId="0" borderId="0" xfId="0" applyFont="1" applyProtection="1"/>
    <xf numFmtId="0" fontId="31" fillId="0" borderId="0" xfId="0" applyFont="1" applyProtection="1">
      <protection locked="0"/>
    </xf>
    <xf numFmtId="0" fontId="32" fillId="0" borderId="0" xfId="0" applyFont="1" applyProtection="1"/>
    <xf numFmtId="0" fontId="31" fillId="0" borderId="0" xfId="0" applyFont="1" applyAlignment="1" applyProtection="1">
      <alignment wrapText="1"/>
    </xf>
    <xf numFmtId="0" fontId="31" fillId="0" borderId="0" xfId="0" applyFont="1" applyFill="1" applyAlignment="1" applyProtection="1">
      <alignment wrapText="1"/>
    </xf>
    <xf numFmtId="0" fontId="31" fillId="24" borderId="36" xfId="325" applyFont="1" applyFill="1" applyBorder="1" applyProtection="1"/>
    <xf numFmtId="0" fontId="31" fillId="24" borderId="35" xfId="325" applyFont="1" applyFill="1" applyBorder="1" applyProtection="1"/>
    <xf numFmtId="0" fontId="31" fillId="24" borderId="85" xfId="325" applyFont="1" applyFill="1" applyBorder="1" applyAlignment="1" applyProtection="1">
      <alignment horizontal="center"/>
      <protection locked="0"/>
    </xf>
    <xf numFmtId="0" fontId="32" fillId="0" borderId="23" xfId="325" quotePrefix="1" applyFont="1" applyBorder="1" applyAlignment="1" applyProtection="1">
      <alignment horizontal="right" vertical="center"/>
    </xf>
    <xf numFmtId="0" fontId="32" fillId="0" borderId="15" xfId="325" applyFont="1" applyBorder="1" applyAlignment="1" applyProtection="1">
      <alignment vertical="center"/>
    </xf>
    <xf numFmtId="49" fontId="32" fillId="0" borderId="63" xfId="325" applyNumberFormat="1" applyFont="1" applyBorder="1" applyAlignment="1" applyProtection="1">
      <alignment horizontal="left" vertical="center"/>
      <protection locked="0"/>
    </xf>
    <xf numFmtId="0" fontId="32" fillId="0" borderId="63" xfId="325" applyFont="1" applyBorder="1" applyAlignment="1" applyProtection="1">
      <alignment horizontal="left" vertical="center"/>
      <protection locked="0"/>
    </xf>
    <xf numFmtId="0" fontId="33" fillId="0" borderId="42" xfId="0" quotePrefix="1" applyFont="1" applyBorder="1" applyAlignment="1" applyProtection="1">
      <alignment horizontal="right"/>
    </xf>
    <xf numFmtId="0" fontId="32" fillId="0" borderId="64" xfId="325" applyFont="1" applyBorder="1" applyAlignment="1" applyProtection="1">
      <alignment wrapText="1"/>
    </xf>
    <xf numFmtId="0" fontId="32" fillId="0" borderId="65" xfId="325" applyFont="1" applyFill="1" applyBorder="1" applyProtection="1">
      <protection locked="0"/>
    </xf>
    <xf numFmtId="0" fontId="31" fillId="0" borderId="0" xfId="0" applyFont="1" applyFill="1" applyProtection="1">
      <protection locked="0"/>
    </xf>
    <xf numFmtId="0" fontId="32" fillId="0" borderId="0" xfId="0" applyFont="1" applyFill="1" applyProtection="1"/>
    <xf numFmtId="0" fontId="31" fillId="0" borderId="0" xfId="0" applyFont="1" applyFill="1" applyProtection="1"/>
    <xf numFmtId="0" fontId="34" fillId="0" borderId="0" xfId="0" applyFont="1" applyFill="1" applyProtection="1">
      <protection locked="0"/>
    </xf>
    <xf numFmtId="0" fontId="31" fillId="0" borderId="0" xfId="125" applyFont="1" applyFill="1" applyAlignment="1" applyProtection="1">
      <protection locked="0"/>
    </xf>
    <xf numFmtId="0" fontId="32" fillId="0" borderId="0" xfId="125" applyFont="1" applyAlignment="1" applyProtection="1"/>
    <xf numFmtId="0" fontId="31" fillId="0" borderId="0" xfId="125" applyFont="1" applyAlignment="1" applyProtection="1"/>
    <xf numFmtId="0" fontId="31" fillId="0" borderId="0" xfId="0" applyFont="1" applyAlignment="1" applyProtection="1">
      <alignment wrapText="1"/>
      <protection locked="0"/>
    </xf>
    <xf numFmtId="0" fontId="31" fillId="0" borderId="0" xfId="126" applyFont="1" applyAlignment="1" applyProtection="1"/>
    <xf numFmtId="0" fontId="31" fillId="0" borderId="0" xfId="126" applyFont="1" applyAlignment="1" applyProtection="1">
      <protection locked="0"/>
    </xf>
    <xf numFmtId="0" fontId="31" fillId="0" borderId="0" xfId="125" applyFont="1" applyAlignment="1" applyProtection="1">
      <protection locked="0"/>
    </xf>
    <xf numFmtId="0" fontId="31" fillId="26" borderId="0" xfId="126" applyFont="1" applyFill="1" applyAlignment="1" applyProtection="1"/>
    <xf numFmtId="0" fontId="31" fillId="0" borderId="0" xfId="0" applyFont="1" applyFill="1" applyAlignment="1" applyProtection="1">
      <alignment wrapText="1"/>
      <protection locked="0"/>
    </xf>
    <xf numFmtId="0" fontId="31" fillId="0" borderId="0" xfId="126" applyFont="1" applyFill="1" applyAlignment="1" applyProtection="1">
      <protection locked="0"/>
    </xf>
    <xf numFmtId="49" fontId="31" fillId="0" borderId="0" xfId="0" applyNumberFormat="1" applyFont="1" applyFill="1" applyAlignment="1" applyProtection="1">
      <alignment horizontal="left"/>
      <protection locked="0"/>
    </xf>
    <xf numFmtId="0" fontId="32" fillId="0" borderId="0" xfId="125" applyFont="1" applyAlignment="1" applyProtection="1">
      <alignment horizontal="left"/>
    </xf>
    <xf numFmtId="0" fontId="31" fillId="0" borderId="0" xfId="125" applyFont="1" applyFill="1" applyBorder="1" applyAlignment="1" applyProtection="1">
      <alignment wrapText="1"/>
      <protection locked="0"/>
    </xf>
    <xf numFmtId="0" fontId="31" fillId="0" borderId="0" xfId="0" applyFont="1" applyAlignment="1" applyProtection="1">
      <protection locked="0"/>
    </xf>
    <xf numFmtId="0" fontId="31" fillId="0" borderId="0" xfId="125" applyFont="1" applyAlignment="1" applyProtection="1">
      <alignment wrapText="1"/>
      <protection locked="0"/>
    </xf>
    <xf numFmtId="0" fontId="31" fillId="0" borderId="0" xfId="0" applyFont="1" applyAlignment="1" applyProtection="1">
      <alignment horizontal="right"/>
      <protection locked="0"/>
    </xf>
    <xf numFmtId="49" fontId="31" fillId="0" borderId="36" xfId="0" applyNumberFormat="1" applyFont="1" applyBorder="1" applyAlignment="1" applyProtection="1">
      <alignment horizontal="center" vertical="top" wrapText="1"/>
    </xf>
    <xf numFmtId="49" fontId="31" fillId="0" borderId="35" xfId="0" applyNumberFormat="1" applyFont="1" applyBorder="1" applyAlignment="1" applyProtection="1">
      <alignment horizontal="center" vertical="top" wrapText="1"/>
    </xf>
    <xf numFmtId="49" fontId="31" fillId="0" borderId="27" xfId="0" applyNumberFormat="1" applyFont="1" applyBorder="1" applyAlignment="1" applyProtection="1">
      <alignment horizontal="center" vertical="top" wrapText="1"/>
    </xf>
    <xf numFmtId="14" fontId="31" fillId="0" borderId="41" xfId="0" applyNumberFormat="1" applyFont="1" applyBorder="1" applyAlignment="1" applyProtection="1">
      <alignment horizontal="center" vertical="top" wrapText="1"/>
    </xf>
    <xf numFmtId="14" fontId="31" fillId="0" borderId="33" xfId="0" applyNumberFormat="1" applyFont="1" applyBorder="1" applyAlignment="1" applyProtection="1">
      <alignment horizontal="center" vertical="top" wrapText="1"/>
    </xf>
    <xf numFmtId="14" fontId="31" fillId="0" borderId="46" xfId="0" applyNumberFormat="1" applyFont="1" applyBorder="1" applyAlignment="1" applyProtection="1">
      <alignment horizontal="center" vertical="top" wrapText="1"/>
    </xf>
    <xf numFmtId="0" fontId="31" fillId="0" borderId="53" xfId="0" applyFont="1" applyFill="1" applyBorder="1" applyAlignment="1" applyProtection="1">
      <alignment horizontal="center" vertical="top" wrapText="1"/>
    </xf>
    <xf numFmtId="0" fontId="31" fillId="0" borderId="51" xfId="0" applyFont="1" applyFill="1" applyBorder="1" applyAlignment="1" applyProtection="1">
      <alignment horizontal="center" vertical="top" wrapText="1"/>
    </xf>
    <xf numFmtId="0" fontId="31" fillId="0" borderId="25" xfId="0" applyFont="1" applyFill="1" applyBorder="1" applyAlignment="1" applyProtection="1">
      <alignment horizontal="center" vertical="top" wrapText="1"/>
    </xf>
    <xf numFmtId="0" fontId="31" fillId="0" borderId="87" xfId="0" applyFont="1" applyFill="1" applyBorder="1" applyAlignment="1" applyProtection="1">
      <alignment horizontal="center" vertical="top" wrapText="1"/>
    </xf>
    <xf numFmtId="0" fontId="31" fillId="0" borderId="46" xfId="0" applyFont="1" applyFill="1" applyBorder="1" applyAlignment="1" applyProtection="1">
      <alignment horizontal="center" vertical="top" wrapText="1"/>
    </xf>
    <xf numFmtId="49" fontId="31" fillId="0" borderId="12" xfId="0" applyNumberFormat="1" applyFont="1" applyBorder="1" applyAlignment="1" applyProtection="1">
      <alignment horizontal="right" vertical="top"/>
    </xf>
    <xf numFmtId="0" fontId="31" fillId="0" borderId="16" xfId="0" applyFont="1" applyFill="1" applyBorder="1" applyAlignment="1" applyProtection="1">
      <alignment horizontal="left" vertical="top" indent="1"/>
    </xf>
    <xf numFmtId="0" fontId="31" fillId="0" borderId="17" xfId="0" applyFont="1" applyFill="1" applyBorder="1" applyAlignment="1" applyProtection="1">
      <alignment vertical="top"/>
    </xf>
    <xf numFmtId="164" fontId="31" fillId="26" borderId="57" xfId="81" applyNumberFormat="1" applyFont="1" applyFill="1" applyBorder="1" applyAlignment="1" applyProtection="1">
      <alignment vertical="top"/>
    </xf>
    <xf numFmtId="164" fontId="31" fillId="26" borderId="27" xfId="81" applyNumberFormat="1" applyFont="1" applyFill="1" applyBorder="1" applyAlignment="1" applyProtection="1">
      <alignment vertical="top"/>
    </xf>
    <xf numFmtId="164" fontId="31" fillId="26" borderId="28" xfId="81" applyNumberFormat="1" applyFont="1" applyFill="1" applyBorder="1" applyAlignment="1" applyProtection="1">
      <alignment vertical="top"/>
    </xf>
    <xf numFmtId="164" fontId="31" fillId="26" borderId="0" xfId="81" applyNumberFormat="1" applyFont="1" applyFill="1" applyBorder="1" applyAlignment="1" applyProtection="1">
      <alignment vertical="top"/>
    </xf>
    <xf numFmtId="164" fontId="31" fillId="26" borderId="24" xfId="81" applyNumberFormat="1" applyFont="1" applyFill="1" applyBorder="1" applyAlignment="1" applyProtection="1">
      <alignment vertical="top"/>
    </xf>
    <xf numFmtId="164" fontId="31" fillId="26" borderId="44" xfId="81" applyNumberFormat="1" applyFont="1" applyFill="1" applyBorder="1" applyAlignment="1" applyProtection="1">
      <alignment vertical="top"/>
    </xf>
    <xf numFmtId="49" fontId="31" fillId="0" borderId="13" xfId="0" applyNumberFormat="1" applyFont="1" applyBorder="1" applyAlignment="1" applyProtection="1">
      <alignment horizontal="right" vertical="top"/>
    </xf>
    <xf numFmtId="0" fontId="31" fillId="0" borderId="11" xfId="0" applyFont="1" applyFill="1" applyBorder="1" applyAlignment="1" applyProtection="1">
      <alignment vertical="top"/>
    </xf>
    <xf numFmtId="0" fontId="31" fillId="0" borderId="14" xfId="0" applyFont="1" applyFill="1" applyBorder="1" applyAlignment="1" applyProtection="1">
      <alignment horizontal="left" vertical="top" wrapText="1" indent="1"/>
    </xf>
    <xf numFmtId="164" fontId="31" fillId="27" borderId="24" xfId="81" applyNumberFormat="1" applyFont="1" applyFill="1" applyBorder="1" applyAlignment="1" applyProtection="1">
      <alignment vertical="top"/>
    </xf>
    <xf numFmtId="164" fontId="31" fillId="27" borderId="47" xfId="81" applyNumberFormat="1" applyFont="1" applyFill="1" applyBorder="1" applyAlignment="1" applyProtection="1">
      <alignment vertical="top"/>
    </xf>
    <xf numFmtId="164" fontId="31" fillId="27" borderId="28" xfId="81" applyNumberFormat="1" applyFont="1" applyFill="1" applyBorder="1" applyAlignment="1" applyProtection="1">
      <alignment vertical="top"/>
    </xf>
    <xf numFmtId="49" fontId="31" fillId="26" borderId="13" xfId="0" applyNumberFormat="1" applyFont="1" applyFill="1" applyBorder="1" applyAlignment="1" applyProtection="1">
      <alignment horizontal="right" vertical="top"/>
    </xf>
    <xf numFmtId="0" fontId="31" fillId="26" borderId="22" xfId="0" applyFont="1" applyFill="1" applyBorder="1" applyAlignment="1" applyProtection="1">
      <alignment horizontal="left" vertical="top"/>
    </xf>
    <xf numFmtId="0" fontId="31" fillId="26" borderId="18" xfId="0" applyFont="1" applyFill="1" applyBorder="1" applyAlignment="1" applyProtection="1">
      <alignment vertical="top"/>
    </xf>
    <xf numFmtId="164" fontId="31" fillId="26" borderId="38" xfId="81" applyNumberFormat="1" applyFont="1" applyFill="1" applyBorder="1" applyAlignment="1" applyProtection="1">
      <alignment vertical="top"/>
    </xf>
    <xf numFmtId="164" fontId="31" fillId="26" borderId="48" xfId="81" applyNumberFormat="1" applyFont="1" applyFill="1" applyBorder="1" applyAlignment="1" applyProtection="1">
      <alignment vertical="top"/>
    </xf>
    <xf numFmtId="164" fontId="31" fillId="26" borderId="86" xfId="81" applyNumberFormat="1" applyFont="1" applyFill="1" applyBorder="1" applyAlignment="1" applyProtection="1">
      <alignment vertical="top"/>
    </xf>
    <xf numFmtId="164" fontId="31" fillId="26" borderId="59" xfId="81" applyNumberFormat="1" applyFont="1" applyFill="1" applyBorder="1" applyAlignment="1" applyProtection="1">
      <alignment vertical="top"/>
    </xf>
    <xf numFmtId="164" fontId="31" fillId="26" borderId="37" xfId="81" applyNumberFormat="1" applyFont="1" applyFill="1" applyBorder="1" applyAlignment="1" applyProtection="1">
      <alignment vertical="top"/>
    </xf>
    <xf numFmtId="0" fontId="31" fillId="0" borderId="14" xfId="0" applyFont="1" applyFill="1" applyBorder="1" applyAlignment="1" applyProtection="1">
      <alignment vertical="top"/>
    </xf>
    <xf numFmtId="164" fontId="31" fillId="26" borderId="47" xfId="81" applyNumberFormat="1" applyFont="1" applyFill="1" applyBorder="1" applyAlignment="1" applyProtection="1">
      <alignment vertical="top"/>
    </xf>
    <xf numFmtId="164" fontId="31" fillId="26" borderId="58" xfId="81" applyNumberFormat="1" applyFont="1" applyFill="1" applyBorder="1" applyAlignment="1" applyProtection="1">
      <alignment vertical="top"/>
    </xf>
    <xf numFmtId="164" fontId="31" fillId="26" borderId="21" xfId="81" applyNumberFormat="1" applyFont="1" applyFill="1" applyBorder="1" applyAlignment="1" applyProtection="1">
      <alignment vertical="top"/>
    </xf>
    <xf numFmtId="49" fontId="31" fillId="0" borderId="13" xfId="0" applyNumberFormat="1" applyFont="1" applyFill="1" applyBorder="1" applyAlignment="1" applyProtection="1">
      <alignment horizontal="right" vertical="top"/>
    </xf>
    <xf numFmtId="49" fontId="31" fillId="0" borderId="11" xfId="0" applyNumberFormat="1" applyFont="1" applyFill="1" applyBorder="1" applyAlignment="1" applyProtection="1">
      <alignment horizontal="right" vertical="top"/>
    </xf>
    <xf numFmtId="0" fontId="35" fillId="26" borderId="20" xfId="0" applyFont="1" applyFill="1" applyBorder="1" applyAlignment="1" applyProtection="1">
      <alignment vertical="top"/>
    </xf>
    <xf numFmtId="0" fontId="31" fillId="26" borderId="22" xfId="0" applyNumberFormat="1" applyFont="1" applyFill="1" applyBorder="1" applyAlignment="1" applyProtection="1">
      <alignment horizontal="left" vertical="top"/>
    </xf>
    <xf numFmtId="0" fontId="31" fillId="0" borderId="11" xfId="0" applyNumberFormat="1" applyFont="1" applyFill="1" applyBorder="1" applyAlignment="1" applyProtection="1">
      <alignment vertical="top"/>
    </xf>
    <xf numFmtId="164" fontId="31" fillId="0" borderId="24" xfId="81" applyNumberFormat="1" applyFont="1" applyFill="1" applyBorder="1" applyAlignment="1" applyProtection="1">
      <alignment vertical="top"/>
      <protection locked="0"/>
    </xf>
    <xf numFmtId="164" fontId="31" fillId="0" borderId="47" xfId="81" applyNumberFormat="1" applyFont="1" applyFill="1" applyBorder="1" applyAlignment="1" applyProtection="1">
      <alignment vertical="top"/>
      <protection locked="0"/>
    </xf>
    <xf numFmtId="166" fontId="31" fillId="0" borderId="28" xfId="81" applyNumberFormat="1" applyFont="1" applyFill="1" applyBorder="1" applyAlignment="1" applyProtection="1">
      <alignment vertical="top"/>
      <protection locked="0"/>
    </xf>
    <xf numFmtId="166" fontId="31" fillId="0" borderId="58" xfId="81" applyNumberFormat="1" applyFont="1" applyFill="1" applyBorder="1" applyAlignment="1" applyProtection="1">
      <alignment vertical="top"/>
      <protection locked="0"/>
    </xf>
    <xf numFmtId="166" fontId="31" fillId="0" borderId="24" xfId="81" applyNumberFormat="1" applyFont="1" applyFill="1" applyBorder="1" applyAlignment="1" applyProtection="1">
      <alignment vertical="top"/>
      <protection locked="0"/>
    </xf>
    <xf numFmtId="166" fontId="31" fillId="0" borderId="21" xfId="81" applyNumberFormat="1" applyFont="1" applyFill="1" applyBorder="1" applyAlignment="1" applyProtection="1">
      <alignment vertical="top"/>
      <protection locked="0"/>
    </xf>
    <xf numFmtId="166" fontId="31" fillId="0" borderId="47" xfId="81" applyNumberFormat="1" applyFont="1" applyFill="1" applyBorder="1" applyAlignment="1" applyProtection="1">
      <alignment vertical="top"/>
      <protection locked="0"/>
    </xf>
    <xf numFmtId="0" fontId="31" fillId="0" borderId="14" xfId="0" applyFont="1" applyFill="1" applyBorder="1" applyAlignment="1" applyProtection="1">
      <alignment horizontal="left" vertical="top" indent="1"/>
    </xf>
    <xf numFmtId="166" fontId="31" fillId="0" borderId="24" xfId="81" applyNumberFormat="1" applyFont="1" applyBorder="1" applyAlignment="1" applyProtection="1">
      <alignment vertical="top"/>
      <protection locked="0"/>
    </xf>
    <xf numFmtId="164" fontId="31" fillId="27" borderId="30" xfId="81" applyNumberFormat="1" applyFont="1" applyFill="1" applyBorder="1" applyAlignment="1" applyProtection="1">
      <alignment vertical="top"/>
    </xf>
    <xf numFmtId="164" fontId="31" fillId="27" borderId="44" xfId="81" applyNumberFormat="1" applyFont="1" applyFill="1" applyBorder="1" applyAlignment="1" applyProtection="1">
      <alignment vertical="top"/>
    </xf>
    <xf numFmtId="49" fontId="31" fillId="0" borderId="11" xfId="0" applyNumberFormat="1" applyFont="1" applyBorder="1" applyAlignment="1" applyProtection="1">
      <alignment horizontal="right" vertical="top"/>
    </xf>
    <xf numFmtId="0" fontId="31" fillId="0" borderId="16" xfId="0" applyFont="1" applyBorder="1" applyAlignment="1" applyProtection="1">
      <alignment horizontal="left" vertical="top" indent="1"/>
    </xf>
    <xf numFmtId="0" fontId="31" fillId="0" borderId="17" xfId="0" applyFont="1" applyBorder="1" applyAlignment="1" applyProtection="1">
      <alignment vertical="top"/>
    </xf>
    <xf numFmtId="0" fontId="31" fillId="0" borderId="11" xfId="0" applyFont="1" applyBorder="1" applyAlignment="1" applyProtection="1">
      <alignment vertical="top"/>
    </xf>
    <xf numFmtId="0" fontId="31" fillId="0" borderId="11" xfId="0" applyFont="1" applyBorder="1" applyProtection="1"/>
    <xf numFmtId="164" fontId="31" fillId="27" borderId="58" xfId="81" applyNumberFormat="1" applyFont="1" applyFill="1" applyBorder="1" applyAlignment="1" applyProtection="1">
      <alignment vertical="top"/>
    </xf>
    <xf numFmtId="164" fontId="31" fillId="27" borderId="21" xfId="81" applyNumberFormat="1" applyFont="1" applyFill="1" applyBorder="1" applyAlignment="1" applyProtection="1">
      <alignment vertical="top"/>
    </xf>
    <xf numFmtId="0" fontId="31" fillId="26" borderId="11" xfId="0" applyFont="1" applyFill="1" applyBorder="1" applyAlignment="1" applyProtection="1">
      <alignment vertical="top"/>
    </xf>
    <xf numFmtId="0" fontId="31" fillId="26" borderId="11" xfId="0" applyNumberFormat="1" applyFont="1" applyFill="1" applyBorder="1" applyAlignment="1" applyProtection="1">
      <alignment vertical="top"/>
    </xf>
    <xf numFmtId="0" fontId="31" fillId="26" borderId="14" xfId="0" applyFont="1" applyFill="1" applyBorder="1" applyAlignment="1" applyProtection="1">
      <alignment horizontal="left" vertical="top" indent="1"/>
    </xf>
    <xf numFmtId="0" fontId="31" fillId="0" borderId="11" xfId="0" applyFont="1" applyBorder="1" applyAlignment="1" applyProtection="1">
      <alignment horizontal="left" vertical="top" indent="1"/>
    </xf>
    <xf numFmtId="0" fontId="31" fillId="0" borderId="14" xfId="0" applyFont="1" applyBorder="1" applyAlignment="1" applyProtection="1">
      <alignment vertical="top"/>
    </xf>
    <xf numFmtId="165" fontId="31" fillId="0" borderId="24" xfId="62" applyNumberFormat="1" applyFont="1" applyFill="1" applyBorder="1" applyAlignment="1" applyProtection="1">
      <alignment vertical="top"/>
      <protection locked="0"/>
    </xf>
    <xf numFmtId="165" fontId="31" fillId="0" borderId="28" xfId="62" applyNumberFormat="1" applyFont="1" applyFill="1" applyBorder="1" applyAlignment="1" applyProtection="1">
      <alignment vertical="top"/>
      <protection locked="0"/>
    </xf>
    <xf numFmtId="165" fontId="31" fillId="27" borderId="25" xfId="62" applyNumberFormat="1" applyFont="1" applyFill="1" applyBorder="1" applyAlignment="1" applyProtection="1">
      <alignment vertical="top"/>
    </xf>
    <xf numFmtId="165" fontId="31" fillId="27" borderId="49" xfId="62" applyNumberFormat="1" applyFont="1" applyFill="1" applyBorder="1" applyAlignment="1" applyProtection="1">
      <alignment vertical="top"/>
    </xf>
    <xf numFmtId="0" fontId="31" fillId="26" borderId="12" xfId="0" applyFont="1" applyFill="1" applyBorder="1" applyAlignment="1" applyProtection="1">
      <alignment vertical="top"/>
    </xf>
    <xf numFmtId="0" fontId="31" fillId="26" borderId="16" xfId="0" applyNumberFormat="1" applyFont="1" applyFill="1" applyBorder="1" applyAlignment="1" applyProtection="1">
      <alignment vertical="top"/>
    </xf>
    <xf numFmtId="0" fontId="31" fillId="26" borderId="17" xfId="0" applyFont="1" applyFill="1" applyBorder="1" applyAlignment="1" applyProtection="1">
      <alignment horizontal="left" vertical="top" indent="1"/>
    </xf>
    <xf numFmtId="165" fontId="31" fillId="25" borderId="35" xfId="62" applyNumberFormat="1" applyFont="1" applyFill="1" applyBorder="1" applyAlignment="1" applyProtection="1">
      <alignment vertical="top"/>
    </xf>
    <xf numFmtId="0" fontId="31" fillId="25" borderId="36" xfId="0" applyFont="1" applyFill="1" applyBorder="1" applyProtection="1"/>
    <xf numFmtId="165" fontId="31" fillId="25" borderId="27" xfId="62" applyNumberFormat="1" applyFont="1" applyFill="1" applyBorder="1" applyAlignment="1" applyProtection="1">
      <alignment vertical="top"/>
    </xf>
    <xf numFmtId="0" fontId="31" fillId="26" borderId="22" xfId="0" applyNumberFormat="1" applyFont="1" applyFill="1" applyBorder="1" applyAlignment="1" applyProtection="1">
      <alignment vertical="top"/>
    </xf>
    <xf numFmtId="0" fontId="31" fillId="26" borderId="18" xfId="0" applyFont="1" applyFill="1" applyBorder="1" applyAlignment="1" applyProtection="1">
      <alignment horizontal="left" vertical="top" indent="1"/>
    </xf>
    <xf numFmtId="0" fontId="31" fillId="25" borderId="30" xfId="0" applyFont="1" applyFill="1" applyBorder="1" applyProtection="1"/>
    <xf numFmtId="49" fontId="31" fillId="0" borderId="23" xfId="0" applyNumberFormat="1" applyFont="1" applyBorder="1" applyAlignment="1" applyProtection="1">
      <alignment horizontal="right" vertical="top"/>
    </xf>
    <xf numFmtId="0" fontId="31" fillId="0" borderId="19" xfId="0" applyFont="1" applyBorder="1" applyAlignment="1" applyProtection="1">
      <alignment horizontal="left" vertical="top" indent="1"/>
    </xf>
    <xf numFmtId="0" fontId="31" fillId="0" borderId="19" xfId="0" applyFont="1" applyBorder="1" applyAlignment="1" applyProtection="1">
      <alignment vertical="top"/>
    </xf>
    <xf numFmtId="164" fontId="31" fillId="25" borderId="0" xfId="81" applyNumberFormat="1" applyFont="1" applyFill="1" applyBorder="1" applyProtection="1"/>
    <xf numFmtId="164" fontId="31" fillId="25" borderId="44" xfId="81" applyNumberFormat="1" applyFont="1" applyFill="1" applyBorder="1" applyProtection="1"/>
    <xf numFmtId="49" fontId="31" fillId="0" borderId="42" xfId="0" applyNumberFormat="1" applyFont="1" applyBorder="1" applyAlignment="1" applyProtection="1">
      <alignment horizontal="right" vertical="top"/>
    </xf>
    <xf numFmtId="0" fontId="31" fillId="0" borderId="43" xfId="0" applyFont="1" applyBorder="1" applyAlignment="1" applyProtection="1">
      <alignment horizontal="left" vertical="top" indent="1"/>
    </xf>
    <xf numFmtId="0" fontId="31" fillId="0" borderId="43" xfId="0" applyFont="1" applyBorder="1" applyAlignment="1" applyProtection="1">
      <alignment vertical="top"/>
    </xf>
    <xf numFmtId="166" fontId="31" fillId="0" borderId="54" xfId="0" applyNumberFormat="1" applyFont="1" applyFill="1" applyBorder="1" applyAlignment="1" applyProtection="1">
      <alignment vertical="top"/>
      <protection locked="0"/>
    </xf>
    <xf numFmtId="164" fontId="31" fillId="25" borderId="33" xfId="81" applyNumberFormat="1" applyFont="1" applyFill="1" applyBorder="1" applyProtection="1"/>
    <xf numFmtId="0" fontId="31" fillId="25" borderId="41" xfId="0" applyFont="1" applyFill="1" applyBorder="1" applyProtection="1"/>
    <xf numFmtId="164" fontId="31" fillId="25" borderId="46" xfId="81" applyNumberFormat="1" applyFont="1" applyFill="1" applyBorder="1" applyProtection="1"/>
    <xf numFmtId="164" fontId="31" fillId="0" borderId="0" xfId="81" applyNumberFormat="1" applyFont="1" applyBorder="1" applyProtection="1">
      <protection locked="0"/>
    </xf>
    <xf numFmtId="0" fontId="32" fillId="0" borderId="0" xfId="126" applyFont="1" applyFill="1" applyAlignment="1" applyProtection="1"/>
    <xf numFmtId="0" fontId="31" fillId="0" borderId="0" xfId="126" applyFont="1" applyProtection="1"/>
    <xf numFmtId="14" fontId="31" fillId="0" borderId="0" xfId="0" applyNumberFormat="1" applyFont="1" applyAlignment="1" applyProtection="1">
      <alignment wrapText="1"/>
      <protection locked="0"/>
    </xf>
    <xf numFmtId="0" fontId="32" fillId="0" borderId="0" xfId="126" applyFont="1" applyFill="1" applyBorder="1" applyAlignment="1" applyProtection="1">
      <alignment vertical="top"/>
      <protection locked="0"/>
    </xf>
    <xf numFmtId="0" fontId="36" fillId="0" borderId="0" xfId="199" applyFont="1" applyProtection="1"/>
    <xf numFmtId="0" fontId="31" fillId="0" borderId="0" xfId="125" applyFont="1" applyFill="1" applyBorder="1" applyAlignment="1" applyProtection="1">
      <protection locked="0"/>
    </xf>
    <xf numFmtId="49" fontId="31" fillId="0" borderId="0" xfId="0" applyNumberFormat="1" applyFont="1" applyProtection="1">
      <protection locked="0"/>
    </xf>
    <xf numFmtId="0" fontId="31" fillId="0" borderId="38" xfId="0" applyFont="1" applyFill="1" applyBorder="1" applyAlignment="1" applyProtection="1">
      <alignment horizontal="center" vertical="top" wrapText="1"/>
    </xf>
    <xf numFmtId="0" fontId="31" fillId="0" borderId="45" xfId="0" applyFont="1" applyFill="1" applyBorder="1" applyAlignment="1" applyProtection="1">
      <alignment horizontal="center" vertical="top" wrapText="1"/>
    </xf>
    <xf numFmtId="0" fontId="31" fillId="0" borderId="17" xfId="0" applyFont="1" applyBorder="1" applyAlignment="1" applyProtection="1">
      <alignment horizontal="left" vertical="top" indent="1"/>
    </xf>
    <xf numFmtId="0" fontId="31" fillId="26" borderId="31" xfId="0" applyFont="1" applyFill="1" applyBorder="1" applyAlignment="1" applyProtection="1">
      <alignment horizontal="center" vertical="top"/>
    </xf>
    <xf numFmtId="0" fontId="31" fillId="26" borderId="32" xfId="0" applyFont="1" applyFill="1" applyBorder="1" applyAlignment="1" applyProtection="1">
      <alignment horizontal="center" vertical="top"/>
    </xf>
    <xf numFmtId="0" fontId="31" fillId="26" borderId="26" xfId="0" applyFont="1" applyFill="1" applyBorder="1" applyAlignment="1" applyProtection="1">
      <alignment horizontal="center" vertical="top"/>
    </xf>
    <xf numFmtId="166" fontId="31" fillId="0" borderId="24" xfId="81" applyNumberFormat="1" applyFont="1" applyFill="1" applyBorder="1" applyAlignment="1" applyProtection="1">
      <alignment horizontal="center" vertical="top"/>
      <protection locked="0"/>
    </xf>
    <xf numFmtId="166" fontId="31" fillId="0" borderId="44" xfId="81" applyNumberFormat="1" applyFont="1" applyFill="1" applyBorder="1" applyAlignment="1" applyProtection="1">
      <alignment horizontal="center" vertical="top"/>
      <protection locked="0"/>
    </xf>
    <xf numFmtId="49" fontId="31" fillId="26" borderId="20" xfId="0" applyNumberFormat="1" applyFont="1" applyFill="1" applyBorder="1" applyAlignment="1" applyProtection="1">
      <alignment horizontal="right" vertical="top"/>
    </xf>
    <xf numFmtId="2" fontId="31" fillId="26" borderId="22" xfId="0" applyNumberFormat="1" applyFont="1" applyFill="1" applyBorder="1" applyAlignment="1" applyProtection="1">
      <alignment horizontal="right" vertical="top"/>
    </xf>
    <xf numFmtId="164" fontId="31" fillId="26" borderId="38" xfId="81" applyNumberFormat="1" applyFont="1" applyFill="1" applyBorder="1" applyAlignment="1" applyProtection="1">
      <alignment horizontal="center" vertical="top"/>
    </xf>
    <xf numFmtId="164" fontId="31" fillId="26" borderId="45" xfId="81" applyNumberFormat="1" applyFont="1" applyFill="1" applyBorder="1" applyAlignment="1" applyProtection="1">
      <alignment horizontal="center" vertical="top"/>
    </xf>
    <xf numFmtId="164" fontId="31" fillId="26" borderId="34" xfId="81" applyNumberFormat="1" applyFont="1" applyFill="1" applyBorder="1" applyAlignment="1" applyProtection="1">
      <alignment horizontal="center" vertical="top"/>
    </xf>
    <xf numFmtId="0" fontId="31" fillId="0" borderId="14" xfId="0" applyFont="1" applyBorder="1" applyAlignment="1" applyProtection="1">
      <alignment horizontal="left" vertical="top" indent="1"/>
    </xf>
    <xf numFmtId="164" fontId="31" fillId="26" borderId="24" xfId="81" applyNumberFormat="1" applyFont="1" applyFill="1" applyBorder="1" applyAlignment="1" applyProtection="1">
      <alignment horizontal="center" vertical="top"/>
    </xf>
    <xf numFmtId="164" fontId="31" fillId="26" borderId="44" xfId="81" applyNumberFormat="1" applyFont="1" applyFill="1" applyBorder="1" applyAlignment="1" applyProtection="1">
      <alignment horizontal="center" vertical="top"/>
    </xf>
    <xf numFmtId="164" fontId="31" fillId="26" borderId="0" xfId="81" applyNumberFormat="1" applyFont="1" applyFill="1" applyBorder="1" applyAlignment="1" applyProtection="1">
      <alignment horizontal="center" vertical="top"/>
    </xf>
    <xf numFmtId="164" fontId="31" fillId="25" borderId="44" xfId="81" applyNumberFormat="1" applyFont="1" applyFill="1" applyBorder="1" applyAlignment="1" applyProtection="1">
      <alignment horizontal="center" vertical="top"/>
    </xf>
    <xf numFmtId="164" fontId="31" fillId="25" borderId="24" xfId="81" applyNumberFormat="1" applyFont="1" applyFill="1" applyBorder="1" applyAlignment="1" applyProtection="1">
      <alignment horizontal="center" vertical="top"/>
    </xf>
    <xf numFmtId="164" fontId="31" fillId="25" borderId="0" xfId="81" applyNumberFormat="1" applyFont="1" applyFill="1" applyBorder="1" applyAlignment="1" applyProtection="1">
      <alignment horizontal="center" vertical="top"/>
    </xf>
    <xf numFmtId="166" fontId="31" fillId="0" borderId="0" xfId="81" applyNumberFormat="1" applyFont="1" applyFill="1" applyBorder="1" applyAlignment="1" applyProtection="1">
      <alignment horizontal="center" vertical="top"/>
      <protection locked="0"/>
    </xf>
    <xf numFmtId="0" fontId="31" fillId="0" borderId="11" xfId="0" quotePrefix="1" applyFont="1" applyFill="1" applyBorder="1" applyAlignment="1" applyProtection="1">
      <alignment horizontal="right" vertical="top"/>
    </xf>
    <xf numFmtId="164" fontId="31" fillId="25" borderId="47" xfId="81" applyNumberFormat="1" applyFont="1" applyFill="1" applyBorder="1" applyAlignment="1" applyProtection="1">
      <alignment horizontal="center" vertical="top"/>
    </xf>
    <xf numFmtId="164" fontId="31" fillId="25" borderId="58" xfId="81" applyNumberFormat="1" applyFont="1" applyFill="1" applyBorder="1" applyAlignment="1" applyProtection="1">
      <alignment horizontal="center" vertical="top"/>
    </xf>
    <xf numFmtId="164" fontId="31" fillId="26" borderId="47" xfId="81" applyNumberFormat="1" applyFont="1" applyFill="1" applyBorder="1" applyAlignment="1" applyProtection="1">
      <alignment horizontal="center" vertical="top"/>
    </xf>
    <xf numFmtId="164" fontId="31" fillId="26" borderId="58" xfId="81" applyNumberFormat="1" applyFont="1" applyFill="1" applyBorder="1" applyAlignment="1" applyProtection="1">
      <alignment horizontal="center" vertical="top"/>
    </xf>
    <xf numFmtId="166" fontId="31" fillId="0" borderId="47" xfId="81" applyNumberFormat="1" applyFont="1" applyFill="1" applyBorder="1" applyAlignment="1" applyProtection="1">
      <alignment horizontal="center" vertical="top"/>
      <protection locked="0"/>
    </xf>
    <xf numFmtId="166" fontId="31" fillId="0" borderId="58" xfId="81" applyNumberFormat="1" applyFont="1" applyFill="1" applyBorder="1" applyAlignment="1" applyProtection="1">
      <alignment horizontal="center" vertical="top"/>
      <protection locked="0"/>
    </xf>
    <xf numFmtId="0" fontId="31" fillId="0" borderId="11" xfId="0" quotePrefix="1" applyNumberFormat="1" applyFont="1" applyFill="1" applyBorder="1" applyAlignment="1" applyProtection="1">
      <alignment vertical="top"/>
    </xf>
    <xf numFmtId="0" fontId="37" fillId="0" borderId="0" xfId="0" applyFont="1" applyFill="1" applyProtection="1">
      <protection locked="0"/>
    </xf>
    <xf numFmtId="164" fontId="31" fillId="27" borderId="24" xfId="81" applyNumberFormat="1" applyFont="1" applyFill="1" applyBorder="1" applyAlignment="1" applyProtection="1">
      <alignment horizontal="center" vertical="top"/>
    </xf>
    <xf numFmtId="164" fontId="31" fillId="27" borderId="44" xfId="81" applyNumberFormat="1" applyFont="1" applyFill="1" applyBorder="1" applyAlignment="1" applyProtection="1">
      <alignment horizontal="center" vertical="top"/>
    </xf>
    <xf numFmtId="0" fontId="31" fillId="26" borderId="18" xfId="0" applyFont="1" applyFill="1" applyBorder="1" applyAlignment="1" applyProtection="1">
      <alignment horizontal="left" vertical="top" wrapText="1" indent="1"/>
    </xf>
    <xf numFmtId="164" fontId="31" fillId="26" borderId="25" xfId="81" applyNumberFormat="1" applyFont="1" applyFill="1" applyBorder="1" applyAlignment="1" applyProtection="1">
      <alignment horizontal="center" vertical="top"/>
    </xf>
    <xf numFmtId="164" fontId="31" fillId="26" borderId="46" xfId="81" applyNumberFormat="1" applyFont="1" applyFill="1" applyBorder="1" applyAlignment="1" applyProtection="1">
      <alignment horizontal="center" vertical="top"/>
    </xf>
    <xf numFmtId="164" fontId="31" fillId="26" borderId="33" xfId="81" applyNumberFormat="1" applyFont="1" applyFill="1" applyBorder="1" applyAlignment="1" applyProtection="1">
      <alignment horizontal="center" vertical="top"/>
    </xf>
    <xf numFmtId="0" fontId="32" fillId="0" borderId="0" xfId="126" applyFont="1" applyFill="1" applyBorder="1" applyAlignment="1" applyProtection="1">
      <alignment horizontal="left" vertical="top" wrapText="1"/>
    </xf>
    <xf numFmtId="164" fontId="31" fillId="0" borderId="0" xfId="0" applyNumberFormat="1" applyFont="1" applyProtection="1">
      <protection locked="0"/>
    </xf>
    <xf numFmtId="0" fontId="31" fillId="26" borderId="0" xfId="0" applyFont="1" applyFill="1" applyAlignment="1" applyProtection="1">
      <alignment horizontal="left"/>
    </xf>
    <xf numFmtId="49" fontId="31" fillId="26" borderId="0" xfId="0" applyNumberFormat="1" applyFont="1" applyFill="1" applyAlignment="1" applyProtection="1">
      <alignment horizontal="left"/>
    </xf>
    <xf numFmtId="0" fontId="31" fillId="0" borderId="0" xfId="0" applyFont="1"/>
    <xf numFmtId="0" fontId="32" fillId="28" borderId="10" xfId="0" applyFont="1" applyFill="1" applyBorder="1" applyAlignment="1" applyProtection="1">
      <alignment horizontal="center"/>
    </xf>
    <xf numFmtId="0" fontId="31" fillId="0" borderId="10" xfId="0" applyFont="1" applyBorder="1" applyAlignment="1" applyProtection="1">
      <alignment horizontal="center"/>
    </xf>
    <xf numFmtId="0" fontId="32" fillId="28" borderId="74" xfId="0" applyFont="1" applyFill="1" applyBorder="1" applyAlignment="1" applyProtection="1">
      <alignment horizontal="left" indent="1"/>
    </xf>
    <xf numFmtId="0" fontId="31" fillId="0" borderId="75" xfId="0" applyFont="1" applyBorder="1" applyAlignment="1" applyProtection="1">
      <alignment horizontal="left" wrapText="1" indent="3"/>
      <protection locked="0"/>
    </xf>
    <xf numFmtId="0" fontId="31" fillId="0" borderId="75" xfId="0" applyFont="1" applyBorder="1" applyAlignment="1" applyProtection="1">
      <alignment horizontal="left" indent="2"/>
    </xf>
    <xf numFmtId="0" fontId="31" fillId="0" borderId="82" xfId="0" applyFont="1" applyBorder="1" applyAlignment="1" applyProtection="1">
      <alignment horizontal="left" indent="2"/>
    </xf>
    <xf numFmtId="0" fontId="31" fillId="0" borderId="80" xfId="0" applyFont="1" applyBorder="1" applyAlignment="1" applyProtection="1">
      <alignment horizontal="left" indent="2"/>
    </xf>
    <xf numFmtId="0" fontId="32" fillId="28" borderId="29" xfId="0" applyFont="1" applyFill="1" applyBorder="1" applyAlignment="1" applyProtection="1">
      <alignment horizontal="center"/>
    </xf>
    <xf numFmtId="0" fontId="31" fillId="0" borderId="0" xfId="0" applyFont="1" applyBorder="1" applyAlignment="1"/>
    <xf numFmtId="0" fontId="31" fillId="0" borderId="29" xfId="0" applyFont="1" applyBorder="1" applyAlignment="1" applyProtection="1">
      <alignment horizontal="center"/>
    </xf>
    <xf numFmtId="0" fontId="31" fillId="0" borderId="0" xfId="0" applyFont="1" applyAlignment="1">
      <alignment horizontal="center"/>
    </xf>
    <xf numFmtId="0" fontId="32" fillId="29" borderId="56" xfId="0" applyFont="1" applyFill="1" applyBorder="1" applyAlignment="1" applyProtection="1">
      <alignment horizontal="left" indent="1"/>
    </xf>
    <xf numFmtId="0" fontId="31" fillId="28" borderId="76" xfId="0" applyFont="1" applyFill="1" applyBorder="1" applyAlignment="1" applyProtection="1">
      <alignment horizontal="left"/>
    </xf>
    <xf numFmtId="0" fontId="31" fillId="29" borderId="76" xfId="0" applyFont="1" applyFill="1" applyBorder="1" applyAlignment="1" applyProtection="1">
      <alignment horizontal="left" indent="2"/>
    </xf>
    <xf numFmtId="0" fontId="31" fillId="28" borderId="79" xfId="0" applyFont="1" applyFill="1" applyBorder="1" applyAlignment="1" applyProtection="1">
      <alignment horizontal="left"/>
    </xf>
    <xf numFmtId="0" fontId="31" fillId="28" borderId="81" xfId="0" applyFont="1" applyFill="1" applyBorder="1" applyAlignment="1" applyProtection="1">
      <alignment horizontal="left"/>
    </xf>
    <xf numFmtId="0" fontId="31" fillId="29" borderId="77" xfId="0" applyFont="1" applyFill="1" applyBorder="1" applyAlignment="1" applyProtection="1">
      <alignment horizontal="left" indent="2"/>
    </xf>
    <xf numFmtId="0" fontId="31" fillId="24" borderId="76" xfId="324" applyFont="1" applyFill="1" applyBorder="1" applyAlignment="1" applyProtection="1">
      <alignment horizontal="left"/>
    </xf>
    <xf numFmtId="0" fontId="31" fillId="0" borderId="0" xfId="0" applyFont="1" applyFill="1" applyBorder="1" applyAlignment="1"/>
    <xf numFmtId="0" fontId="31" fillId="0" borderId="0" xfId="0" applyFont="1" applyFill="1"/>
    <xf numFmtId="0" fontId="31" fillId="28" borderId="34" xfId="0" applyFont="1" applyFill="1" applyBorder="1" applyAlignment="1" applyProtection="1">
      <alignment horizontal="left"/>
    </xf>
    <xf numFmtId="0" fontId="31" fillId="28" borderId="33" xfId="0" applyFont="1" applyFill="1" applyBorder="1" applyAlignment="1" applyProtection="1">
      <alignment horizontal="left"/>
    </xf>
    <xf numFmtId="0" fontId="31" fillId="0" borderId="0" xfId="126" applyFont="1" applyFill="1" applyAlignment="1" applyProtection="1"/>
    <xf numFmtId="0" fontId="31" fillId="0" borderId="0" xfId="126" applyFont="1" applyBorder="1" applyAlignment="1" applyProtection="1">
      <alignment horizontal="left"/>
    </xf>
    <xf numFmtId="0" fontId="31" fillId="0" borderId="0" xfId="125" applyFont="1" applyFill="1" applyAlignment="1" applyProtection="1"/>
    <xf numFmtId="49" fontId="31" fillId="0" borderId="66" xfId="125" applyNumberFormat="1" applyFont="1" applyBorder="1" applyAlignment="1" applyProtection="1">
      <alignment horizontal="right"/>
    </xf>
    <xf numFmtId="49" fontId="31" fillId="0" borderId="67" xfId="126" applyNumberFormat="1" applyFont="1" applyBorder="1" applyAlignment="1" applyProtection="1">
      <alignment horizontal="left" vertical="top" indent="1"/>
    </xf>
    <xf numFmtId="0" fontId="31" fillId="0" borderId="27" xfId="126" applyFont="1" applyBorder="1" applyAlignment="1" applyProtection="1"/>
    <xf numFmtId="49" fontId="31" fillId="0" borderId="68" xfId="125" applyNumberFormat="1" applyFont="1" applyFill="1" applyBorder="1" applyAlignment="1" applyProtection="1">
      <alignment horizontal="right"/>
    </xf>
    <xf numFmtId="0" fontId="31" fillId="0" borderId="44" xfId="126" applyFont="1" applyFill="1" applyBorder="1" applyAlignment="1" applyProtection="1">
      <alignment horizontal="left" vertical="top" indent="1"/>
    </xf>
    <xf numFmtId="0" fontId="31" fillId="0" borderId="44" xfId="126" applyFont="1" applyFill="1" applyBorder="1" applyAlignment="1" applyProtection="1">
      <alignment horizontal="left" vertical="top" wrapText="1" indent="1"/>
    </xf>
    <xf numFmtId="49" fontId="31" fillId="0" borderId="68" xfId="125" applyNumberFormat="1" applyFont="1" applyBorder="1" applyAlignment="1" applyProtection="1">
      <alignment horizontal="right"/>
    </xf>
    <xf numFmtId="49" fontId="31" fillId="26" borderId="68" xfId="125" applyNumberFormat="1" applyFont="1" applyFill="1" applyBorder="1" applyAlignment="1" applyProtection="1">
      <alignment horizontal="right"/>
    </xf>
    <xf numFmtId="0" fontId="31" fillId="26" borderId="45" xfId="126" applyFont="1" applyFill="1" applyBorder="1" applyAlignment="1" applyProtection="1">
      <alignment horizontal="left" vertical="top" indent="1"/>
    </xf>
    <xf numFmtId="49" fontId="31" fillId="0" borderId="69" xfId="125" applyNumberFormat="1" applyFont="1" applyBorder="1" applyAlignment="1" applyProtection="1">
      <alignment horizontal="right"/>
    </xf>
    <xf numFmtId="0" fontId="31" fillId="26" borderId="44" xfId="125" applyFont="1" applyFill="1" applyBorder="1" applyAlignment="1" applyProtection="1">
      <alignment horizontal="left" vertical="top" indent="1"/>
    </xf>
    <xf numFmtId="49" fontId="31" fillId="0" borderId="69" xfId="125" applyNumberFormat="1" applyFont="1" applyFill="1" applyBorder="1" applyAlignment="1" applyProtection="1">
      <alignment horizontal="right"/>
    </xf>
    <xf numFmtId="0" fontId="31" fillId="0" borderId="26" xfId="0" applyNumberFormat="1" applyFont="1" applyFill="1" applyBorder="1" applyAlignment="1" applyProtection="1">
      <alignment vertical="top"/>
    </xf>
    <xf numFmtId="0" fontId="31" fillId="0" borderId="32" xfId="125" applyFont="1" applyFill="1" applyBorder="1" applyAlignment="1" applyProtection="1">
      <alignment horizontal="left" vertical="top" indent="1"/>
    </xf>
    <xf numFmtId="49" fontId="31" fillId="26" borderId="72" xfId="125" applyNumberFormat="1" applyFont="1" applyFill="1" applyBorder="1" applyAlignment="1" applyProtection="1">
      <alignment horizontal="right"/>
    </xf>
    <xf numFmtId="0" fontId="31" fillId="26" borderId="34" xfId="0" applyNumberFormat="1" applyFont="1" applyFill="1" applyBorder="1" applyAlignment="1" applyProtection="1">
      <alignment vertical="top"/>
    </xf>
    <xf numFmtId="0" fontId="31" fillId="26" borderId="45" xfId="125" applyFont="1" applyFill="1" applyBorder="1" applyAlignment="1" applyProtection="1">
      <alignment horizontal="left" vertical="top" indent="1"/>
    </xf>
    <xf numFmtId="0" fontId="32" fillId="0" borderId="68" xfId="126" applyFont="1" applyFill="1" applyBorder="1" applyAlignment="1" applyProtection="1"/>
    <xf numFmtId="0" fontId="31" fillId="0" borderId="0" xfId="125" applyFont="1" applyBorder="1" applyAlignment="1" applyProtection="1"/>
    <xf numFmtId="0" fontId="31" fillId="0" borderId="44" xfId="125" applyFont="1" applyBorder="1" applyAlignment="1" applyProtection="1"/>
    <xf numFmtId="49" fontId="31" fillId="26" borderId="70" xfId="125" applyNumberFormat="1" applyFont="1" applyFill="1" applyBorder="1" applyAlignment="1" applyProtection="1">
      <alignment horizontal="right"/>
    </xf>
    <xf numFmtId="0" fontId="31" fillId="26" borderId="33" xfId="0" applyNumberFormat="1" applyFont="1" applyFill="1" applyBorder="1" applyAlignment="1" applyProtection="1">
      <alignment vertical="top"/>
    </xf>
    <xf numFmtId="0" fontId="31" fillId="26" borderId="46" xfId="125" applyFont="1" applyFill="1" applyBorder="1" applyAlignment="1" applyProtection="1">
      <alignment horizontal="left" vertical="top" indent="1"/>
    </xf>
    <xf numFmtId="0" fontId="32" fillId="0" borderId="0" xfId="126" applyFont="1" applyFill="1" applyAlignment="1" applyProtection="1">
      <protection locked="0"/>
    </xf>
    <xf numFmtId="0" fontId="32" fillId="0" borderId="0" xfId="126" applyFont="1" applyFill="1" applyBorder="1" applyAlignment="1" applyProtection="1">
      <alignment vertical="top"/>
    </xf>
    <xf numFmtId="0" fontId="31" fillId="0" borderId="29" xfId="125" applyFont="1" applyBorder="1" applyAlignment="1" applyProtection="1">
      <alignment horizontal="center"/>
    </xf>
    <xf numFmtId="0" fontId="31" fillId="0" borderId="39" xfId="125" applyFont="1" applyBorder="1" applyAlignment="1" applyProtection="1">
      <alignment horizontal="center"/>
    </xf>
    <xf numFmtId="0" fontId="31" fillId="0" borderId="40" xfId="125" applyFont="1" applyBorder="1" applyAlignment="1" applyProtection="1">
      <alignment horizontal="center"/>
    </xf>
    <xf numFmtId="0" fontId="31" fillId="0" borderId="53" xfId="125" applyFont="1" applyBorder="1" applyAlignment="1" applyProtection="1">
      <alignment horizontal="center"/>
    </xf>
    <xf numFmtId="0" fontId="31" fillId="0" borderId="52" xfId="125" applyFont="1" applyBorder="1" applyAlignment="1" applyProtection="1">
      <alignment horizontal="center"/>
    </xf>
    <xf numFmtId="0" fontId="38" fillId="0" borderId="60" xfId="125" applyFont="1" applyFill="1" applyBorder="1" applyAlignment="1" applyProtection="1">
      <alignment horizontal="center"/>
    </xf>
    <xf numFmtId="0" fontId="38" fillId="0" borderId="56" xfId="125" applyFont="1" applyFill="1" applyBorder="1" applyAlignment="1" applyProtection="1">
      <alignment horizontal="center"/>
    </xf>
    <xf numFmtId="0" fontId="38" fillId="0" borderId="61" xfId="125" applyFont="1" applyFill="1" applyBorder="1" applyAlignment="1" applyProtection="1">
      <alignment horizontal="center"/>
    </xf>
    <xf numFmtId="0" fontId="31" fillId="26" borderId="62" xfId="91" applyNumberFormat="1" applyFont="1" applyFill="1" applyBorder="1" applyAlignment="1" applyProtection="1">
      <alignment vertical="top"/>
    </xf>
    <xf numFmtId="0" fontId="31" fillId="26" borderId="26" xfId="91" applyNumberFormat="1" applyFont="1" applyFill="1" applyBorder="1" applyAlignment="1" applyProtection="1">
      <alignment vertical="top"/>
    </xf>
    <xf numFmtId="0" fontId="31" fillId="26" borderId="32" xfId="91" applyNumberFormat="1" applyFont="1" applyFill="1" applyBorder="1" applyAlignment="1" applyProtection="1">
      <alignment vertical="top"/>
    </xf>
    <xf numFmtId="164" fontId="31" fillId="0" borderId="30" xfId="81" applyNumberFormat="1" applyFont="1" applyFill="1" applyBorder="1" applyAlignment="1" applyProtection="1">
      <alignment horizontal="center" vertical="top"/>
      <protection locked="0"/>
    </xf>
    <xf numFmtId="164" fontId="31" fillId="0" borderId="0" xfId="81" applyNumberFormat="1" applyFont="1" applyFill="1" applyBorder="1" applyAlignment="1" applyProtection="1">
      <alignment horizontal="center" vertical="top"/>
      <protection locked="0"/>
    </xf>
    <xf numFmtId="164" fontId="31" fillId="0" borderId="30" xfId="92" applyNumberFormat="1" applyFont="1" applyFill="1" applyBorder="1" applyAlignment="1" applyProtection="1">
      <alignment vertical="top"/>
      <protection locked="0"/>
    </xf>
    <xf numFmtId="164" fontId="31" fillId="0" borderId="0" xfId="81" applyNumberFormat="1" applyFont="1" applyFill="1" applyBorder="1" applyAlignment="1" applyProtection="1">
      <alignment vertical="top"/>
      <protection locked="0"/>
    </xf>
    <xf numFmtId="164" fontId="31" fillId="27" borderId="0" xfId="91" applyNumberFormat="1" applyFont="1" applyFill="1" applyBorder="1" applyAlignment="1" applyProtection="1">
      <alignment vertical="top"/>
    </xf>
    <xf numFmtId="164" fontId="31" fillId="27" borderId="44" xfId="91" applyNumberFormat="1" applyFont="1" applyFill="1" applyBorder="1" applyAlignment="1" applyProtection="1">
      <alignment vertical="top"/>
    </xf>
    <xf numFmtId="164" fontId="31" fillId="27" borderId="0" xfId="81" applyNumberFormat="1" applyFont="1" applyFill="1" applyBorder="1" applyAlignment="1" applyProtection="1">
      <alignment horizontal="center" vertical="top"/>
    </xf>
    <xf numFmtId="0" fontId="31" fillId="26" borderId="50" xfId="91" applyNumberFormat="1" applyFont="1" applyFill="1" applyBorder="1" applyAlignment="1" applyProtection="1">
      <alignment vertical="top"/>
    </xf>
    <xf numFmtId="0" fontId="31" fillId="26" borderId="34" xfId="81" applyNumberFormat="1" applyFont="1" applyFill="1" applyBorder="1" applyAlignment="1" applyProtection="1">
      <alignment vertical="top"/>
    </xf>
    <xf numFmtId="0" fontId="31" fillId="26" borderId="45" xfId="81" applyNumberFormat="1" applyFont="1" applyFill="1" applyBorder="1" applyAlignment="1" applyProtection="1">
      <alignment vertical="top"/>
    </xf>
    <xf numFmtId="0" fontId="31" fillId="26" borderId="30" xfId="91" applyNumberFormat="1" applyFont="1" applyFill="1" applyBorder="1" applyAlignment="1" applyProtection="1">
      <alignment vertical="top"/>
    </xf>
    <xf numFmtId="0" fontId="31" fillId="26" borderId="44" xfId="91" applyNumberFormat="1" applyFont="1" applyFill="1" applyBorder="1" applyAlignment="1" applyProtection="1">
      <alignment vertical="top"/>
    </xf>
    <xf numFmtId="164" fontId="31" fillId="0" borderId="30" xfId="81" applyNumberFormat="1" applyFont="1" applyFill="1" applyBorder="1" applyAlignment="1" applyProtection="1">
      <alignment vertical="top"/>
      <protection locked="0"/>
    </xf>
    <xf numFmtId="164" fontId="31" fillId="27" borderId="0" xfId="81" applyNumberFormat="1" applyFont="1" applyFill="1" applyBorder="1" applyAlignment="1" applyProtection="1">
      <alignment vertical="top"/>
    </xf>
    <xf numFmtId="0" fontId="31" fillId="26" borderId="30" xfId="126" applyNumberFormat="1" applyFont="1" applyFill="1" applyBorder="1" applyAlignment="1" applyProtection="1">
      <alignment horizontal="center" vertical="top"/>
    </xf>
    <xf numFmtId="0" fontId="31" fillId="26" borderId="0" xfId="126" applyNumberFormat="1" applyFont="1" applyFill="1" applyBorder="1" applyAlignment="1" applyProtection="1">
      <alignment horizontal="center" vertical="top"/>
    </xf>
    <xf numFmtId="0" fontId="31" fillId="26" borderId="44" xfId="126" applyNumberFormat="1" applyFont="1" applyFill="1" applyBorder="1" applyAlignment="1" applyProtection="1">
      <alignment horizontal="center" vertical="top"/>
    </xf>
    <xf numFmtId="3" fontId="31" fillId="0" borderId="55" xfId="126" applyNumberFormat="1" applyFont="1" applyFill="1" applyBorder="1" applyAlignment="1" applyProtection="1">
      <alignment horizontal="center" vertical="top"/>
      <protection locked="0"/>
    </xf>
    <xf numFmtId="3" fontId="31" fillId="0" borderId="19" xfId="126" applyNumberFormat="1" applyFont="1" applyFill="1" applyBorder="1" applyAlignment="1" applyProtection="1">
      <alignment horizontal="center" vertical="top"/>
      <protection locked="0"/>
    </xf>
    <xf numFmtId="37" fontId="31" fillId="27" borderId="19" xfId="126" applyNumberFormat="1" applyFont="1" applyFill="1" applyBorder="1" applyAlignment="1" applyProtection="1">
      <alignment horizontal="center" vertical="top"/>
    </xf>
    <xf numFmtId="37" fontId="31" fillId="27" borderId="71" xfId="126" applyNumberFormat="1" applyFont="1" applyFill="1" applyBorder="1" applyAlignment="1" applyProtection="1">
      <alignment horizontal="center" vertical="top"/>
    </xf>
    <xf numFmtId="3" fontId="31" fillId="0" borderId="62" xfId="126" applyNumberFormat="1" applyFont="1" applyFill="1" applyBorder="1" applyAlignment="1" applyProtection="1">
      <alignment horizontal="center" vertical="top"/>
      <protection locked="0"/>
    </xf>
    <xf numFmtId="37" fontId="31" fillId="27" borderId="26" xfId="126" applyNumberFormat="1" applyFont="1" applyFill="1" applyBorder="1" applyAlignment="1" applyProtection="1">
      <alignment horizontal="center" vertical="top"/>
    </xf>
    <xf numFmtId="0" fontId="31" fillId="26" borderId="55" xfId="126" applyNumberFormat="1" applyFont="1" applyFill="1" applyBorder="1" applyAlignment="1" applyProtection="1">
      <alignment horizontal="center" vertical="top"/>
    </xf>
    <xf numFmtId="0" fontId="31" fillId="26" borderId="19" xfId="126" applyNumberFormat="1" applyFont="1" applyFill="1" applyBorder="1" applyAlignment="1" applyProtection="1">
      <alignment horizontal="center" vertical="top"/>
    </xf>
    <xf numFmtId="0" fontId="31" fillId="26" borderId="71" xfId="126" applyNumberFormat="1" applyFont="1" applyFill="1" applyBorder="1" applyAlignment="1" applyProtection="1">
      <alignment horizontal="center" vertical="top"/>
    </xf>
    <xf numFmtId="0" fontId="31" fillId="26" borderId="62" xfId="125" applyFont="1" applyFill="1" applyBorder="1" applyAlignment="1" applyProtection="1"/>
    <xf numFmtId="0" fontId="31" fillId="26" borderId="26" xfId="125" applyFont="1" applyFill="1" applyBorder="1" applyAlignment="1" applyProtection="1"/>
    <xf numFmtId="0" fontId="31" fillId="26" borderId="32" xfId="125" applyFont="1" applyFill="1" applyBorder="1" applyAlignment="1" applyProtection="1"/>
    <xf numFmtId="164" fontId="31" fillId="26" borderId="26" xfId="91" applyNumberFormat="1" applyFont="1" applyFill="1" applyBorder="1" applyAlignment="1" applyProtection="1"/>
    <xf numFmtId="0" fontId="31" fillId="26" borderId="26" xfId="0" applyFont="1" applyFill="1" applyBorder="1" applyProtection="1"/>
    <xf numFmtId="0" fontId="31" fillId="25" borderId="30" xfId="125" applyFont="1" applyFill="1" applyBorder="1" applyAlignment="1" applyProtection="1"/>
    <xf numFmtId="0" fontId="31" fillId="25" borderId="0" xfId="125" applyFont="1" applyFill="1" applyBorder="1" applyAlignment="1" applyProtection="1"/>
    <xf numFmtId="167" fontId="31" fillId="27" borderId="0" xfId="125" applyNumberFormat="1" applyFont="1" applyFill="1" applyAlignment="1" applyProtection="1"/>
    <xf numFmtId="0" fontId="31" fillId="26" borderId="41" xfId="126" applyNumberFormat="1" applyFont="1" applyFill="1" applyBorder="1" applyAlignment="1" applyProtection="1">
      <alignment horizontal="center" vertical="top"/>
    </xf>
    <xf numFmtId="0" fontId="31" fillId="26" borderId="33" xfId="126" applyNumberFormat="1" applyFont="1" applyFill="1" applyBorder="1" applyAlignment="1" applyProtection="1">
      <alignment horizontal="center" vertical="top"/>
    </xf>
    <xf numFmtId="0" fontId="31" fillId="26" borderId="46" xfId="126" applyNumberFormat="1" applyFont="1" applyFill="1" applyBorder="1" applyAlignment="1" applyProtection="1">
      <alignment horizontal="center" vertical="top"/>
    </xf>
    <xf numFmtId="49" fontId="32" fillId="26" borderId="0" xfId="125" applyNumberFormat="1" applyFont="1" applyFill="1" applyAlignment="1" applyProtection="1">
      <alignment horizontal="left"/>
    </xf>
    <xf numFmtId="0" fontId="32" fillId="0" borderId="0" xfId="126" applyFont="1" applyAlignment="1" applyProtection="1">
      <alignment horizontal="left"/>
    </xf>
    <xf numFmtId="0" fontId="32" fillId="0" borderId="0" xfId="126" applyFont="1" applyProtection="1"/>
    <xf numFmtId="0" fontId="32" fillId="0" borderId="0" xfId="126" applyFont="1" applyFill="1" applyAlignment="1"/>
    <xf numFmtId="0" fontId="32" fillId="0" borderId="0" xfId="126" applyFont="1"/>
    <xf numFmtId="0" fontId="32" fillId="0" borderId="0" xfId="0" applyFont="1" applyProtection="1">
      <protection locked="0"/>
    </xf>
    <xf numFmtId="0" fontId="35" fillId="0" borderId="0" xfId="0" applyFont="1" applyProtection="1"/>
    <xf numFmtId="0" fontId="32" fillId="0" borderId="0" xfId="0" applyFont="1" applyAlignment="1" applyProtection="1">
      <alignment horizontal="center"/>
    </xf>
    <xf numFmtId="0" fontId="31" fillId="0" borderId="0" xfId="0" applyFont="1" applyAlignment="1" applyProtection="1"/>
    <xf numFmtId="0" fontId="32" fillId="0" borderId="0" xfId="0" applyFont="1" applyFill="1" applyAlignment="1" applyProtection="1">
      <alignment horizontal="center"/>
    </xf>
    <xf numFmtId="0" fontId="32" fillId="24" borderId="39" xfId="0" applyFont="1" applyFill="1" applyBorder="1" applyAlignment="1" applyProtection="1">
      <alignment horizontal="center"/>
    </xf>
    <xf numFmtId="0" fontId="31" fillId="0" borderId="16" xfId="125" applyFont="1" applyBorder="1" applyAlignment="1" applyProtection="1">
      <alignment wrapText="1"/>
    </xf>
    <xf numFmtId="0" fontId="31" fillId="0" borderId="32" xfId="0" applyFont="1" applyBorder="1" applyAlignment="1" applyProtection="1">
      <alignment wrapText="1"/>
    </xf>
    <xf numFmtId="0" fontId="31" fillId="0" borderId="0" xfId="0" applyFont="1" applyFill="1" applyAlignment="1" applyProtection="1"/>
    <xf numFmtId="0" fontId="32" fillId="0" borderId="0" xfId="126" applyFont="1" applyFill="1" applyBorder="1" applyAlignment="1" applyProtection="1">
      <alignment vertical="top" wrapText="1"/>
    </xf>
    <xf numFmtId="0" fontId="32" fillId="0" borderId="16" xfId="0" applyFont="1" applyBorder="1" applyAlignment="1" applyProtection="1">
      <alignment vertical="top"/>
    </xf>
    <xf numFmtId="0" fontId="32" fillId="0" borderId="26" xfId="0" applyFont="1" applyBorder="1" applyAlignment="1" applyProtection="1">
      <alignment vertical="top"/>
    </xf>
    <xf numFmtId="0" fontId="32" fillId="0" borderId="22" xfId="0" applyFont="1" applyBorder="1" applyAlignment="1" applyProtection="1">
      <alignment vertical="top"/>
    </xf>
    <xf numFmtId="0" fontId="32" fillId="0" borderId="34" xfId="0" applyFont="1" applyBorder="1" applyAlignment="1" applyProtection="1">
      <alignment vertical="top"/>
    </xf>
    <xf numFmtId="0" fontId="32" fillId="0" borderId="16" xfId="0" applyFont="1" applyBorder="1" applyAlignment="1" applyProtection="1">
      <alignment vertical="top" wrapText="1"/>
    </xf>
    <xf numFmtId="0" fontId="40" fillId="0" borderId="18" xfId="0" applyFont="1" applyBorder="1" applyAlignment="1" applyProtection="1">
      <alignment vertical="top"/>
    </xf>
    <xf numFmtId="0" fontId="32" fillId="0" borderId="17" xfId="0" applyFont="1" applyBorder="1" applyAlignment="1" applyProtection="1">
      <alignment vertical="top" wrapText="1"/>
    </xf>
    <xf numFmtId="0" fontId="32" fillId="24" borderId="29" xfId="0" applyFont="1" applyFill="1" applyBorder="1" applyAlignment="1" applyProtection="1"/>
    <xf numFmtId="0" fontId="32" fillId="24" borderId="39" xfId="0" applyFont="1" applyFill="1" applyBorder="1" applyAlignment="1" applyProtection="1"/>
    <xf numFmtId="0" fontId="32" fillId="30" borderId="29" xfId="0" applyFont="1" applyFill="1" applyBorder="1" applyAlignment="1" applyProtection="1">
      <alignment vertical="center" wrapText="1"/>
    </xf>
    <xf numFmtId="0" fontId="32" fillId="30" borderId="29" xfId="0" applyFont="1" applyFill="1" applyBorder="1" applyAlignment="1" applyProtection="1">
      <alignment vertical="center"/>
    </xf>
    <xf numFmtId="0" fontId="31" fillId="30" borderId="39" xfId="0" applyFont="1" applyFill="1" applyBorder="1" applyAlignment="1" applyProtection="1">
      <alignment vertical="center"/>
    </xf>
    <xf numFmtId="0" fontId="32" fillId="30" borderId="39" xfId="0" applyFont="1" applyFill="1" applyBorder="1" applyAlignment="1" applyProtection="1">
      <alignment vertical="center"/>
    </xf>
    <xf numFmtId="0" fontId="31" fillId="30" borderId="40" xfId="0" applyFont="1" applyFill="1" applyBorder="1" applyAlignment="1" applyProtection="1">
      <alignment vertical="center"/>
    </xf>
    <xf numFmtId="0" fontId="32" fillId="31" borderId="35" xfId="0" applyFont="1" applyFill="1" applyBorder="1" applyAlignment="1" applyProtection="1"/>
    <xf numFmtId="0" fontId="32" fillId="31" borderId="36" xfId="0" applyFont="1" applyFill="1" applyBorder="1" applyAlignment="1" applyProtection="1">
      <alignment horizontal="right"/>
    </xf>
    <xf numFmtId="0" fontId="32" fillId="31" borderId="35" xfId="0" applyFont="1" applyFill="1" applyBorder="1" applyAlignment="1" applyProtection="1">
      <alignment horizontal="right"/>
    </xf>
    <xf numFmtId="0" fontId="32" fillId="31" borderId="27" xfId="0" applyFont="1" applyFill="1" applyBorder="1" applyAlignment="1" applyProtection="1">
      <alignment vertical="center"/>
    </xf>
    <xf numFmtId="0" fontId="32" fillId="31" borderId="36" xfId="0" applyFont="1" applyFill="1" applyBorder="1" applyAlignment="1" applyProtection="1">
      <alignment horizontal="right" vertical="center"/>
    </xf>
    <xf numFmtId="0" fontId="32" fillId="31" borderId="27" xfId="0" applyFont="1" applyFill="1" applyBorder="1" applyAlignment="1" applyProtection="1">
      <alignment horizontal="right" vertical="center"/>
    </xf>
    <xf numFmtId="0" fontId="32" fillId="24" borderId="40" xfId="0" applyFont="1" applyFill="1" applyBorder="1" applyAlignment="1" applyProtection="1"/>
    <xf numFmtId="0" fontId="31" fillId="26" borderId="67" xfId="0" applyFont="1" applyFill="1" applyBorder="1" applyAlignment="1" applyProtection="1">
      <alignment vertical="center" wrapText="1"/>
    </xf>
    <xf numFmtId="0" fontId="32" fillId="0" borderId="0" xfId="0" applyFont="1" applyFill="1" applyAlignment="1" applyProtection="1">
      <alignment vertical="center"/>
    </xf>
    <xf numFmtId="0" fontId="32" fillId="0" borderId="0" xfId="0" applyFont="1" applyAlignment="1" applyProtection="1">
      <alignment vertical="center"/>
    </xf>
    <xf numFmtId="0" fontId="31" fillId="30" borderId="39" xfId="0" applyFont="1" applyFill="1" applyBorder="1" applyAlignment="1" applyProtection="1">
      <alignment vertical="center" wrapText="1"/>
    </xf>
    <xf numFmtId="0" fontId="31" fillId="30" borderId="40" xfId="0" applyFont="1" applyFill="1" applyBorder="1" applyAlignment="1" applyProtection="1">
      <alignment vertical="center" wrapText="1"/>
    </xf>
    <xf numFmtId="0" fontId="32" fillId="30" borderId="39" xfId="0" applyFont="1" applyFill="1" applyBorder="1" applyAlignment="1" applyProtection="1">
      <alignment horizontal="left" vertical="center"/>
    </xf>
    <xf numFmtId="0" fontId="32" fillId="31" borderId="39" xfId="0" applyFont="1" applyFill="1" applyBorder="1" applyAlignment="1" applyProtection="1"/>
    <xf numFmtId="0" fontId="32" fillId="31" borderId="29" xfId="0" applyFont="1" applyFill="1" applyBorder="1" applyAlignment="1" applyProtection="1">
      <alignment horizontal="right"/>
    </xf>
    <xf numFmtId="0" fontId="32" fillId="31" borderId="39" xfId="0" applyFont="1" applyFill="1" applyBorder="1" applyAlignment="1" applyProtection="1">
      <alignment horizontal="right"/>
    </xf>
    <xf numFmtId="0" fontId="32" fillId="31" borderId="39" xfId="0" applyFont="1" applyFill="1" applyBorder="1" applyAlignment="1" applyProtection="1">
      <alignment horizontal="left"/>
    </xf>
    <xf numFmtId="0" fontId="29" fillId="0" borderId="0" xfId="0" applyNumberFormat="1" applyFont="1" applyFill="1" applyAlignment="1" applyProtection="1">
      <alignment vertical="center"/>
    </xf>
    <xf numFmtId="0" fontId="29" fillId="0" borderId="0" xfId="0" applyFont="1" applyAlignment="1" applyProtection="1">
      <alignment vertical="center"/>
    </xf>
    <xf numFmtId="0" fontId="30" fillId="0" borderId="0" xfId="0" applyFont="1" applyAlignment="1" applyProtection="1">
      <alignment horizontal="right" vertical="center"/>
    </xf>
    <xf numFmtId="0" fontId="30" fillId="0" borderId="0" xfId="0" applyFont="1" applyAlignment="1" applyProtection="1">
      <alignment vertical="center"/>
    </xf>
    <xf numFmtId="0" fontId="31" fillId="29" borderId="78" xfId="0" applyFont="1" applyFill="1" applyBorder="1" applyAlignment="1" applyProtection="1"/>
    <xf numFmtId="0" fontId="31" fillId="29" borderId="61" xfId="0" applyFont="1" applyFill="1" applyBorder="1" applyAlignment="1" applyProtection="1"/>
    <xf numFmtId="0" fontId="31" fillId="0" borderId="78" xfId="0" applyFont="1" applyBorder="1" applyAlignment="1" applyProtection="1">
      <alignment wrapText="1"/>
      <protection locked="0"/>
    </xf>
    <xf numFmtId="0" fontId="39" fillId="0" borderId="0" xfId="0" applyFont="1" applyFill="1" applyAlignment="1" applyProtection="1">
      <alignment vertical="center"/>
    </xf>
    <xf numFmtId="0" fontId="39" fillId="0" borderId="0" xfId="0" applyFont="1" applyAlignment="1" applyProtection="1">
      <alignment vertical="center"/>
    </xf>
    <xf numFmtId="0" fontId="32" fillId="0" borderId="11" xfId="0" applyFont="1" applyBorder="1" applyAlignment="1" applyProtection="1">
      <alignment vertical="top"/>
    </xf>
    <xf numFmtId="0" fontId="32" fillId="0" borderId="0" xfId="0" applyFont="1" applyBorder="1" applyAlignment="1" applyProtection="1">
      <alignment vertical="top"/>
    </xf>
    <xf numFmtId="0" fontId="32" fillId="0" borderId="26" xfId="0" applyFont="1" applyBorder="1" applyAlignment="1" applyProtection="1">
      <alignment vertical="top" wrapText="1"/>
    </xf>
    <xf numFmtId="0" fontId="40" fillId="0" borderId="0" xfId="0" applyFont="1" applyBorder="1" applyAlignment="1" applyProtection="1">
      <alignment vertical="top"/>
    </xf>
    <xf numFmtId="0" fontId="32" fillId="31" borderId="29" xfId="125" applyFont="1" applyFill="1" applyBorder="1" applyAlignment="1" applyProtection="1"/>
    <xf numFmtId="0" fontId="32" fillId="30" borderId="29" xfId="125" applyFont="1" applyFill="1" applyBorder="1" applyAlignment="1" applyProtection="1">
      <alignment vertical="center"/>
    </xf>
    <xf numFmtId="0" fontId="32" fillId="24" borderId="29" xfId="125" applyFont="1" applyFill="1" applyBorder="1" applyAlignment="1" applyProtection="1"/>
    <xf numFmtId="0" fontId="31" fillId="24" borderId="39" xfId="0" applyFont="1" applyFill="1" applyBorder="1" applyAlignment="1" applyProtection="1"/>
    <xf numFmtId="0" fontId="31" fillId="24" borderId="40" xfId="0" applyFont="1" applyFill="1" applyBorder="1" applyAlignment="1" applyProtection="1"/>
    <xf numFmtId="0" fontId="32" fillId="31" borderId="36" xfId="125" applyFont="1" applyFill="1" applyBorder="1" applyAlignment="1" applyProtection="1">
      <alignment vertical="center"/>
    </xf>
    <xf numFmtId="0" fontId="32" fillId="31" borderId="29" xfId="125" applyFont="1" applyFill="1" applyBorder="1" applyAlignment="1" applyProtection="1">
      <alignment vertical="center"/>
    </xf>
    <xf numFmtId="0" fontId="32" fillId="31" borderId="39" xfId="125" applyFont="1" applyFill="1" applyBorder="1" applyAlignment="1" applyProtection="1">
      <alignment vertical="center"/>
    </xf>
    <xf numFmtId="0" fontId="32" fillId="31" borderId="40" xfId="125" applyFont="1" applyFill="1" applyBorder="1" applyAlignment="1" applyProtection="1">
      <alignment vertical="center"/>
    </xf>
    <xf numFmtId="0" fontId="32" fillId="31" borderId="39" xfId="125" applyFont="1" applyFill="1" applyBorder="1" applyAlignment="1" applyProtection="1">
      <alignment horizontal="right" vertical="center"/>
    </xf>
    <xf numFmtId="0" fontId="31" fillId="29" borderId="83" xfId="0" applyFont="1" applyFill="1" applyBorder="1" applyAlignment="1">
      <alignment vertical="top"/>
    </xf>
    <xf numFmtId="0" fontId="31" fillId="29" borderId="84" xfId="0" applyFont="1" applyFill="1" applyBorder="1" applyAlignment="1">
      <alignment vertical="top"/>
    </xf>
    <xf numFmtId="0" fontId="31" fillId="0" borderId="71" xfId="0" applyFont="1" applyFill="1" applyBorder="1" applyAlignment="1" applyProtection="1"/>
    <xf numFmtId="0" fontId="31" fillId="0" borderId="71" xfId="0" applyFont="1" applyFill="1" applyBorder="1" applyAlignment="1" applyProtection="1">
      <protection locked="0"/>
    </xf>
    <xf numFmtId="0" fontId="31" fillId="0" borderId="69" xfId="0" applyFont="1" applyFill="1" applyBorder="1" applyAlignment="1" applyProtection="1"/>
    <xf numFmtId="0" fontId="31" fillId="0" borderId="32" xfId="0" applyFont="1" applyFill="1" applyBorder="1" applyAlignment="1" applyProtection="1"/>
    <xf numFmtId="0" fontId="31" fillId="0" borderId="55" xfId="0" applyFont="1" applyFill="1" applyBorder="1" applyAlignment="1" applyProtection="1">
      <alignment vertical="top"/>
    </xf>
    <xf numFmtId="0" fontId="31" fillId="0" borderId="71" xfId="0" applyFont="1" applyFill="1" applyBorder="1" applyAlignment="1" applyProtection="1">
      <alignment vertical="top"/>
    </xf>
    <xf numFmtId="0" fontId="31" fillId="0" borderId="55" xfId="0" applyFont="1" applyFill="1" applyBorder="1" applyAlignment="1" applyProtection="1"/>
    <xf numFmtId="0" fontId="31" fillId="0" borderId="55" xfId="0" applyFont="1" applyFill="1" applyBorder="1" applyAlignment="1" applyProtection="1">
      <alignment vertical="top" wrapText="1"/>
      <protection locked="0"/>
    </xf>
    <xf numFmtId="0" fontId="31" fillId="0" borderId="71" xfId="0" applyFont="1" applyFill="1" applyBorder="1" applyAlignment="1" applyProtection="1">
      <alignment vertical="top" wrapText="1"/>
      <protection locked="0"/>
    </xf>
    <xf numFmtId="0" fontId="31" fillId="29" borderId="55" xfId="0" applyFont="1" applyFill="1" applyBorder="1" applyAlignment="1">
      <alignment wrapText="1"/>
    </xf>
    <xf numFmtId="0" fontId="31" fillId="29" borderId="71" xfId="0" applyFont="1" applyFill="1" applyBorder="1" applyAlignment="1">
      <alignment wrapText="1"/>
    </xf>
    <xf numFmtId="0" fontId="32" fillId="24" borderId="32" xfId="0" applyFont="1" applyFill="1" applyBorder="1" applyAlignment="1" applyProtection="1"/>
    <xf numFmtId="49" fontId="31" fillId="0" borderId="0" xfId="0" applyNumberFormat="1" applyFont="1" applyFill="1" applyAlignment="1" applyProtection="1">
      <alignment wrapText="1"/>
      <protection locked="0"/>
    </xf>
    <xf numFmtId="0" fontId="31" fillId="26" borderId="0" xfId="125" applyFont="1" applyFill="1" applyAlignment="1" applyProtection="1"/>
    <xf numFmtId="0" fontId="31" fillId="26" borderId="0" xfId="0" applyFont="1" applyFill="1" applyAlignment="1" applyProtection="1"/>
    <xf numFmtId="49" fontId="31" fillId="26" borderId="0" xfId="125" applyNumberFormat="1" applyFont="1" applyFill="1" applyAlignment="1" applyProtection="1"/>
    <xf numFmtId="49" fontId="31" fillId="26" borderId="0" xfId="0" applyNumberFormat="1" applyFont="1" applyFill="1" applyAlignment="1" applyProtection="1"/>
    <xf numFmtId="0" fontId="5" fillId="0" borderId="0" xfId="0" applyNumberFormat="1" applyFont="1" applyFill="1" applyAlignment="1" applyProtection="1">
      <protection locked="0"/>
    </xf>
    <xf numFmtId="0" fontId="5" fillId="0" borderId="0" xfId="0" applyNumberFormat="1" applyFont="1" applyFill="1" applyAlignment="1" applyProtection="1"/>
    <xf numFmtId="0" fontId="32" fillId="31" borderId="35" xfId="0" applyFont="1" applyFill="1" applyBorder="1" applyAlignment="1" applyProtection="1">
      <alignment horizontal="center" vertical="center"/>
    </xf>
    <xf numFmtId="0" fontId="32" fillId="31" borderId="35" xfId="0" applyFont="1" applyFill="1" applyBorder="1" applyAlignment="1" applyProtection="1">
      <alignment vertical="center"/>
    </xf>
    <xf numFmtId="0" fontId="31" fillId="0" borderId="68" xfId="125" applyFont="1" applyBorder="1" applyAlignment="1" applyProtection="1">
      <alignment horizontal="right" vertical="center"/>
    </xf>
    <xf numFmtId="0" fontId="31" fillId="26" borderId="0" xfId="125" applyFont="1" applyFill="1" applyAlignment="1" applyProtection="1">
      <alignment horizontal="left"/>
    </xf>
    <xf numFmtId="166" fontId="31" fillId="0" borderId="15" xfId="0" applyNumberFormat="1" applyFont="1" applyFill="1" applyBorder="1" applyAlignment="1" applyProtection="1">
      <alignment vertical="top"/>
      <protection locked="0"/>
    </xf>
    <xf numFmtId="0" fontId="31" fillId="0" borderId="73" xfId="0" applyFont="1" applyBorder="1" applyAlignment="1" applyProtection="1">
      <alignment horizontal="center"/>
    </xf>
    <xf numFmtId="0" fontId="31" fillId="0" borderId="70" xfId="0" applyFont="1" applyBorder="1" applyAlignment="1" applyProtection="1">
      <alignment horizontal="left" wrapText="1" indent="3"/>
      <protection locked="0"/>
    </xf>
    <xf numFmtId="0" fontId="31" fillId="0" borderId="84" xfId="0" applyFont="1" applyBorder="1" applyAlignment="1" applyProtection="1">
      <alignment wrapText="1"/>
      <protection locked="0"/>
    </xf>
    <xf numFmtId="0" fontId="32" fillId="28" borderId="73" xfId="0" applyFont="1" applyFill="1" applyBorder="1" applyAlignment="1" applyProtection="1">
      <alignment horizontal="center"/>
    </xf>
    <xf numFmtId="0" fontId="32" fillId="0" borderId="12" xfId="0" applyFont="1" applyBorder="1" applyAlignment="1" applyProtection="1">
      <alignment horizontal="center"/>
    </xf>
    <xf numFmtId="0" fontId="32" fillId="24" borderId="36" xfId="0" applyFont="1" applyFill="1" applyBorder="1" applyAlignment="1" applyProtection="1">
      <alignment vertical="top" wrapText="1"/>
    </xf>
    <xf numFmtId="0" fontId="32" fillId="24" borderId="66" xfId="0" applyFont="1" applyFill="1" applyBorder="1" applyAlignment="1" applyProtection="1">
      <alignment wrapText="1"/>
    </xf>
    <xf numFmtId="0" fontId="32" fillId="24" borderId="62" xfId="0" applyFont="1" applyFill="1" applyBorder="1" applyAlignment="1" applyProtection="1">
      <alignment wrapText="1"/>
    </xf>
    <xf numFmtId="0" fontId="31" fillId="0" borderId="23" xfId="0" applyFont="1" applyFill="1" applyBorder="1" applyAlignment="1" applyProtection="1">
      <protection locked="0"/>
    </xf>
    <xf numFmtId="0" fontId="31" fillId="0" borderId="10" xfId="0" applyFont="1" applyBorder="1" applyAlignment="1" applyProtection="1">
      <alignment wrapText="1"/>
    </xf>
    <xf numFmtId="0" fontId="39" fillId="0" borderId="0" xfId="0" applyFont="1" applyAlignment="1" applyProtection="1">
      <alignment horizontal="center" vertical="center"/>
    </xf>
    <xf numFmtId="0" fontId="31" fillId="24" borderId="71" xfId="0" applyFont="1" applyFill="1" applyBorder="1" applyAlignment="1" applyProtection="1">
      <alignment vertical="top" wrapText="1"/>
      <protection locked="0"/>
    </xf>
    <xf numFmtId="0" fontId="0" fillId="0" borderId="75" xfId="0" applyFont="1" applyBorder="1" applyAlignment="1" applyProtection="1">
      <alignment horizontal="left" wrapText="1" indent="3"/>
      <protection locked="0"/>
    </xf>
    <xf numFmtId="164" fontId="31" fillId="26" borderId="88" xfId="81" applyNumberFormat="1" applyFont="1" applyFill="1" applyBorder="1" applyAlignment="1" applyProtection="1">
      <alignment vertical="top"/>
    </xf>
    <xf numFmtId="164" fontId="31" fillId="26" borderId="25" xfId="81" applyNumberFormat="1" applyFont="1" applyFill="1" applyBorder="1" applyAlignment="1" applyProtection="1">
      <alignment vertical="top"/>
    </xf>
    <xf numFmtId="164" fontId="31" fillId="26" borderId="49" xfId="81" applyNumberFormat="1" applyFont="1" applyFill="1" applyBorder="1" applyAlignment="1" applyProtection="1">
      <alignment vertical="top"/>
    </xf>
    <xf numFmtId="166" fontId="31" fillId="0" borderId="30" xfId="81" applyNumberFormat="1" applyFont="1" applyFill="1" applyBorder="1" applyAlignment="1" applyProtection="1">
      <alignment vertical="top"/>
      <protection locked="0"/>
    </xf>
    <xf numFmtId="166" fontId="31" fillId="0" borderId="44" xfId="81" applyNumberFormat="1" applyFont="1" applyFill="1" applyBorder="1" applyAlignment="1" applyProtection="1">
      <alignment vertical="top"/>
      <protection locked="0"/>
    </xf>
    <xf numFmtId="164" fontId="31" fillId="27" borderId="30" xfId="81" applyNumberFormat="1" applyFont="1" applyFill="1" applyBorder="1" applyAlignment="1" applyProtection="1">
      <alignment horizontal="center" vertical="top"/>
    </xf>
    <xf numFmtId="167" fontId="31" fillId="27" borderId="44" xfId="125" applyNumberFormat="1" applyFont="1" applyFill="1" applyBorder="1" applyAlignment="1" applyProtection="1"/>
    <xf numFmtId="165" fontId="31" fillId="0" borderId="47" xfId="62" applyNumberFormat="1" applyFont="1" applyFill="1" applyBorder="1" applyAlignment="1" applyProtection="1">
      <alignment vertical="top"/>
      <protection locked="0"/>
    </xf>
  </cellXfs>
  <cellStyles count="46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2 2 2" xfId="447" xr:uid="{2B512CEB-83C5-43B0-A1BE-2774C1D729A5}"/>
    <cellStyle name="Normal 3 10 2 3" xfId="377" xr:uid="{9D52194D-4AAF-41D9-B6E6-2B517E575BA2}"/>
    <cellStyle name="Normal 3 10 3" xfId="271" xr:uid="{00000000-0005-0000-0000-00008A000000}"/>
    <cellStyle name="Normal 3 10 3 2" xfId="413" xr:uid="{B41F2649-B984-4A3B-ACA0-25A7B53109E9}"/>
    <cellStyle name="Normal 3 10 4" xfId="343" xr:uid="{5A83467E-3588-41F2-8CB8-C3EE1755147A}"/>
    <cellStyle name="Normal 3 11" xfId="251" xr:uid="{00000000-0005-0000-0000-00008B000000}"/>
    <cellStyle name="Normal 3 11 2" xfId="322" xr:uid="{00000000-0005-0000-0000-00008C000000}"/>
    <cellStyle name="Normal 3 11 2 2" xfId="464" xr:uid="{D5CBF3A0-66A3-4258-96F9-D304A998091E}"/>
    <cellStyle name="Normal 3 11 3" xfId="394" xr:uid="{49C4588E-97F5-4196-BF74-424F6BCD9667}"/>
    <cellStyle name="Normal 3 12" xfId="217" xr:uid="{00000000-0005-0000-0000-00008D000000}"/>
    <cellStyle name="Normal 3 12 2" xfId="288" xr:uid="{00000000-0005-0000-0000-00008E000000}"/>
    <cellStyle name="Normal 3 12 2 2" xfId="430" xr:uid="{AD633449-2F1A-4678-B3DF-9A6A49E28050}"/>
    <cellStyle name="Normal 3 12 3" xfId="360" xr:uid="{05B7B694-58CF-4832-A7AC-B9F05D4B9B9C}"/>
    <cellStyle name="Normal 3 13" xfId="254" xr:uid="{00000000-0005-0000-0000-00008F000000}"/>
    <cellStyle name="Normal 3 13 2" xfId="396" xr:uid="{07BCA7AA-DEC2-482B-9D2D-714C834B191D}"/>
    <cellStyle name="Normal 3 14" xfId="326" xr:uid="{BB337758-03AD-4F27-8B8C-8ECC04B69B49}"/>
    <cellStyle name="Normal 3 2" xfId="134" xr:uid="{00000000-0005-0000-0000-000090000000}"/>
    <cellStyle name="Normal 3 2 10" xfId="252" xr:uid="{00000000-0005-0000-0000-000091000000}"/>
    <cellStyle name="Normal 3 2 10 2" xfId="323" xr:uid="{00000000-0005-0000-0000-000092000000}"/>
    <cellStyle name="Normal 3 2 10 2 2" xfId="465" xr:uid="{AC8986F3-2685-4967-85F5-69118B5A5B7F}"/>
    <cellStyle name="Normal 3 2 10 3" xfId="395" xr:uid="{D35C7978-5091-45DD-AE07-91840298E869}"/>
    <cellStyle name="Normal 3 2 11" xfId="218" xr:uid="{00000000-0005-0000-0000-000093000000}"/>
    <cellStyle name="Normal 3 2 11 2" xfId="289" xr:uid="{00000000-0005-0000-0000-000094000000}"/>
    <cellStyle name="Normal 3 2 11 2 2" xfId="431" xr:uid="{B593A780-B881-4F29-9214-BD59828C0A4D}"/>
    <cellStyle name="Normal 3 2 11 3" xfId="361" xr:uid="{4E311600-199A-4323-973B-C64F1DEB9B18}"/>
    <cellStyle name="Normal 3 2 12" xfId="255" xr:uid="{00000000-0005-0000-0000-000095000000}"/>
    <cellStyle name="Normal 3 2 12 2" xfId="397" xr:uid="{7C5D31B6-5606-41E7-940E-5C1C7BBABD5F}"/>
    <cellStyle name="Normal 3 2 13" xfId="327" xr:uid="{A67BB125-F8E3-42C0-B81C-69CB839B89DD}"/>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2 2 2" xfId="449" xr:uid="{7EFB1605-A4E2-4256-8DEB-D1499DC119DD}"/>
    <cellStyle name="Normal 3 2 2 2 2 3" xfId="379" xr:uid="{FE625D72-D8F2-4C13-9B21-E55BF1798CB1}"/>
    <cellStyle name="Normal 3 2 2 2 3" xfId="273" xr:uid="{00000000-0005-0000-0000-00009A000000}"/>
    <cellStyle name="Normal 3 2 2 2 3 2" xfId="415" xr:uid="{00C10945-17A1-44EC-9AD1-6DF6D2C25FEA}"/>
    <cellStyle name="Normal 3 2 2 2 4" xfId="345" xr:uid="{81282CF2-6A0F-4DF6-9A96-BC404C233250}"/>
    <cellStyle name="Normal 3 2 2 3" xfId="219" xr:uid="{00000000-0005-0000-0000-00009B000000}"/>
    <cellStyle name="Normal 3 2 2 3 2" xfId="290" xr:uid="{00000000-0005-0000-0000-00009C000000}"/>
    <cellStyle name="Normal 3 2 2 3 2 2" xfId="432" xr:uid="{6E13F4B7-7A06-4A32-8C74-AAE0540A63B6}"/>
    <cellStyle name="Normal 3 2 2 3 3" xfId="362" xr:uid="{ECEFE5C7-7066-4319-85F6-F68C10B4C385}"/>
    <cellStyle name="Normal 3 2 2 4" xfId="256" xr:uid="{00000000-0005-0000-0000-00009D000000}"/>
    <cellStyle name="Normal 3 2 2 4 2" xfId="398" xr:uid="{6D65EF67-4C4F-48F3-BE79-00441025129F}"/>
    <cellStyle name="Normal 3 2 2 5" xfId="328" xr:uid="{8F65B58D-A396-4445-9414-42A9A65D5C89}"/>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2 2 2" xfId="450" xr:uid="{6EFFE600-0110-4348-93C9-514EC937D3A2}"/>
    <cellStyle name="Normal 3 2 3 2 2 3" xfId="380" xr:uid="{E6339909-D114-4F20-BA3B-A67408BBFEA4}"/>
    <cellStyle name="Normal 3 2 3 2 3" xfId="274" xr:uid="{00000000-0005-0000-0000-0000A2000000}"/>
    <cellStyle name="Normal 3 2 3 2 3 2" xfId="416" xr:uid="{F340EC8C-4FBC-40D6-9D98-7615F029B478}"/>
    <cellStyle name="Normal 3 2 3 2 4" xfId="346" xr:uid="{247E6BF4-550D-4F8E-A328-9E0A5A543560}"/>
    <cellStyle name="Normal 3 2 3 3" xfId="220" xr:uid="{00000000-0005-0000-0000-0000A3000000}"/>
    <cellStyle name="Normal 3 2 3 3 2" xfId="291" xr:uid="{00000000-0005-0000-0000-0000A4000000}"/>
    <cellStyle name="Normal 3 2 3 3 2 2" xfId="433" xr:uid="{BD94CD89-ACC0-46DD-83EC-8E2FE1EFAFDD}"/>
    <cellStyle name="Normal 3 2 3 3 3" xfId="363" xr:uid="{3F94E106-375A-47EB-B577-66B2A57A4ACC}"/>
    <cellStyle name="Normal 3 2 3 4" xfId="257" xr:uid="{00000000-0005-0000-0000-0000A5000000}"/>
    <cellStyle name="Normal 3 2 3 4 2" xfId="399" xr:uid="{085C82B0-7D48-4674-98E7-1FD685A34445}"/>
    <cellStyle name="Normal 3 2 3 5" xfId="329" xr:uid="{95C93725-77DE-47D1-812C-FEF352EF7E13}"/>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2 2 2" xfId="451" xr:uid="{BDE7F7F1-5C40-453C-95E3-41B893F3A0F1}"/>
    <cellStyle name="Normal 3 2 4 2 2 3" xfId="381" xr:uid="{6EB2DE4E-5048-4F74-8A1E-0EBE03B0B4E2}"/>
    <cellStyle name="Normal 3 2 4 2 3" xfId="275" xr:uid="{00000000-0005-0000-0000-0000AA000000}"/>
    <cellStyle name="Normal 3 2 4 2 3 2" xfId="417" xr:uid="{67FBC0CF-C929-4186-B730-7AD9B220B58C}"/>
    <cellStyle name="Normal 3 2 4 2 4" xfId="347" xr:uid="{4DDA0D3F-0C85-47F8-A608-6918427EC9AC}"/>
    <cellStyle name="Normal 3 2 4 3" xfId="221" xr:uid="{00000000-0005-0000-0000-0000AB000000}"/>
    <cellStyle name="Normal 3 2 4 3 2" xfId="292" xr:uid="{00000000-0005-0000-0000-0000AC000000}"/>
    <cellStyle name="Normal 3 2 4 3 2 2" xfId="434" xr:uid="{452AB6A9-4311-4385-BF9C-2710E65BDBD7}"/>
    <cellStyle name="Normal 3 2 4 3 3" xfId="364" xr:uid="{4F773FCC-1F2C-4D2B-8D4E-CE3796D0C9DE}"/>
    <cellStyle name="Normal 3 2 4 4" xfId="258" xr:uid="{00000000-0005-0000-0000-0000AD000000}"/>
    <cellStyle name="Normal 3 2 4 4 2" xfId="400" xr:uid="{3DB87AC6-63D5-42AE-81D3-7A9D98813F23}"/>
    <cellStyle name="Normal 3 2 4 5" xfId="330" xr:uid="{EEB67113-6614-4CA6-A1B4-0C95733578F1}"/>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2 2 2" xfId="452" xr:uid="{C496724B-D1E5-41B7-A9CE-9B14A52E625C}"/>
    <cellStyle name="Normal 3 2 5 2 2 3" xfId="382" xr:uid="{1C86E0FB-7D15-4A89-975D-C4B70457BF7F}"/>
    <cellStyle name="Normal 3 2 5 2 3" xfId="276" xr:uid="{00000000-0005-0000-0000-0000B2000000}"/>
    <cellStyle name="Normal 3 2 5 2 3 2" xfId="418" xr:uid="{D4FF5240-E9D6-4F60-AE75-37A03FF6630F}"/>
    <cellStyle name="Normal 3 2 5 2 4" xfId="348" xr:uid="{2CD53C92-73CB-42C6-8B83-8BCEB467C79F}"/>
    <cellStyle name="Normal 3 2 5 3" xfId="222" xr:uid="{00000000-0005-0000-0000-0000B3000000}"/>
    <cellStyle name="Normal 3 2 5 3 2" xfId="293" xr:uid="{00000000-0005-0000-0000-0000B4000000}"/>
    <cellStyle name="Normal 3 2 5 3 2 2" xfId="435" xr:uid="{F7448B1A-5D90-43A1-B807-2F0FB1B0078E}"/>
    <cellStyle name="Normal 3 2 5 3 3" xfId="365" xr:uid="{7CD1FD7E-2472-48CE-9B70-F7AC6BC52246}"/>
    <cellStyle name="Normal 3 2 5 4" xfId="259" xr:uid="{00000000-0005-0000-0000-0000B5000000}"/>
    <cellStyle name="Normal 3 2 5 4 2" xfId="401" xr:uid="{34C2E1AB-046E-49CB-BE86-0C99FC77263A}"/>
    <cellStyle name="Normal 3 2 5 5" xfId="331" xr:uid="{4CCAAA91-C093-423E-9CB4-B9036C1A4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2 2 2" xfId="453" xr:uid="{3F7E34F2-9FB8-42CF-9458-6CA4459F2AB1}"/>
    <cellStyle name="Normal 3 2 6 2 2 3" xfId="383" xr:uid="{61CF1D19-D521-43DB-8409-EEB66175B97D}"/>
    <cellStyle name="Normal 3 2 6 2 3" xfId="277" xr:uid="{00000000-0005-0000-0000-0000BA000000}"/>
    <cellStyle name="Normal 3 2 6 2 3 2" xfId="419" xr:uid="{1C044A63-2A08-4039-87F3-E9B9F0871CE7}"/>
    <cellStyle name="Normal 3 2 6 2 4" xfId="349" xr:uid="{FDB9B63E-2961-4BC3-B090-152046B7AE6F}"/>
    <cellStyle name="Normal 3 2 6 3" xfId="223" xr:uid="{00000000-0005-0000-0000-0000BB000000}"/>
    <cellStyle name="Normal 3 2 6 3 2" xfId="294" xr:uid="{00000000-0005-0000-0000-0000BC000000}"/>
    <cellStyle name="Normal 3 2 6 3 2 2" xfId="436" xr:uid="{4E57F1F1-7B2C-41BD-B161-462F476713A9}"/>
    <cellStyle name="Normal 3 2 6 3 3" xfId="366" xr:uid="{09328B90-BC0D-4E2B-8F37-E2B466D8C77D}"/>
    <cellStyle name="Normal 3 2 6 4" xfId="260" xr:uid="{00000000-0005-0000-0000-0000BD000000}"/>
    <cellStyle name="Normal 3 2 6 4 2" xfId="402" xr:uid="{B942A293-1614-4DDE-A44F-3C4D15A386E8}"/>
    <cellStyle name="Normal 3 2 6 5" xfId="332" xr:uid="{325EA90C-1038-4A8E-AE80-65652B5C432F}"/>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2 2 2" xfId="454" xr:uid="{0D528EF1-232E-4494-96C0-3EE7A6E99411}"/>
    <cellStyle name="Normal 3 2 7 2 2 3" xfId="384" xr:uid="{7CE6CBBE-461F-466F-8580-88BA8F78663B}"/>
    <cellStyle name="Normal 3 2 7 2 3" xfId="278" xr:uid="{00000000-0005-0000-0000-0000C2000000}"/>
    <cellStyle name="Normal 3 2 7 2 3 2" xfId="420" xr:uid="{8ACEC03E-5680-4813-A128-F2107849C52D}"/>
    <cellStyle name="Normal 3 2 7 2 4" xfId="350" xr:uid="{EB56F654-3BB5-49F5-BDD9-BAC2194CF0BD}"/>
    <cellStyle name="Normal 3 2 7 3" xfId="224" xr:uid="{00000000-0005-0000-0000-0000C3000000}"/>
    <cellStyle name="Normal 3 2 7 3 2" xfId="295" xr:uid="{00000000-0005-0000-0000-0000C4000000}"/>
    <cellStyle name="Normal 3 2 7 3 2 2" xfId="437" xr:uid="{C932EF1C-4210-446F-8389-46DA63B6BD0B}"/>
    <cellStyle name="Normal 3 2 7 3 3" xfId="367" xr:uid="{FC9FDA2F-31F2-4BFC-A30D-4F6C4C45CCD8}"/>
    <cellStyle name="Normal 3 2 7 4" xfId="261" xr:uid="{00000000-0005-0000-0000-0000C5000000}"/>
    <cellStyle name="Normal 3 2 7 4 2" xfId="403" xr:uid="{4DEE82F1-8332-442B-8391-847E411A8DDE}"/>
    <cellStyle name="Normal 3 2 7 5" xfId="333" xr:uid="{DA803A8A-2654-46B7-BEB8-AC31F37A619C}"/>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2 2 2" xfId="455" xr:uid="{4280591E-B261-403B-97EB-7B2A19F9013E}"/>
    <cellStyle name="Normal 3 2 8 2 2 3" xfId="385" xr:uid="{408BA495-4221-4DC9-AB88-3A68D778664B}"/>
    <cellStyle name="Normal 3 2 8 2 3" xfId="279" xr:uid="{00000000-0005-0000-0000-0000CA000000}"/>
    <cellStyle name="Normal 3 2 8 2 3 2" xfId="421" xr:uid="{6995AE07-BA2B-401B-BAA2-49AD95929878}"/>
    <cellStyle name="Normal 3 2 8 2 4" xfId="351" xr:uid="{80DFDA14-93D2-4F11-8F80-B1014A38E614}"/>
    <cellStyle name="Normal 3 2 8 3" xfId="225" xr:uid="{00000000-0005-0000-0000-0000CB000000}"/>
    <cellStyle name="Normal 3 2 8 3 2" xfId="296" xr:uid="{00000000-0005-0000-0000-0000CC000000}"/>
    <cellStyle name="Normal 3 2 8 3 2 2" xfId="438" xr:uid="{2A0E2ED4-8927-4D8C-BB97-BB141F714555}"/>
    <cellStyle name="Normal 3 2 8 3 3" xfId="368" xr:uid="{39849E1E-A483-4576-B1B5-AB59C5899488}"/>
    <cellStyle name="Normal 3 2 8 4" xfId="262" xr:uid="{00000000-0005-0000-0000-0000CD000000}"/>
    <cellStyle name="Normal 3 2 8 4 2" xfId="404" xr:uid="{62E2791E-BE02-46CB-92B4-D98EB2FD24CF}"/>
    <cellStyle name="Normal 3 2 8 5" xfId="334" xr:uid="{F3F82553-C2CA-441B-8BA2-206EBB36904A}"/>
    <cellStyle name="Normal 3 2 9" xfId="201" xr:uid="{00000000-0005-0000-0000-0000CE000000}"/>
    <cellStyle name="Normal 3 2 9 2" xfId="235" xr:uid="{00000000-0005-0000-0000-0000CF000000}"/>
    <cellStyle name="Normal 3 2 9 2 2" xfId="306" xr:uid="{00000000-0005-0000-0000-0000D0000000}"/>
    <cellStyle name="Normal 3 2 9 2 2 2" xfId="448" xr:uid="{AAC8E63A-D3EE-4DFD-BCFA-D6DD2682CFE0}"/>
    <cellStyle name="Normal 3 2 9 2 3" xfId="378" xr:uid="{8B35F4A8-3D9F-40BE-BF11-155F847883AD}"/>
    <cellStyle name="Normal 3 2 9 3" xfId="272" xr:uid="{00000000-0005-0000-0000-0000D1000000}"/>
    <cellStyle name="Normal 3 2 9 3 2" xfId="414" xr:uid="{C273D52D-A6C4-412C-9171-40B250146B30}"/>
    <cellStyle name="Normal 3 2 9 4" xfId="344" xr:uid="{CFC288BF-725F-4468-885A-405A0E77C6AA}"/>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2 2 2" xfId="456" xr:uid="{2AC63735-7EAA-4887-9611-5F8ECA3905E2}"/>
    <cellStyle name="Normal 3 3 2 2 3" xfId="386" xr:uid="{3AA890D4-EF23-45C4-9994-717E1EB949C9}"/>
    <cellStyle name="Normal 3 3 2 3" xfId="280" xr:uid="{00000000-0005-0000-0000-0000D6000000}"/>
    <cellStyle name="Normal 3 3 2 3 2" xfId="422" xr:uid="{BCE4FF2E-C410-4EBE-9C98-FA39345E4C09}"/>
    <cellStyle name="Normal 3 3 2 4" xfId="352" xr:uid="{6C5EDB13-D5B3-4984-8916-9DA749DAF3ED}"/>
    <cellStyle name="Normal 3 3 3" xfId="226" xr:uid="{00000000-0005-0000-0000-0000D7000000}"/>
    <cellStyle name="Normal 3 3 3 2" xfId="297" xr:uid="{00000000-0005-0000-0000-0000D8000000}"/>
    <cellStyle name="Normal 3 3 3 2 2" xfId="439" xr:uid="{29DEB5B2-F941-4F7A-995D-28BAA4F98E31}"/>
    <cellStyle name="Normal 3 3 3 3" xfId="369" xr:uid="{35FD2B5A-052E-45B9-B95F-8E310B50EED0}"/>
    <cellStyle name="Normal 3 3 4" xfId="263" xr:uid="{00000000-0005-0000-0000-0000D9000000}"/>
    <cellStyle name="Normal 3 3 4 2" xfId="405" xr:uid="{FCF004F6-20AC-4294-8312-E7497535C11B}"/>
    <cellStyle name="Normal 3 3 5" xfId="335" xr:uid="{9FB6D0A0-A27B-44BC-96D7-A59DCE613C9B}"/>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2 2 2" xfId="457" xr:uid="{18CCD8A3-78E4-4A89-8608-3A733057C3D6}"/>
    <cellStyle name="Normal 3 4 2 2 3" xfId="387" xr:uid="{485D816A-7BC5-4B7C-BAC6-293D44ECB3E0}"/>
    <cellStyle name="Normal 3 4 2 3" xfId="281" xr:uid="{00000000-0005-0000-0000-0000DE000000}"/>
    <cellStyle name="Normal 3 4 2 3 2" xfId="423" xr:uid="{EF8968C9-A186-4C39-B088-29EF1884FE19}"/>
    <cellStyle name="Normal 3 4 2 4" xfId="353" xr:uid="{B6160CAD-BFD4-477C-B68E-21160D69D134}"/>
    <cellStyle name="Normal 3 4 3" xfId="227" xr:uid="{00000000-0005-0000-0000-0000DF000000}"/>
    <cellStyle name="Normal 3 4 3 2" xfId="298" xr:uid="{00000000-0005-0000-0000-0000E0000000}"/>
    <cellStyle name="Normal 3 4 3 2 2" xfId="440" xr:uid="{86E7E709-A3CC-49B5-BB08-8CA97CFF34FF}"/>
    <cellStyle name="Normal 3 4 3 3" xfId="370" xr:uid="{935C9FA4-7E9E-4127-B7D0-162849D64770}"/>
    <cellStyle name="Normal 3 4 4" xfId="264" xr:uid="{00000000-0005-0000-0000-0000E1000000}"/>
    <cellStyle name="Normal 3 4 4 2" xfId="406" xr:uid="{B0B46CC3-A873-4BDA-BAE7-559ABE3A2DC7}"/>
    <cellStyle name="Normal 3 4 5" xfId="336" xr:uid="{A17BF641-9D58-4E1A-8CF3-057A009AAC11}"/>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2 2 2" xfId="458" xr:uid="{AFBDC3E4-DFC4-451E-921D-0B6ED3FE8230}"/>
    <cellStyle name="Normal 3 5 2 2 3" xfId="388" xr:uid="{9CABA861-1418-4725-8A4F-1BEB2A64571D}"/>
    <cellStyle name="Normal 3 5 2 3" xfId="282" xr:uid="{00000000-0005-0000-0000-0000E6000000}"/>
    <cellStyle name="Normal 3 5 2 3 2" xfId="424" xr:uid="{B31FDBCE-EEDC-4438-8E60-16A3A5AFAEEF}"/>
    <cellStyle name="Normal 3 5 2 4" xfId="354" xr:uid="{BA445852-8A2A-49CA-9494-C4E3FD9B95CB}"/>
    <cellStyle name="Normal 3 5 3" xfId="228" xr:uid="{00000000-0005-0000-0000-0000E7000000}"/>
    <cellStyle name="Normal 3 5 3 2" xfId="299" xr:uid="{00000000-0005-0000-0000-0000E8000000}"/>
    <cellStyle name="Normal 3 5 3 2 2" xfId="441" xr:uid="{3369823C-D3AD-4220-AF66-37138C31D929}"/>
    <cellStyle name="Normal 3 5 3 3" xfId="371" xr:uid="{88879B46-9666-4131-9D12-A4DD2AD3C796}"/>
    <cellStyle name="Normal 3 5 4" xfId="265" xr:uid="{00000000-0005-0000-0000-0000E9000000}"/>
    <cellStyle name="Normal 3 5 4 2" xfId="407" xr:uid="{A928A458-6603-4145-9773-2C89D0A97706}"/>
    <cellStyle name="Normal 3 5 5" xfId="337" xr:uid="{3DC92AF7-C91D-48AA-9652-E47619424437}"/>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2 2 2" xfId="459" xr:uid="{AB917150-177F-4E8D-9BA2-DF99879906EE}"/>
    <cellStyle name="Normal 3 6 2 2 3" xfId="389" xr:uid="{72C667DD-A472-448A-8946-C8BE92ECCF31}"/>
    <cellStyle name="Normal 3 6 2 3" xfId="283" xr:uid="{00000000-0005-0000-0000-0000EE000000}"/>
    <cellStyle name="Normal 3 6 2 3 2" xfId="425" xr:uid="{A4C6CB5F-B619-4A39-8B56-52326B0ADF5C}"/>
    <cellStyle name="Normal 3 6 2 4" xfId="355" xr:uid="{ECDC36E3-33E3-4C6B-8226-8F544B302C34}"/>
    <cellStyle name="Normal 3 6 3" xfId="229" xr:uid="{00000000-0005-0000-0000-0000EF000000}"/>
    <cellStyle name="Normal 3 6 3 2" xfId="300" xr:uid="{00000000-0005-0000-0000-0000F0000000}"/>
    <cellStyle name="Normal 3 6 3 2 2" xfId="442" xr:uid="{37B98D6D-CC04-457E-AF12-FCF648BAAD68}"/>
    <cellStyle name="Normal 3 6 3 3" xfId="372" xr:uid="{8B4AABCD-0A2B-4037-8303-7D3750B9F760}"/>
    <cellStyle name="Normal 3 6 4" xfId="266" xr:uid="{00000000-0005-0000-0000-0000F1000000}"/>
    <cellStyle name="Normal 3 6 4 2" xfId="408" xr:uid="{52926DE1-5469-4E8F-890B-465A7629FD31}"/>
    <cellStyle name="Normal 3 6 5" xfId="338" xr:uid="{B5A2B5FD-3020-48B3-8A9B-B65875389138}"/>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2 2 2" xfId="460" xr:uid="{984298A0-ECED-4987-996F-AA6975DA7857}"/>
    <cellStyle name="Normal 3 7 2 2 3" xfId="390" xr:uid="{09CBF3C6-C70D-4E98-B41D-1FBAB4FF6D5B}"/>
    <cellStyle name="Normal 3 7 2 3" xfId="284" xr:uid="{00000000-0005-0000-0000-0000F6000000}"/>
    <cellStyle name="Normal 3 7 2 3 2" xfId="426" xr:uid="{0FC12BA7-29D3-4292-A5C0-E9B182D65B27}"/>
    <cellStyle name="Normal 3 7 2 4" xfId="356" xr:uid="{7CD3824E-A74D-4360-8E72-34FD5D0583DF}"/>
    <cellStyle name="Normal 3 7 3" xfId="230" xr:uid="{00000000-0005-0000-0000-0000F7000000}"/>
    <cellStyle name="Normal 3 7 3 2" xfId="301" xr:uid="{00000000-0005-0000-0000-0000F8000000}"/>
    <cellStyle name="Normal 3 7 3 2 2" xfId="443" xr:uid="{3726FE5A-EB77-42CC-AB3A-28DBB991C85F}"/>
    <cellStyle name="Normal 3 7 3 3" xfId="373" xr:uid="{8A6773D5-8D5B-4991-B632-811DD1BE736C}"/>
    <cellStyle name="Normal 3 7 4" xfId="267" xr:uid="{00000000-0005-0000-0000-0000F9000000}"/>
    <cellStyle name="Normal 3 7 4 2" xfId="409" xr:uid="{47A75B42-C703-4DAB-B6BF-EADAA0F3EB28}"/>
    <cellStyle name="Normal 3 7 5" xfId="339" xr:uid="{20CA9584-7CF4-4C68-9718-27AA546B688F}"/>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2 2 2" xfId="461" xr:uid="{88D91FAC-D2AF-4559-BF10-55E7B991DD87}"/>
    <cellStyle name="Normal 3 8 2 2 3" xfId="391" xr:uid="{4D477EB8-9A2B-4AC1-9FAE-F1DBE2A76866}"/>
    <cellStyle name="Normal 3 8 2 3" xfId="285" xr:uid="{00000000-0005-0000-0000-0000FE000000}"/>
    <cellStyle name="Normal 3 8 2 3 2" xfId="427" xr:uid="{415D1C80-3D7A-4914-A791-41A2E70D1770}"/>
    <cellStyle name="Normal 3 8 2 4" xfId="357" xr:uid="{9E02F335-CB0B-4F0B-A661-1AAB15739035}"/>
    <cellStyle name="Normal 3 8 3" xfId="231" xr:uid="{00000000-0005-0000-0000-0000FF000000}"/>
    <cellStyle name="Normal 3 8 3 2" xfId="302" xr:uid="{00000000-0005-0000-0000-000000010000}"/>
    <cellStyle name="Normal 3 8 3 2 2" xfId="444" xr:uid="{0B53908F-F7BB-4A81-BCC3-98B36872501A}"/>
    <cellStyle name="Normal 3 8 3 3" xfId="374" xr:uid="{26546BD0-6C4F-4EEC-8915-D444108AA2EB}"/>
    <cellStyle name="Normal 3 8 4" xfId="268" xr:uid="{00000000-0005-0000-0000-000001010000}"/>
    <cellStyle name="Normal 3 8 4 2" xfId="410" xr:uid="{55ADC812-D570-4F3F-9A6C-33DF84AE0591}"/>
    <cellStyle name="Normal 3 8 5" xfId="340" xr:uid="{0AC2F097-67A8-4615-BEDA-9F721A6AF2D3}"/>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2 2 2" xfId="462" xr:uid="{BB0353BD-6C15-44B6-9217-E544783787C6}"/>
    <cellStyle name="Normal 3 9 2 2 3" xfId="392" xr:uid="{5B0D2E88-3A9D-4B6E-9C4E-18FE05DD64D7}"/>
    <cellStyle name="Normal 3 9 2 3" xfId="286" xr:uid="{00000000-0005-0000-0000-000006010000}"/>
    <cellStyle name="Normal 3 9 2 3 2" xfId="428" xr:uid="{CB054C71-0BD7-48FB-8A56-B2DCD7D5F91C}"/>
    <cellStyle name="Normal 3 9 2 4" xfId="358" xr:uid="{2D748423-5FB9-47D5-BD82-6AE713F0486E}"/>
    <cellStyle name="Normal 3 9 3" xfId="232" xr:uid="{00000000-0005-0000-0000-000007010000}"/>
    <cellStyle name="Normal 3 9 3 2" xfId="303" xr:uid="{00000000-0005-0000-0000-000008010000}"/>
    <cellStyle name="Normal 3 9 3 2 2" xfId="445" xr:uid="{7F9AD047-08AB-4353-8090-B4E780318AC6}"/>
    <cellStyle name="Normal 3 9 3 3" xfId="375" xr:uid="{3557BFC4-8885-4FAB-8DD7-5E166FB74226}"/>
    <cellStyle name="Normal 3 9 4" xfId="269" xr:uid="{00000000-0005-0000-0000-000009010000}"/>
    <cellStyle name="Normal 3 9 4 2" xfId="411" xr:uid="{E1E02EF7-AA9D-45AF-9B00-737AAC274370}"/>
    <cellStyle name="Normal 3 9 5" xfId="341" xr:uid="{E88607A8-5720-4D31-8B39-FDA221464205}"/>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2 2 2" xfId="463" xr:uid="{CAB18CCC-B402-4664-8763-1D75A87EA445}"/>
    <cellStyle name="Normal 4 2 2 3" xfId="393" xr:uid="{3619528B-2E0E-4877-B513-7AEC4A033840}"/>
    <cellStyle name="Normal 4 2 3" xfId="287" xr:uid="{00000000-0005-0000-0000-00000E010000}"/>
    <cellStyle name="Normal 4 2 3 2" xfId="429" xr:uid="{1F48900E-9477-4A50-80AC-84C9D011028E}"/>
    <cellStyle name="Normal 4 2 4" xfId="359" xr:uid="{5B5B6708-E402-42D9-A6B6-58C66BDDA921}"/>
    <cellStyle name="Normal 4 3" xfId="233" xr:uid="{00000000-0005-0000-0000-00000F010000}"/>
    <cellStyle name="Normal 4 3 2" xfId="304" xr:uid="{00000000-0005-0000-0000-000010010000}"/>
    <cellStyle name="Normal 4 3 2 2" xfId="446" xr:uid="{C00F00F9-3E65-484B-8D8D-DA2FB5D02463}"/>
    <cellStyle name="Normal 4 3 3" xfId="376" xr:uid="{47558BEC-B4CD-41DB-8F5F-B2486AC345E0}"/>
    <cellStyle name="Normal 4 4" xfId="270" xr:uid="{00000000-0005-0000-0000-000011010000}"/>
    <cellStyle name="Normal 4 4 2" xfId="412" xr:uid="{2CD35635-7FD3-4076-92D8-5B95046E7851}"/>
    <cellStyle name="Normal 4 5" xfId="342" xr:uid="{F8AE61CF-0715-48F1-8617-87B80945E668}"/>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7">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Normal="100" workbookViewId="0">
      <selection activeCell="D19" sqref="D19"/>
    </sheetView>
  </sheetViews>
  <sheetFormatPr defaultColWidth="9.140625"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4" t="s">
        <v>139</v>
      </c>
      <c r="C1" s="305"/>
    </row>
    <row r="2" spans="1:3" ht="15.75" x14ac:dyDescent="0.25">
      <c r="A2" s="24"/>
      <c r="B2" s="304" t="s">
        <v>140</v>
      </c>
      <c r="C2" s="305"/>
    </row>
    <row r="3" spans="1:3" ht="15.75" x14ac:dyDescent="0.25">
      <c r="A3" s="24"/>
      <c r="B3" s="306" t="s">
        <v>144</v>
      </c>
      <c r="C3" s="310"/>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row>
    <row r="10" spans="1:3" ht="16.5" thickBot="1" x14ac:dyDescent="0.3">
      <c r="A10" s="36" t="s">
        <v>4</v>
      </c>
      <c r="B10" s="37" t="s">
        <v>86</v>
      </c>
      <c r="C10" s="38"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opLeftCell="E23" zoomScaleNormal="100" workbookViewId="0">
      <selection activeCell="O48" sqref="O48"/>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1"/>
      <c r="C6" s="382"/>
      <c r="D6" s="390">
        <f>'Cover Page'!C7</f>
        <v>0</v>
      </c>
      <c r="E6" s="334"/>
      <c r="F6" s="335"/>
      <c r="G6" s="25"/>
      <c r="H6" s="50" t="str">
        <f>'Cover Page'!C10</f>
        <v>No</v>
      </c>
      <c r="I6" s="25"/>
      <c r="J6" s="25"/>
      <c r="K6" s="51"/>
      <c r="L6" s="51"/>
      <c r="M6" s="25"/>
      <c r="N6" s="52"/>
      <c r="O6" s="25"/>
      <c r="P6" s="25"/>
    </row>
    <row r="7" spans="1:16" s="49" customFormat="1" ht="15.75" x14ac:dyDescent="0.25">
      <c r="A7" s="43"/>
      <c r="B7" s="44" t="s">
        <v>88</v>
      </c>
      <c r="C7" s="45"/>
      <c r="D7" s="45"/>
      <c r="E7" s="335"/>
      <c r="F7" s="335"/>
      <c r="G7" s="25"/>
      <c r="H7" s="39"/>
      <c r="K7" s="51"/>
      <c r="L7" s="51"/>
      <c r="M7" s="25"/>
      <c r="N7" s="39"/>
    </row>
    <row r="8" spans="1:16" s="49" customFormat="1" ht="15" customHeight="1" x14ac:dyDescent="0.2">
      <c r="A8" s="43"/>
      <c r="B8" s="383"/>
      <c r="C8" s="382"/>
      <c r="D8" s="197" t="str">
        <f>'Cover Page'!C8</f>
        <v>BCS Insurance Company</v>
      </c>
      <c r="E8" s="335"/>
      <c r="F8" s="335"/>
      <c r="G8" s="25"/>
      <c r="H8" s="53"/>
      <c r="K8" s="380"/>
      <c r="L8" s="380"/>
      <c r="M8" s="25"/>
      <c r="N8" s="53"/>
    </row>
    <row r="9" spans="1:16" s="49" customFormat="1" ht="18" customHeight="1" x14ac:dyDescent="0.25">
      <c r="A9" s="43"/>
      <c r="B9" s="54" t="s">
        <v>90</v>
      </c>
      <c r="C9" s="45"/>
      <c r="D9" s="45"/>
      <c r="E9" s="345" t="s">
        <v>105</v>
      </c>
      <c r="F9" s="335"/>
      <c r="H9" s="43"/>
      <c r="I9" s="25"/>
      <c r="J9" s="25"/>
      <c r="K9" s="55"/>
      <c r="L9" s="55"/>
      <c r="N9" s="43"/>
      <c r="O9" s="25"/>
      <c r="P9" s="25"/>
    </row>
    <row r="10" spans="1:16" s="49" customFormat="1" ht="15" customHeight="1" x14ac:dyDescent="0.2">
      <c r="A10" s="43"/>
      <c r="B10" s="384"/>
      <c r="C10" s="382"/>
      <c r="D10" s="197">
        <f>'Cover Page'!C9</f>
        <v>0</v>
      </c>
      <c r="E10" s="335"/>
      <c r="F10" s="335"/>
      <c r="G10" s="25"/>
      <c r="H10" s="52"/>
      <c r="K10" s="380"/>
      <c r="L10" s="380"/>
      <c r="M10" s="25"/>
      <c r="N10" s="52"/>
    </row>
    <row r="11" spans="1:16" s="49" customFormat="1" ht="15.75" x14ac:dyDescent="0.25">
      <c r="A11" s="43"/>
      <c r="B11" s="54" t="s">
        <v>85</v>
      </c>
      <c r="C11" s="45"/>
      <c r="D11" s="45"/>
      <c r="E11" s="335"/>
      <c r="F11" s="335"/>
      <c r="H11" s="56"/>
      <c r="I11" s="25"/>
      <c r="J11" s="25"/>
      <c r="K11" s="55"/>
      <c r="L11" s="55"/>
      <c r="N11" s="56"/>
      <c r="O11" s="25"/>
      <c r="P11" s="25"/>
    </row>
    <row r="12" spans="1:16" s="49" customFormat="1" x14ac:dyDescent="0.2">
      <c r="A12" s="43"/>
      <c r="B12" s="384"/>
      <c r="C12" s="382"/>
      <c r="D12" s="197" t="str">
        <f>'Cover Page'!C6</f>
        <v>2019</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19"/>
      <c r="F14" s="320"/>
      <c r="G14" s="320" t="s">
        <v>33</v>
      </c>
      <c r="H14" s="320"/>
      <c r="I14" s="320"/>
      <c r="J14" s="320"/>
      <c r="K14" s="319"/>
      <c r="L14" s="320"/>
      <c r="M14" s="320" t="s">
        <v>33</v>
      </c>
      <c r="N14" s="320"/>
      <c r="O14" s="320"/>
      <c r="P14" s="332"/>
    </row>
    <row r="15" spans="1:16" ht="13.7" customHeight="1" thickBot="1" x14ac:dyDescent="0.25">
      <c r="B15" s="24"/>
      <c r="C15" s="24"/>
      <c r="D15" s="41"/>
      <c r="E15" s="322"/>
      <c r="F15" s="323"/>
      <c r="G15" s="324" t="s">
        <v>106</v>
      </c>
      <c r="H15" s="323"/>
      <c r="I15" s="323"/>
      <c r="J15" s="325"/>
      <c r="K15" s="322"/>
      <c r="L15" s="323"/>
      <c r="M15" s="324" t="s">
        <v>107</v>
      </c>
      <c r="N15" s="323"/>
      <c r="O15" s="323"/>
      <c r="P15" s="325"/>
    </row>
    <row r="16" spans="1:16" ht="16.5" customHeight="1" thickBot="1" x14ac:dyDescent="0.3">
      <c r="B16" s="24"/>
      <c r="C16" s="24"/>
      <c r="D16" s="41"/>
      <c r="E16" s="327" t="s">
        <v>8</v>
      </c>
      <c r="F16" s="326"/>
      <c r="G16" s="327" t="s">
        <v>9</v>
      </c>
      <c r="H16" s="328"/>
      <c r="I16" s="330" t="s">
        <v>10</v>
      </c>
      <c r="J16" s="331"/>
      <c r="K16" s="327" t="s">
        <v>8</v>
      </c>
      <c r="L16" s="328"/>
      <c r="M16" s="327" t="s">
        <v>9</v>
      </c>
      <c r="N16" s="328"/>
      <c r="O16" s="330" t="s">
        <v>10</v>
      </c>
      <c r="P16" s="331"/>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6"/>
      <c r="C18" s="313"/>
      <c r="D18" s="318"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6" s="39" customFormat="1" ht="16.5" thickBot="1" x14ac:dyDescent="0.25">
      <c r="B19" s="314"/>
      <c r="C19" s="315"/>
      <c r="D19" s="317"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0</v>
      </c>
      <c r="N21" s="83">
        <f>'Pt 2 Premium and Claims'!N22+'Pt 2 Premium and Claims'!N23-'Pt 2 Premium and Claims'!N24-'Pt 2 Premium and Claims'!N25</f>
        <v>0</v>
      </c>
      <c r="O21" s="82">
        <f>'Pt 2 Premium and Claims'!O22+'Pt 2 Premium and Claims'!O23-'Pt 2 Premium and Claims'!O24-'Pt 2 Premium and Claims'!O25</f>
        <v>358365.95</v>
      </c>
      <c r="P21" s="83">
        <f>'Pt 2 Premium and Claims'!P22+'Pt 2 Premium and Claims'!P23-'Pt 2 Premium and Claims'!P24-'Pt 2 Premium and Claims'!P25</f>
        <v>385621</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0</v>
      </c>
      <c r="N24" s="83">
        <f>'Pt 2 Premium and Claims'!N51</f>
        <v>0</v>
      </c>
      <c r="O24" s="82">
        <f>'Pt 2 Premium and Claims'!O51</f>
        <v>80980.28</v>
      </c>
      <c r="P24" s="83">
        <f>'Pt 2 Premium and Claims'!P51</f>
        <v>66732</v>
      </c>
    </row>
    <row r="25" spans="2:16" s="39" customFormat="1" ht="15.75" thickBot="1" x14ac:dyDescent="0.25">
      <c r="B25" s="99"/>
      <c r="C25" s="100"/>
      <c r="D25" s="87"/>
      <c r="E25" s="88"/>
      <c r="F25" s="89"/>
      <c r="G25" s="90"/>
      <c r="H25" s="91"/>
      <c r="I25" s="88"/>
      <c r="J25" s="92"/>
      <c r="K25" s="88"/>
      <c r="L25" s="89"/>
      <c r="M25" s="88"/>
      <c r="N25" s="91"/>
      <c r="O25" s="77"/>
      <c r="P25" s="94"/>
    </row>
    <row r="26" spans="2:16" x14ac:dyDescent="0.2">
      <c r="B26" s="70" t="s">
        <v>2</v>
      </c>
      <c r="C26" s="71" t="s">
        <v>46</v>
      </c>
      <c r="D26" s="72"/>
      <c r="E26" s="77"/>
      <c r="F26" s="94"/>
      <c r="G26" s="75"/>
      <c r="H26" s="95"/>
      <c r="I26" s="77"/>
      <c r="J26" s="96"/>
      <c r="K26" s="77"/>
      <c r="L26" s="94"/>
      <c r="M26" s="77"/>
      <c r="N26" s="95"/>
      <c r="O26" s="73"/>
      <c r="P26" s="405"/>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c r="L28" s="108"/>
      <c r="M28" s="106"/>
      <c r="N28" s="105"/>
      <c r="O28" s="106">
        <v>24385</v>
      </c>
      <c r="P28" s="108">
        <v>30534</v>
      </c>
    </row>
    <row r="29" spans="2:16" s="39" customFormat="1" ht="30" x14ac:dyDescent="0.2">
      <c r="B29" s="97"/>
      <c r="C29" s="101"/>
      <c r="D29" s="81" t="s">
        <v>67</v>
      </c>
      <c r="E29" s="106"/>
      <c r="F29" s="108"/>
      <c r="G29" s="104"/>
      <c r="H29" s="105"/>
      <c r="I29" s="106"/>
      <c r="J29" s="107"/>
      <c r="K29" s="106"/>
      <c r="L29" s="108"/>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c r="L31" s="108"/>
      <c r="M31" s="106"/>
      <c r="N31" s="105"/>
      <c r="O31" s="106"/>
      <c r="P31" s="108"/>
    </row>
    <row r="32" spans="2:16" x14ac:dyDescent="0.2">
      <c r="B32" s="79"/>
      <c r="C32" s="101"/>
      <c r="D32" s="109" t="s">
        <v>104</v>
      </c>
      <c r="E32" s="106"/>
      <c r="F32" s="108"/>
      <c r="G32" s="104"/>
      <c r="H32" s="105"/>
      <c r="I32" s="106"/>
      <c r="J32" s="107"/>
      <c r="K32" s="106"/>
      <c r="L32" s="108"/>
      <c r="M32" s="106"/>
      <c r="N32" s="105"/>
      <c r="O32" s="106">
        <v>8422</v>
      </c>
      <c r="P32" s="108">
        <v>9062</v>
      </c>
    </row>
    <row r="33" spans="2:16" x14ac:dyDescent="0.2">
      <c r="B33" s="79"/>
      <c r="C33" s="101"/>
      <c r="D33" s="109" t="s">
        <v>103</v>
      </c>
      <c r="E33" s="106"/>
      <c r="F33" s="108"/>
      <c r="G33" s="104"/>
      <c r="H33" s="105"/>
      <c r="I33" s="106"/>
      <c r="J33" s="107"/>
      <c r="K33" s="106"/>
      <c r="L33" s="108"/>
      <c r="M33" s="106"/>
      <c r="N33" s="105"/>
      <c r="O33" s="106">
        <v>0</v>
      </c>
      <c r="P33" s="108"/>
    </row>
    <row r="34" spans="2:16" x14ac:dyDescent="0.2">
      <c r="B34" s="79"/>
      <c r="C34" s="101">
        <v>3.3</v>
      </c>
      <c r="D34" s="109" t="s">
        <v>21</v>
      </c>
      <c r="E34" s="110"/>
      <c r="F34" s="108"/>
      <c r="G34" s="104"/>
      <c r="H34" s="105"/>
      <c r="I34" s="106"/>
      <c r="J34" s="107"/>
      <c r="K34" s="110"/>
      <c r="L34" s="108"/>
      <c r="M34" s="106"/>
      <c r="N34" s="105"/>
      <c r="O34" s="106">
        <v>538</v>
      </c>
      <c r="P34" s="108">
        <v>538</v>
      </c>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0</v>
      </c>
      <c r="N35" s="112">
        <f t="shared" si="0"/>
        <v>0</v>
      </c>
      <c r="O35" s="111">
        <f t="shared" si="0"/>
        <v>33345</v>
      </c>
      <c r="P35" s="112">
        <f t="shared" si="0"/>
        <v>40134</v>
      </c>
    </row>
    <row r="36" spans="2:16" s="39" customFormat="1" ht="15.75" thickBot="1" x14ac:dyDescent="0.25">
      <c r="B36" s="99"/>
      <c r="C36" s="100"/>
      <c r="D36" s="87"/>
      <c r="E36" s="88"/>
      <c r="F36" s="89"/>
      <c r="G36" s="90"/>
      <c r="H36" s="91"/>
      <c r="I36" s="88"/>
      <c r="J36" s="92"/>
      <c r="K36" s="88"/>
      <c r="L36" s="89"/>
      <c r="M36" s="88"/>
      <c r="N36" s="91"/>
      <c r="O36" s="406"/>
      <c r="P36" s="407"/>
    </row>
    <row r="37" spans="2:16" x14ac:dyDescent="0.2">
      <c r="B37" s="113" t="s">
        <v>3</v>
      </c>
      <c r="C37" s="114" t="s">
        <v>47</v>
      </c>
      <c r="D37" s="115"/>
      <c r="E37" s="77"/>
      <c r="F37" s="94"/>
      <c r="G37" s="75"/>
      <c r="H37" s="95"/>
      <c r="I37" s="77"/>
      <c r="J37" s="96"/>
      <c r="K37" s="77"/>
      <c r="L37" s="94"/>
      <c r="M37" s="77"/>
      <c r="N37" s="95"/>
      <c r="O37" s="73"/>
      <c r="P37" s="405"/>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106"/>
      <c r="L39" s="108"/>
      <c r="M39" s="106"/>
      <c r="N39" s="108"/>
      <c r="O39" s="408">
        <v>75257</v>
      </c>
      <c r="P39" s="409">
        <v>80980</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c r="L43" s="104"/>
      <c r="M43" s="110"/>
      <c r="N43" s="104"/>
      <c r="O43" s="110">
        <v>77049</v>
      </c>
      <c r="P43" s="108">
        <v>82909</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0</v>
      </c>
      <c r="N44" s="118">
        <f t="shared" si="1"/>
        <v>0</v>
      </c>
      <c r="O44" s="82">
        <f t="shared" si="1"/>
        <v>152306</v>
      </c>
      <c r="P44" s="83">
        <f t="shared" si="1"/>
        <v>163889</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c r="L47" s="126"/>
      <c r="M47" s="125"/>
      <c r="N47" s="126"/>
      <c r="O47" s="125">
        <v>1053</v>
      </c>
      <c r="P47" s="412">
        <v>1053</v>
      </c>
    </row>
    <row r="48" spans="2:16" s="39" customFormat="1" x14ac:dyDescent="0.2">
      <c r="B48" s="97"/>
      <c r="C48" s="101">
        <v>5.2</v>
      </c>
      <c r="D48" s="109" t="s">
        <v>27</v>
      </c>
      <c r="E48" s="125"/>
      <c r="F48" s="126"/>
      <c r="G48" s="125"/>
      <c r="H48" s="126"/>
      <c r="I48" s="125"/>
      <c r="J48" s="126"/>
      <c r="K48" s="125"/>
      <c r="L48" s="126"/>
      <c r="M48" s="125"/>
      <c r="N48" s="126"/>
      <c r="O48" s="125">
        <v>14739</v>
      </c>
      <c r="P48" s="412">
        <v>14739</v>
      </c>
    </row>
    <row r="49" spans="2:16" s="39" customFormat="1" ht="15.75" thickBot="1" x14ac:dyDescent="0.25">
      <c r="B49" s="97"/>
      <c r="C49" s="101">
        <v>5.3</v>
      </c>
      <c r="D49" s="109" t="s">
        <v>23</v>
      </c>
      <c r="E49" s="127">
        <f>E48/12</f>
        <v>0</v>
      </c>
      <c r="F49" s="128">
        <f t="shared" ref="F49:P49" si="2">F48/12</f>
        <v>0</v>
      </c>
      <c r="G49" s="127">
        <f t="shared" si="2"/>
        <v>0</v>
      </c>
      <c r="H49" s="128">
        <f>H48/12</f>
        <v>0</v>
      </c>
      <c r="I49" s="127">
        <f t="shared" si="2"/>
        <v>0</v>
      </c>
      <c r="J49" s="128">
        <f t="shared" si="2"/>
        <v>0</v>
      </c>
      <c r="K49" s="127">
        <f t="shared" si="2"/>
        <v>0</v>
      </c>
      <c r="L49" s="128">
        <f t="shared" si="2"/>
        <v>0</v>
      </c>
      <c r="M49" s="127">
        <f>M48/12</f>
        <v>0</v>
      </c>
      <c r="N49" s="128">
        <f>N48/12</f>
        <v>0</v>
      </c>
      <c r="O49" s="127">
        <f t="shared" si="2"/>
        <v>1228.25</v>
      </c>
      <c r="P49" s="128">
        <f t="shared" si="2"/>
        <v>1228.25</v>
      </c>
    </row>
    <row r="50" spans="2:16" ht="45" customHeight="1" x14ac:dyDescent="0.2">
      <c r="B50" s="129"/>
      <c r="C50" s="130"/>
      <c r="D50" s="131"/>
      <c r="E50" s="333" t="str">
        <f>"Grand Total as of "&amp;""&amp;TEXT(E$18,"MM/DD/YYYY")&amp;" for ALL markets in col. 1-12."</f>
        <v>Grand Total as of 12/31/2019 for ALL markets in col. 1-12.</v>
      </c>
      <c r="F50" s="132"/>
      <c r="G50" s="132"/>
      <c r="H50" s="132"/>
      <c r="I50" s="132"/>
      <c r="J50" s="132"/>
      <c r="K50" s="133"/>
      <c r="L50" s="132"/>
      <c r="M50" s="132"/>
      <c r="N50" s="132"/>
      <c r="O50" s="132"/>
      <c r="P50" s="134"/>
    </row>
    <row r="51" spans="2:16" x14ac:dyDescent="0.2">
      <c r="B51" s="138" t="s">
        <v>56</v>
      </c>
      <c r="C51" s="139" t="s">
        <v>53</v>
      </c>
      <c r="D51" s="140"/>
      <c r="E51" s="391"/>
      <c r="F51" s="141"/>
      <c r="G51" s="141"/>
      <c r="H51" s="141"/>
      <c r="I51" s="141"/>
      <c r="J51" s="141"/>
      <c r="K51" s="137"/>
      <c r="L51" s="141"/>
      <c r="M51" s="141"/>
      <c r="N51" s="141"/>
      <c r="O51" s="141"/>
      <c r="P51" s="142"/>
    </row>
    <row r="52" spans="2:16" ht="15.75" thickBot="1" x14ac:dyDescent="0.25">
      <c r="B52" s="143" t="s">
        <v>57</v>
      </c>
      <c r="C52" s="144" t="s">
        <v>129</v>
      </c>
      <c r="D52" s="145"/>
      <c r="E52" s="146"/>
      <c r="F52" s="147"/>
      <c r="G52" s="147"/>
      <c r="H52" s="147"/>
      <c r="I52" s="147"/>
      <c r="J52" s="147"/>
      <c r="K52" s="148"/>
      <c r="L52" s="147"/>
      <c r="M52" s="147"/>
      <c r="N52" s="147"/>
      <c r="O52" s="147"/>
      <c r="P52" s="149"/>
    </row>
    <row r="53" spans="2:16" x14ac:dyDescent="0.2">
      <c r="B53" s="24"/>
      <c r="C53" s="24"/>
      <c r="D53" s="24"/>
      <c r="E53" s="150"/>
      <c r="F53" s="150"/>
      <c r="G53" s="150"/>
      <c r="H53" s="150"/>
      <c r="I53" s="150"/>
      <c r="J53" s="150"/>
      <c r="K53" s="150"/>
      <c r="L53" s="150"/>
      <c r="M53" s="150"/>
      <c r="N53" s="150"/>
      <c r="O53" s="150"/>
      <c r="P53" s="150"/>
    </row>
    <row r="54" spans="2:16" ht="15.75" x14ac:dyDescent="0.25">
      <c r="B54" s="151" t="s">
        <v>61</v>
      </c>
      <c r="C54" s="151"/>
      <c r="D54" s="151"/>
      <c r="E54" s="150"/>
      <c r="F54" s="150"/>
      <c r="G54" s="150"/>
      <c r="H54" s="150"/>
      <c r="I54" s="150"/>
      <c r="J54" s="150"/>
      <c r="K54" s="150"/>
      <c r="L54" s="150"/>
      <c r="M54" s="150"/>
      <c r="N54" s="150"/>
      <c r="O54" s="150"/>
      <c r="P54" s="150"/>
    </row>
    <row r="55" spans="2:16" ht="17.25" customHeight="1" x14ac:dyDescent="0.25">
      <c r="B55" s="151"/>
      <c r="C55" s="248" t="s">
        <v>138</v>
      </c>
      <c r="D55" s="248"/>
      <c r="E55" s="150"/>
      <c r="F55" s="150"/>
      <c r="G55" s="150"/>
      <c r="H55" s="150"/>
      <c r="I55" s="150"/>
      <c r="J55" s="150"/>
      <c r="K55" s="150"/>
      <c r="L55" s="150"/>
      <c r="M55" s="150"/>
      <c r="N55" s="150"/>
      <c r="O55" s="150"/>
      <c r="P55" s="150"/>
    </row>
    <row r="56" spans="2:16" ht="16.5" customHeight="1" x14ac:dyDescent="0.25">
      <c r="B56" s="151"/>
      <c r="C56" s="151" t="s">
        <v>70</v>
      </c>
      <c r="D56" s="47"/>
      <c r="E56" s="150"/>
      <c r="F56" s="150"/>
      <c r="G56" s="150"/>
      <c r="H56" s="150"/>
      <c r="I56" s="150"/>
      <c r="J56" s="150"/>
      <c r="K56" s="150"/>
      <c r="L56" s="150"/>
      <c r="M56" s="150"/>
      <c r="N56" s="150"/>
      <c r="O56" s="150"/>
      <c r="P56" s="150"/>
    </row>
    <row r="57" spans="2:16" ht="17.25" customHeight="1" x14ac:dyDescent="0.25">
      <c r="B57" s="151"/>
      <c r="C57" s="151" t="s">
        <v>66</v>
      </c>
      <c r="D57" s="47"/>
    </row>
    <row r="58" spans="2:16" ht="17.25" customHeight="1" x14ac:dyDescent="0.2">
      <c r="B58" s="152"/>
      <c r="C58" s="248" t="s">
        <v>101</v>
      </c>
      <c r="D58" s="248"/>
      <c r="E58" s="153"/>
    </row>
    <row r="59" spans="2:16" ht="13.15" customHeight="1" x14ac:dyDescent="0.2">
      <c r="C59" s="154"/>
      <c r="D59" s="154"/>
    </row>
  </sheetData>
  <sheetProtection algorithmName="SHA-512" hashValue="A8D1cA3MkHK2rmeBt3mpryLs+pnUT+HvesBGfhS9iT30mqdSW0QglocdyHWKFp/6VyxARqWQ8IYNhOekH84iGw==" saltValue="zipF3j5H02z15AKFmYAbRw==" spinCount="100000" sheet="1" formatCells="0" formatColumns="0" formatRows="0"/>
  <dataConsolidate/>
  <phoneticPr fontId="24" type="noConversion"/>
  <conditionalFormatting sqref="E38:E39 E41:E42 E28:E29 E31:E35 G28:G29 G31:G34 I28:I29 I31:I34 E35:F35 E44 I44 G44 E47:F48">
    <cfRule type="cellIs" dxfId="46" priority="80" stopIfTrue="1" operator="lessThan">
      <formula>0</formula>
    </cfRule>
  </conditionalFormatting>
  <conditionalFormatting sqref="K28:K29 K31:K34 M28:M29 M31:M34 O44 M44 K44">
    <cfRule type="cellIs" dxfId="45" priority="49" stopIfTrue="1" operator="lessThan">
      <formula>0</formula>
    </cfRule>
  </conditionalFormatting>
  <conditionalFormatting sqref="G35:H35">
    <cfRule type="cellIs" dxfId="44" priority="21" stopIfTrue="1" operator="lessThan">
      <formula>0</formula>
    </cfRule>
  </conditionalFormatting>
  <conditionalFormatting sqref="I35:J35">
    <cfRule type="cellIs" dxfId="43" priority="20" stopIfTrue="1" operator="lessThan">
      <formula>0</formula>
    </cfRule>
  </conditionalFormatting>
  <conditionalFormatting sqref="K35:L35">
    <cfRule type="cellIs" dxfId="42" priority="19" stopIfTrue="1" operator="lessThan">
      <formula>0</formula>
    </cfRule>
  </conditionalFormatting>
  <conditionalFormatting sqref="M35:N35">
    <cfRule type="cellIs" dxfId="41" priority="18" stopIfTrue="1" operator="lessThan">
      <formula>0</formula>
    </cfRule>
  </conditionalFormatting>
  <conditionalFormatting sqref="G38:G39 I38:I39 K38:K39 M38:M39 O38">
    <cfRule type="cellIs" dxfId="40" priority="16" stopIfTrue="1" operator="lessThan">
      <formula>0</formula>
    </cfRule>
  </conditionalFormatting>
  <conditionalFormatting sqref="F43">
    <cfRule type="cellIs" dxfId="39" priority="15" stopIfTrue="1" operator="lessThan">
      <formula>0</formula>
    </cfRule>
  </conditionalFormatting>
  <conditionalFormatting sqref="E43">
    <cfRule type="cellIs" dxfId="38" priority="13" stopIfTrue="1" operator="lessThan">
      <formula>0</formula>
    </cfRule>
  </conditionalFormatting>
  <conditionalFormatting sqref="H43 J43 L43 N43">
    <cfRule type="cellIs" dxfId="37" priority="11" stopIfTrue="1" operator="lessThan">
      <formula>0</formula>
    </cfRule>
  </conditionalFormatting>
  <conditionalFormatting sqref="G43 I43 K43 M43">
    <cfRule type="cellIs" dxfId="36" priority="10" stopIfTrue="1" operator="lessThan">
      <formula>0</formula>
    </cfRule>
  </conditionalFormatting>
  <conditionalFormatting sqref="G41:G42 I41:I42 K41:K42 M41:M42 O41:O42">
    <cfRule type="cellIs" dxfId="35" priority="9" stopIfTrue="1" operator="lessThan">
      <formula>0</formula>
    </cfRule>
  </conditionalFormatting>
  <conditionalFormatting sqref="G47:O48">
    <cfRule type="cellIs" dxfId="34" priority="8" stopIfTrue="1" operator="lessThan">
      <formula>0</formula>
    </cfRule>
  </conditionalFormatting>
  <conditionalFormatting sqref="O39:P39">
    <cfRule type="cellIs" dxfId="33" priority="6" stopIfTrue="1" operator="lessThan">
      <formula>0</formula>
    </cfRule>
  </conditionalFormatting>
  <conditionalFormatting sqref="O43">
    <cfRule type="cellIs" dxfId="32" priority="5" stopIfTrue="1" operator="lessThan">
      <formula>0</formula>
    </cfRule>
  </conditionalFormatting>
  <conditionalFormatting sqref="O28:O29 O31:O34">
    <cfRule type="cellIs" dxfId="31" priority="3" stopIfTrue="1" operator="lessThan">
      <formula>0</formula>
    </cfRule>
  </conditionalFormatting>
  <conditionalFormatting sqref="O35:P35">
    <cfRule type="cellIs" dxfId="30" priority="2"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abSelected="1" topLeftCell="E13" zoomScaleNormal="100" workbookViewId="0">
      <selection activeCell="O32" sqref="O32"/>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5"/>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1"/>
      <c r="C6" s="382"/>
      <c r="D6" s="196">
        <f>'Cover Page'!C7</f>
        <v>0</v>
      </c>
      <c r="E6" s="343"/>
      <c r="F6" s="343"/>
      <c r="G6" s="10"/>
      <c r="H6" s="23"/>
      <c r="K6" s="385"/>
      <c r="L6" s="385"/>
      <c r="M6" s="10"/>
      <c r="N6" s="23"/>
    </row>
    <row r="7" spans="1:16" s="9" customFormat="1" ht="15.75" customHeight="1" x14ac:dyDescent="0.25">
      <c r="A7" s="12"/>
      <c r="B7" s="44" t="s">
        <v>88</v>
      </c>
      <c r="C7" s="45"/>
      <c r="D7" s="45"/>
      <c r="E7" s="344"/>
      <c r="F7" s="344"/>
      <c r="G7" s="10"/>
      <c r="H7" s="10"/>
      <c r="K7" s="10"/>
      <c r="L7" s="10"/>
      <c r="M7" s="10"/>
      <c r="N7" s="10"/>
    </row>
    <row r="8" spans="1:16" s="9" customFormat="1" ht="15" customHeight="1" x14ac:dyDescent="0.2">
      <c r="A8" s="12"/>
      <c r="B8" s="383"/>
      <c r="C8" s="382"/>
      <c r="D8" s="197" t="str">
        <f>'Cover Page'!C8</f>
        <v>BCS Insurance Company</v>
      </c>
      <c r="E8" s="344"/>
      <c r="F8" s="344"/>
      <c r="G8" s="10"/>
      <c r="H8" s="23"/>
      <c r="I8" s="11"/>
      <c r="J8" s="11"/>
      <c r="K8" s="385"/>
      <c r="L8" s="385"/>
      <c r="M8" s="10"/>
      <c r="N8" s="23"/>
      <c r="O8" s="11"/>
      <c r="P8" s="11"/>
    </row>
    <row r="9" spans="1:16" s="9" customFormat="1" ht="15.75" customHeight="1" x14ac:dyDescent="0.25">
      <c r="A9" s="12"/>
      <c r="B9" s="54" t="s">
        <v>90</v>
      </c>
      <c r="C9" s="45"/>
      <c r="D9" s="45"/>
      <c r="E9" s="345" t="s">
        <v>124</v>
      </c>
      <c r="F9" s="344"/>
      <c r="G9" s="12"/>
      <c r="H9" s="12"/>
      <c r="I9" s="11"/>
      <c r="J9" s="11"/>
      <c r="K9" s="14"/>
      <c r="L9" s="14"/>
      <c r="M9" s="12"/>
      <c r="N9" s="12"/>
      <c r="O9" s="11"/>
      <c r="P9" s="11"/>
    </row>
    <row r="10" spans="1:16" s="9" customFormat="1" ht="15" customHeight="1" x14ac:dyDescent="0.2">
      <c r="A10" s="12"/>
      <c r="B10" s="384"/>
      <c r="C10" s="382"/>
      <c r="D10" s="197">
        <f>'Cover Page'!C9</f>
        <v>0</v>
      </c>
      <c r="E10" s="344"/>
      <c r="F10" s="344"/>
      <c r="G10" s="12"/>
      <c r="H10" s="23"/>
      <c r="I10" s="11"/>
      <c r="J10" s="11"/>
      <c r="K10" s="385"/>
      <c r="L10" s="385"/>
      <c r="M10" s="12"/>
      <c r="N10" s="23"/>
      <c r="O10" s="11"/>
      <c r="P10" s="11"/>
    </row>
    <row r="11" spans="1:16" s="9" customFormat="1" ht="15.75" customHeight="1" x14ac:dyDescent="0.25">
      <c r="A11" s="12"/>
      <c r="B11" s="54" t="s">
        <v>85</v>
      </c>
      <c r="C11" s="45"/>
      <c r="D11" s="45"/>
      <c r="E11" s="344"/>
      <c r="F11" s="344"/>
      <c r="G11" s="12"/>
      <c r="H11" s="15"/>
      <c r="I11" s="11"/>
      <c r="J11" s="11"/>
      <c r="K11" s="14"/>
      <c r="L11" s="14"/>
      <c r="M11" s="12"/>
      <c r="N11" s="15"/>
      <c r="O11" s="11"/>
      <c r="P11" s="11"/>
    </row>
    <row r="12" spans="1:16" s="9" customFormat="1" x14ac:dyDescent="0.2">
      <c r="A12" s="12"/>
      <c r="B12" s="384"/>
      <c r="C12" s="382"/>
      <c r="D12" s="197" t="str">
        <f>'Cover Page'!C6</f>
        <v>2019</v>
      </c>
      <c r="E12" s="385"/>
      <c r="F12" s="385"/>
      <c r="G12" s="12"/>
      <c r="H12" s="23"/>
      <c r="I12" s="11"/>
      <c r="J12" s="11"/>
      <c r="K12" s="385"/>
      <c r="L12" s="385"/>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7"/>
    </row>
    <row r="15" spans="1:16" s="25" customFormat="1" ht="16.5" thickBot="1" x14ac:dyDescent="0.3">
      <c r="A15" s="39"/>
      <c r="D15" s="39"/>
      <c r="E15" s="319"/>
      <c r="F15" s="320"/>
      <c r="G15" s="320" t="s">
        <v>33</v>
      </c>
      <c r="H15" s="320"/>
      <c r="I15" s="320"/>
      <c r="J15" s="320"/>
      <c r="K15" s="319"/>
      <c r="L15" s="320"/>
      <c r="M15" s="320" t="s">
        <v>33</v>
      </c>
      <c r="N15" s="320"/>
      <c r="O15" s="320"/>
      <c r="P15" s="332"/>
    </row>
    <row r="16" spans="1:16" s="25" customFormat="1" ht="16.5" customHeight="1" thickBot="1" x14ac:dyDescent="0.25">
      <c r="A16" s="39"/>
      <c r="D16" s="39"/>
      <c r="E16" s="321"/>
      <c r="F16" s="336"/>
      <c r="G16" s="338" t="s">
        <v>106</v>
      </c>
      <c r="H16" s="336"/>
      <c r="I16" s="336"/>
      <c r="J16" s="337"/>
      <c r="K16" s="322"/>
      <c r="L16" s="323"/>
      <c r="M16" s="324" t="s">
        <v>107</v>
      </c>
      <c r="N16" s="323"/>
      <c r="O16" s="323"/>
      <c r="P16" s="325"/>
    </row>
    <row r="17" spans="1:16" s="25" customFormat="1" ht="16.5" thickBot="1" x14ac:dyDescent="0.3">
      <c r="A17" s="39"/>
      <c r="D17" s="39"/>
      <c r="E17" s="340" t="s">
        <v>8</v>
      </c>
      <c r="F17" s="339"/>
      <c r="G17" s="340"/>
      <c r="H17" s="342" t="s">
        <v>9</v>
      </c>
      <c r="I17" s="330" t="s">
        <v>10</v>
      </c>
      <c r="J17" s="331"/>
      <c r="K17" s="340" t="s">
        <v>8</v>
      </c>
      <c r="L17" s="341"/>
      <c r="M17" s="340" t="s">
        <v>9</v>
      </c>
      <c r="N17" s="341"/>
      <c r="O17" s="330" t="s">
        <v>10</v>
      </c>
      <c r="P17" s="331"/>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6"/>
      <c r="C19" s="313"/>
      <c r="D19" s="318"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row>
    <row r="20" spans="1:16" s="39" customFormat="1" ht="21" customHeight="1" x14ac:dyDescent="0.2">
      <c r="B20" s="314"/>
      <c r="C20" s="315"/>
      <c r="D20" s="317" t="s">
        <v>150</v>
      </c>
      <c r="E20" s="158">
        <v>1</v>
      </c>
      <c r="F20" s="159">
        <v>2</v>
      </c>
      <c r="G20" s="158">
        <v>3</v>
      </c>
      <c r="H20" s="159">
        <v>4</v>
      </c>
      <c r="I20" s="158">
        <v>5</v>
      </c>
      <c r="J20" s="159">
        <v>6</v>
      </c>
      <c r="K20" s="158">
        <v>7</v>
      </c>
      <c r="L20" s="159">
        <v>8</v>
      </c>
      <c r="M20" s="158">
        <v>9</v>
      </c>
      <c r="N20" s="159">
        <v>10</v>
      </c>
      <c r="O20" s="158">
        <v>11</v>
      </c>
      <c r="P20" s="159">
        <v>12</v>
      </c>
    </row>
    <row r="21" spans="1:16" s="25" customFormat="1" x14ac:dyDescent="0.2">
      <c r="A21" s="39"/>
      <c r="B21" s="70" t="s">
        <v>0</v>
      </c>
      <c r="C21" s="114" t="s">
        <v>64</v>
      </c>
      <c r="D21" s="160"/>
      <c r="E21" s="161"/>
      <c r="F21" s="162"/>
      <c r="G21" s="161"/>
      <c r="H21" s="163"/>
      <c r="I21" s="161"/>
      <c r="J21" s="162"/>
      <c r="K21" s="161"/>
      <c r="L21" s="162"/>
      <c r="M21" s="161"/>
      <c r="N21" s="163"/>
      <c r="O21" s="161"/>
      <c r="P21" s="162"/>
    </row>
    <row r="22" spans="1:16" s="25" customFormat="1" x14ac:dyDescent="0.2">
      <c r="A22" s="39"/>
      <c r="B22" s="79"/>
      <c r="C22" s="80">
        <v>1.1000000000000001</v>
      </c>
      <c r="D22" s="109" t="s">
        <v>15</v>
      </c>
      <c r="E22" s="164"/>
      <c r="F22" s="165"/>
      <c r="G22" s="164"/>
      <c r="H22" s="165"/>
      <c r="I22" s="164"/>
      <c r="J22" s="165"/>
      <c r="K22" s="164"/>
      <c r="L22" s="165"/>
      <c r="M22" s="164"/>
      <c r="N22" s="165"/>
      <c r="O22" s="164">
        <v>354186.95</v>
      </c>
      <c r="P22" s="165">
        <v>385621</v>
      </c>
    </row>
    <row r="23" spans="1:16" s="25" customFormat="1" x14ac:dyDescent="0.2">
      <c r="A23" s="39"/>
      <c r="B23" s="79"/>
      <c r="C23" s="80">
        <v>1.2</v>
      </c>
      <c r="D23" s="109" t="s">
        <v>16</v>
      </c>
      <c r="E23" s="164"/>
      <c r="F23" s="165"/>
      <c r="G23" s="164"/>
      <c r="H23" s="165"/>
      <c r="I23" s="164"/>
      <c r="J23" s="165"/>
      <c r="K23" s="164"/>
      <c r="L23" s="165"/>
      <c r="M23" s="164"/>
      <c r="N23" s="165"/>
      <c r="O23" s="164">
        <v>8807</v>
      </c>
      <c r="P23" s="165"/>
    </row>
    <row r="24" spans="1:16" s="25" customFormat="1" x14ac:dyDescent="0.2">
      <c r="A24" s="39"/>
      <c r="B24" s="79"/>
      <c r="C24" s="80">
        <v>1.3</v>
      </c>
      <c r="D24" s="109" t="s">
        <v>34</v>
      </c>
      <c r="E24" s="164"/>
      <c r="F24" s="165"/>
      <c r="G24" s="164"/>
      <c r="H24" s="165"/>
      <c r="I24" s="164"/>
      <c r="J24" s="165"/>
      <c r="K24" s="164"/>
      <c r="L24" s="165"/>
      <c r="M24" s="164"/>
      <c r="N24" s="165"/>
      <c r="O24" s="164">
        <v>4628</v>
      </c>
      <c r="P24" s="165"/>
    </row>
    <row r="25" spans="1:16" s="25" customFormat="1" x14ac:dyDescent="0.2">
      <c r="A25" s="39"/>
      <c r="B25" s="79"/>
      <c r="C25" s="80">
        <v>1.4</v>
      </c>
      <c r="D25" s="109" t="s">
        <v>17</v>
      </c>
      <c r="E25" s="164"/>
      <c r="F25" s="165"/>
      <c r="G25" s="164"/>
      <c r="H25" s="165"/>
      <c r="I25" s="164"/>
      <c r="J25" s="165"/>
      <c r="K25" s="164"/>
      <c r="L25" s="165"/>
      <c r="M25" s="164"/>
      <c r="N25" s="165"/>
      <c r="O25" s="164"/>
      <c r="P25" s="165"/>
    </row>
    <row r="26" spans="1:16" s="25" customFormat="1" x14ac:dyDescent="0.2">
      <c r="A26" s="39"/>
      <c r="B26" s="166"/>
      <c r="C26" s="167"/>
      <c r="D26" s="136"/>
      <c r="E26" s="168"/>
      <c r="F26" s="169"/>
      <c r="G26" s="168"/>
      <c r="H26" s="170"/>
      <c r="I26" s="168"/>
      <c r="J26" s="169"/>
      <c r="K26" s="168"/>
      <c r="L26" s="169"/>
      <c r="M26" s="168"/>
      <c r="N26" s="170"/>
      <c r="O26" s="168"/>
      <c r="P26" s="169"/>
    </row>
    <row r="27" spans="1:16" s="25" customFormat="1" x14ac:dyDescent="0.2">
      <c r="A27" s="39"/>
      <c r="B27" s="79" t="s">
        <v>1</v>
      </c>
      <c r="C27" s="123" t="s">
        <v>65</v>
      </c>
      <c r="D27" s="171"/>
      <c r="E27" s="172"/>
      <c r="F27" s="173"/>
      <c r="G27" s="172"/>
      <c r="H27" s="174"/>
      <c r="I27" s="172"/>
      <c r="J27" s="173"/>
      <c r="K27" s="172"/>
      <c r="L27" s="173"/>
      <c r="M27" s="172"/>
      <c r="N27" s="174"/>
      <c r="O27" s="172"/>
      <c r="P27" s="173"/>
    </row>
    <row r="28" spans="1:16" s="25" customFormat="1" x14ac:dyDescent="0.2">
      <c r="A28" s="39"/>
      <c r="B28" s="79"/>
      <c r="C28" s="80">
        <v>2.1</v>
      </c>
      <c r="D28" s="109" t="s">
        <v>39</v>
      </c>
      <c r="E28" s="172"/>
      <c r="F28" s="173"/>
      <c r="G28" s="172"/>
      <c r="H28" s="174"/>
      <c r="I28" s="172"/>
      <c r="J28" s="173"/>
      <c r="K28" s="172"/>
      <c r="L28" s="173"/>
      <c r="M28" s="172"/>
      <c r="N28" s="174"/>
      <c r="O28" s="172"/>
      <c r="P28" s="173"/>
    </row>
    <row r="29" spans="1:16" s="25" customFormat="1" x14ac:dyDescent="0.2">
      <c r="A29" s="39"/>
      <c r="B29" s="79"/>
      <c r="C29" s="80"/>
      <c r="D29" s="109" t="s">
        <v>55</v>
      </c>
      <c r="E29" s="164"/>
      <c r="F29" s="175"/>
      <c r="G29" s="164"/>
      <c r="H29" s="175"/>
      <c r="I29" s="164"/>
      <c r="J29" s="175"/>
      <c r="K29" s="164"/>
      <c r="L29" s="175"/>
      <c r="M29" s="164"/>
      <c r="N29" s="175"/>
      <c r="O29" s="164">
        <v>58444.28</v>
      </c>
      <c r="P29" s="175"/>
    </row>
    <row r="30" spans="1:16" s="25" customFormat="1" ht="28.5" customHeight="1" x14ac:dyDescent="0.2">
      <c r="A30" s="39"/>
      <c r="B30" s="79"/>
      <c r="C30" s="80"/>
      <c r="D30" s="81" t="s">
        <v>54</v>
      </c>
      <c r="E30" s="176"/>
      <c r="F30" s="165"/>
      <c r="G30" s="176"/>
      <c r="H30" s="165"/>
      <c r="I30" s="176"/>
      <c r="J30" s="165"/>
      <c r="K30" s="176"/>
      <c r="L30" s="165"/>
      <c r="M30" s="176"/>
      <c r="N30" s="165"/>
      <c r="O30" s="176"/>
      <c r="P30" s="165">
        <v>66588</v>
      </c>
    </row>
    <row r="31" spans="1:16" s="39" customFormat="1" x14ac:dyDescent="0.2">
      <c r="B31" s="97"/>
      <c r="C31" s="80">
        <v>2.2000000000000002</v>
      </c>
      <c r="D31" s="109" t="s">
        <v>35</v>
      </c>
      <c r="E31" s="172"/>
      <c r="F31" s="173"/>
      <c r="G31" s="172"/>
      <c r="H31" s="174"/>
      <c r="I31" s="172"/>
      <c r="J31" s="173"/>
      <c r="K31" s="172"/>
      <c r="L31" s="173"/>
      <c r="M31" s="172"/>
      <c r="N31" s="174"/>
      <c r="O31" s="172"/>
      <c r="P31" s="173"/>
    </row>
    <row r="32" spans="1:16" s="39" customFormat="1" ht="30" x14ac:dyDescent="0.2">
      <c r="B32" s="97"/>
      <c r="C32" s="80"/>
      <c r="D32" s="81" t="s">
        <v>51</v>
      </c>
      <c r="E32" s="164"/>
      <c r="F32" s="175"/>
      <c r="G32" s="164"/>
      <c r="H32" s="177"/>
      <c r="I32" s="164"/>
      <c r="J32" s="175"/>
      <c r="K32" s="164"/>
      <c r="L32" s="175"/>
      <c r="M32" s="164"/>
      <c r="N32" s="177"/>
      <c r="O32" s="164">
        <v>32236</v>
      </c>
      <c r="P32" s="175"/>
    </row>
    <row r="33" spans="1:16" s="39" customFormat="1" ht="30" x14ac:dyDescent="0.2">
      <c r="B33" s="97"/>
      <c r="C33" s="80"/>
      <c r="D33" s="81" t="s">
        <v>44</v>
      </c>
      <c r="E33" s="176"/>
      <c r="F33" s="165"/>
      <c r="G33" s="176"/>
      <c r="H33" s="178"/>
      <c r="I33" s="176"/>
      <c r="J33" s="165"/>
      <c r="K33" s="176"/>
      <c r="L33" s="165"/>
      <c r="M33" s="176"/>
      <c r="N33" s="178"/>
      <c r="O33" s="176"/>
      <c r="P33" s="165">
        <v>144</v>
      </c>
    </row>
    <row r="34" spans="1:16" s="25" customFormat="1" x14ac:dyDescent="0.2">
      <c r="A34" s="39"/>
      <c r="B34" s="79"/>
      <c r="C34" s="80">
        <v>2.2999999999999998</v>
      </c>
      <c r="D34" s="109" t="s">
        <v>28</v>
      </c>
      <c r="E34" s="164"/>
      <c r="F34" s="175"/>
      <c r="G34" s="164"/>
      <c r="H34" s="177"/>
      <c r="I34" s="164"/>
      <c r="J34" s="175"/>
      <c r="K34" s="164"/>
      <c r="L34" s="175"/>
      <c r="M34" s="164"/>
      <c r="N34" s="177"/>
      <c r="O34" s="164">
        <v>9700</v>
      </c>
      <c r="P34" s="175"/>
    </row>
    <row r="35" spans="1:16" s="39" customFormat="1" x14ac:dyDescent="0.2">
      <c r="B35" s="97"/>
      <c r="C35" s="80">
        <v>2.4</v>
      </c>
      <c r="D35" s="109" t="s">
        <v>36</v>
      </c>
      <c r="E35" s="172"/>
      <c r="F35" s="173"/>
      <c r="G35" s="172"/>
      <c r="H35" s="174"/>
      <c r="I35" s="172"/>
      <c r="J35" s="173"/>
      <c r="K35" s="172"/>
      <c r="L35" s="173"/>
      <c r="M35" s="172"/>
      <c r="N35" s="174"/>
      <c r="O35" s="172"/>
      <c r="P35" s="173"/>
    </row>
    <row r="36" spans="1:16" s="39" customFormat="1" ht="30" x14ac:dyDescent="0.2">
      <c r="B36" s="97"/>
      <c r="C36" s="80"/>
      <c r="D36" s="81" t="s">
        <v>52</v>
      </c>
      <c r="E36" s="164"/>
      <c r="F36" s="175"/>
      <c r="G36" s="164"/>
      <c r="H36" s="177"/>
      <c r="I36" s="164"/>
      <c r="J36" s="175"/>
      <c r="K36" s="164"/>
      <c r="L36" s="175"/>
      <c r="M36" s="164"/>
      <c r="N36" s="177"/>
      <c r="O36" s="164"/>
      <c r="P36" s="175"/>
    </row>
    <row r="37" spans="1:16" s="39" customFormat="1" ht="30" x14ac:dyDescent="0.2">
      <c r="B37" s="97"/>
      <c r="C37" s="80"/>
      <c r="D37" s="81" t="s">
        <v>43</v>
      </c>
      <c r="E37" s="176"/>
      <c r="F37" s="165"/>
      <c r="G37" s="176"/>
      <c r="H37" s="178"/>
      <c r="I37" s="176"/>
      <c r="J37" s="165"/>
      <c r="K37" s="176"/>
      <c r="L37" s="165"/>
      <c r="M37" s="176"/>
      <c r="N37" s="178"/>
      <c r="O37" s="176"/>
      <c r="P37" s="165"/>
    </row>
    <row r="38" spans="1:16" s="25" customFormat="1" x14ac:dyDescent="0.2">
      <c r="A38" s="39"/>
      <c r="B38" s="79"/>
      <c r="C38" s="80">
        <v>2.5</v>
      </c>
      <c r="D38" s="109" t="s">
        <v>29</v>
      </c>
      <c r="E38" s="164"/>
      <c r="F38" s="175"/>
      <c r="G38" s="164"/>
      <c r="H38" s="177"/>
      <c r="I38" s="164"/>
      <c r="J38" s="175"/>
      <c r="K38" s="164"/>
      <c r="L38" s="175"/>
      <c r="M38" s="164"/>
      <c r="N38" s="177"/>
      <c r="O38" s="164"/>
      <c r="P38" s="175"/>
    </row>
    <row r="39" spans="1:16" s="25" customFormat="1" x14ac:dyDescent="0.2">
      <c r="A39" s="39"/>
      <c r="B39" s="79"/>
      <c r="C39" s="80">
        <v>2.6</v>
      </c>
      <c r="D39" s="109" t="s">
        <v>31</v>
      </c>
      <c r="E39" s="172"/>
      <c r="F39" s="173"/>
      <c r="G39" s="172"/>
      <c r="H39" s="174"/>
      <c r="I39" s="172"/>
      <c r="J39" s="173"/>
      <c r="K39" s="172"/>
      <c r="L39" s="173"/>
      <c r="M39" s="172"/>
      <c r="N39" s="174"/>
      <c r="O39" s="172"/>
      <c r="P39" s="173"/>
    </row>
    <row r="40" spans="1:16" s="25" customFormat="1" ht="28.5" customHeight="1" x14ac:dyDescent="0.2">
      <c r="A40" s="39"/>
      <c r="B40" s="79"/>
      <c r="C40" s="80"/>
      <c r="D40" s="81" t="s">
        <v>112</v>
      </c>
      <c r="E40" s="164"/>
      <c r="F40" s="175"/>
      <c r="G40" s="164"/>
      <c r="H40" s="177"/>
      <c r="I40" s="164"/>
      <c r="J40" s="175"/>
      <c r="K40" s="164"/>
      <c r="L40" s="175"/>
      <c r="M40" s="164"/>
      <c r="N40" s="177"/>
      <c r="O40" s="164"/>
      <c r="P40" s="175"/>
    </row>
    <row r="41" spans="1:16" s="25" customFormat="1" ht="27.95" customHeight="1" x14ac:dyDescent="0.2">
      <c r="A41" s="39"/>
      <c r="B41" s="79"/>
      <c r="C41" s="80"/>
      <c r="D41" s="81" t="s">
        <v>113</v>
      </c>
      <c r="E41" s="176"/>
      <c r="F41" s="165"/>
      <c r="G41" s="176"/>
      <c r="H41" s="178"/>
      <c r="I41" s="176"/>
      <c r="J41" s="165"/>
      <c r="K41" s="176"/>
      <c r="L41" s="165"/>
      <c r="M41" s="176"/>
      <c r="N41" s="178"/>
      <c r="O41" s="176"/>
      <c r="P41" s="165"/>
    </row>
    <row r="42" spans="1:16" s="25" customFormat="1" x14ac:dyDescent="0.2">
      <c r="A42" s="39"/>
      <c r="B42" s="79"/>
      <c r="C42" s="80">
        <v>2.7</v>
      </c>
      <c r="D42" s="109" t="s">
        <v>37</v>
      </c>
      <c r="E42" s="172"/>
      <c r="F42" s="173"/>
      <c r="G42" s="172"/>
      <c r="H42" s="174"/>
      <c r="I42" s="172"/>
      <c r="J42" s="173"/>
      <c r="K42" s="172"/>
      <c r="L42" s="173"/>
      <c r="M42" s="172"/>
      <c r="N42" s="174"/>
      <c r="O42" s="172"/>
      <c r="P42" s="173"/>
    </row>
    <row r="43" spans="1:16" s="25" customFormat="1" x14ac:dyDescent="0.2">
      <c r="A43" s="39"/>
      <c r="B43" s="79"/>
      <c r="C43" s="80"/>
      <c r="D43" s="81" t="s">
        <v>114</v>
      </c>
      <c r="E43" s="164"/>
      <c r="F43" s="175"/>
      <c r="G43" s="164"/>
      <c r="H43" s="177"/>
      <c r="I43" s="164"/>
      <c r="J43" s="175"/>
      <c r="K43" s="164"/>
      <c r="L43" s="175"/>
      <c r="M43" s="164"/>
      <c r="N43" s="177"/>
      <c r="O43" s="164"/>
      <c r="P43" s="175"/>
    </row>
    <row r="44" spans="1:16" s="39" customFormat="1" ht="30" x14ac:dyDescent="0.2">
      <c r="B44" s="97"/>
      <c r="C44" s="80"/>
      <c r="D44" s="81" t="s">
        <v>115</v>
      </c>
      <c r="E44" s="176"/>
      <c r="F44" s="165"/>
      <c r="G44" s="176"/>
      <c r="H44" s="178"/>
      <c r="I44" s="176"/>
      <c r="J44" s="165"/>
      <c r="K44" s="176"/>
      <c r="L44" s="165"/>
      <c r="M44" s="176"/>
      <c r="N44" s="178"/>
      <c r="O44" s="176"/>
      <c r="P44" s="165"/>
    </row>
    <row r="45" spans="1:16" s="25" customFormat="1" x14ac:dyDescent="0.2">
      <c r="A45" s="39"/>
      <c r="B45" s="79"/>
      <c r="C45" s="179" t="s">
        <v>116</v>
      </c>
      <c r="D45" s="109" t="s">
        <v>30</v>
      </c>
      <c r="E45" s="164"/>
      <c r="F45" s="180"/>
      <c r="G45" s="164"/>
      <c r="H45" s="181"/>
      <c r="I45" s="164"/>
      <c r="J45" s="180"/>
      <c r="K45" s="164"/>
      <c r="L45" s="180"/>
      <c r="M45" s="164"/>
      <c r="N45" s="181"/>
      <c r="O45" s="164"/>
      <c r="P45" s="180"/>
    </row>
    <row r="46" spans="1:16" s="25" customFormat="1" x14ac:dyDescent="0.2">
      <c r="A46" s="39"/>
      <c r="B46" s="79"/>
      <c r="C46" s="80">
        <v>2.9</v>
      </c>
      <c r="D46" s="109" t="s">
        <v>100</v>
      </c>
      <c r="E46" s="172"/>
      <c r="F46" s="182"/>
      <c r="G46" s="172"/>
      <c r="H46" s="183"/>
      <c r="I46" s="172"/>
      <c r="J46" s="182"/>
      <c r="K46" s="172"/>
      <c r="L46" s="182"/>
      <c r="M46" s="172"/>
      <c r="N46" s="183"/>
      <c r="O46" s="172"/>
      <c r="P46" s="182"/>
    </row>
    <row r="47" spans="1:16" s="25" customFormat="1" x14ac:dyDescent="0.2">
      <c r="A47" s="39"/>
      <c r="B47" s="79"/>
      <c r="C47" s="80"/>
      <c r="D47" s="81" t="s">
        <v>117</v>
      </c>
      <c r="E47" s="164"/>
      <c r="F47" s="184"/>
      <c r="G47" s="164"/>
      <c r="H47" s="185"/>
      <c r="I47" s="164"/>
      <c r="J47" s="184"/>
      <c r="K47" s="164"/>
      <c r="L47" s="184"/>
      <c r="M47" s="164"/>
      <c r="N47" s="185"/>
      <c r="O47" s="164"/>
      <c r="P47" s="184"/>
    </row>
    <row r="48" spans="1:16" s="25" customFormat="1" x14ac:dyDescent="0.2">
      <c r="A48" s="39"/>
      <c r="B48" s="79"/>
      <c r="C48" s="80"/>
      <c r="D48" s="109" t="s">
        <v>118</v>
      </c>
      <c r="E48" s="164"/>
      <c r="F48" s="184"/>
      <c r="G48" s="164"/>
      <c r="H48" s="185"/>
      <c r="I48" s="164"/>
      <c r="J48" s="184"/>
      <c r="K48" s="164"/>
      <c r="L48" s="184"/>
      <c r="M48" s="164"/>
      <c r="N48" s="185"/>
      <c r="O48" s="164"/>
      <c r="P48" s="184"/>
    </row>
    <row r="49" spans="1:16" s="25" customFormat="1" x14ac:dyDescent="0.2">
      <c r="A49" s="39"/>
      <c r="B49" s="79"/>
      <c r="C49" s="80"/>
      <c r="D49" s="109" t="s">
        <v>119</v>
      </c>
      <c r="E49" s="164"/>
      <c r="F49" s="180"/>
      <c r="G49" s="164"/>
      <c r="H49" s="181"/>
      <c r="I49" s="164"/>
      <c r="J49" s="180"/>
      <c r="K49" s="164"/>
      <c r="L49" s="180"/>
      <c r="M49" s="164"/>
      <c r="N49" s="181"/>
      <c r="O49" s="164"/>
      <c r="P49" s="180"/>
    </row>
    <row r="50" spans="1:16" s="39" customFormat="1" x14ac:dyDescent="0.2">
      <c r="B50" s="97"/>
      <c r="C50" s="186" t="s">
        <v>14</v>
      </c>
      <c r="D50" s="109" t="s">
        <v>26</v>
      </c>
      <c r="E50" s="164"/>
      <c r="F50" s="165"/>
      <c r="G50" s="164"/>
      <c r="H50" s="178"/>
      <c r="I50" s="164"/>
      <c r="J50" s="165"/>
      <c r="K50" s="164"/>
      <c r="L50" s="165"/>
      <c r="M50" s="164"/>
      <c r="N50" s="178"/>
      <c r="O50" s="164"/>
      <c r="P50" s="165"/>
    </row>
    <row r="51" spans="1:16" s="39" customFormat="1" x14ac:dyDescent="0.2">
      <c r="A51" s="187"/>
      <c r="B51" s="97"/>
      <c r="C51" s="186" t="s">
        <v>120</v>
      </c>
      <c r="D51" s="81" t="s">
        <v>49</v>
      </c>
      <c r="E51" s="188">
        <f>E29+E32-E34+E36-E38+E40+E43-E45+E47+E48-E49+E50</f>
        <v>0</v>
      </c>
      <c r="F51" s="189">
        <f>F30+F33+F37+F41+F44+F47+F48+F50</f>
        <v>0</v>
      </c>
      <c r="G51" s="188">
        <f>G29+G32-G34+G36-G38+G40+G43-G45+G47+G48-G49+G50</f>
        <v>0</v>
      </c>
      <c r="H51" s="189">
        <f>H30+H33+H37+H41+H44+H47+H48+H50</f>
        <v>0</v>
      </c>
      <c r="I51" s="188">
        <f>I29+I32-I34+I36-I38+I40+I43-I45+I47+I48-I49+I50</f>
        <v>0</v>
      </c>
      <c r="J51" s="189">
        <f>J30+J33+J37+J41+J44+J47+J48+J50</f>
        <v>0</v>
      </c>
      <c r="K51" s="188">
        <f>K29+K32-K34+K36-K38+K40+K43-K45+K47+K48-K49+K50</f>
        <v>0</v>
      </c>
      <c r="L51" s="189">
        <f>L30+L33+L37+L41+L44+L47+L48+L50</f>
        <v>0</v>
      </c>
      <c r="M51" s="188">
        <f>M29+M32-M34+M36-M38+M40+M43-M45+M47+M48-M49+M50</f>
        <v>0</v>
      </c>
      <c r="N51" s="189">
        <f>N30+N33+N37+N41+N44+N47+N48+N50</f>
        <v>0</v>
      </c>
      <c r="O51" s="188">
        <f>O29+O32-O34+O36-O38+O40+O43-O45+O47+O48-O49+O50</f>
        <v>80980.28</v>
      </c>
      <c r="P51" s="189">
        <f>P30+P33+P37+P41+P44+P47+P48+P50</f>
        <v>66732</v>
      </c>
    </row>
    <row r="52" spans="1:16" s="25" customFormat="1" ht="15.75" thickBot="1" x14ac:dyDescent="0.25">
      <c r="A52" s="39"/>
      <c r="B52" s="166"/>
      <c r="C52" s="135"/>
      <c r="D52" s="190"/>
      <c r="E52" s="191"/>
      <c r="F52" s="192"/>
      <c r="G52" s="191"/>
      <c r="H52" s="193"/>
      <c r="I52" s="191"/>
      <c r="J52" s="192"/>
      <c r="K52" s="191"/>
      <c r="L52" s="192"/>
      <c r="M52" s="191"/>
      <c r="N52" s="193"/>
      <c r="O52" s="191"/>
      <c r="P52" s="192"/>
    </row>
    <row r="53" spans="1:16" s="25" customFormat="1" x14ac:dyDescent="0.2">
      <c r="A53" s="39"/>
      <c r="B53" s="24"/>
      <c r="C53" s="24"/>
      <c r="D53" s="24"/>
    </row>
    <row r="54" spans="1:16" s="25" customFormat="1" ht="15.75" x14ac:dyDescent="0.25">
      <c r="A54" s="39"/>
      <c r="B54" s="151"/>
      <c r="C54" s="151" t="s">
        <v>61</v>
      </c>
      <c r="D54" s="151"/>
    </row>
    <row r="55" spans="1:16" s="25" customFormat="1" ht="13.15" customHeight="1" x14ac:dyDescent="0.25">
      <c r="A55" s="39"/>
      <c r="B55" s="151"/>
      <c r="C55" s="151"/>
      <c r="D55" s="194" t="s">
        <v>138</v>
      </c>
    </row>
    <row r="56" spans="1:16" s="25" customFormat="1" ht="15.75" x14ac:dyDescent="0.25">
      <c r="A56" s="39"/>
      <c r="B56" s="151"/>
      <c r="C56" s="151"/>
      <c r="D56" s="151" t="s">
        <v>71</v>
      </c>
    </row>
    <row r="57" spans="1:16" s="25" customFormat="1" ht="13.15" customHeight="1" x14ac:dyDescent="0.25">
      <c r="A57" s="39"/>
      <c r="B57" s="151"/>
      <c r="C57" s="151"/>
      <c r="D57" s="151" t="s">
        <v>66</v>
      </c>
      <c r="E57" s="195"/>
    </row>
    <row r="58" spans="1:16" s="25" customFormat="1" ht="13.15" customHeight="1" x14ac:dyDescent="0.2">
      <c r="A58" s="39"/>
      <c r="B58" s="24"/>
      <c r="C58" s="152"/>
      <c r="D58" s="194" t="s">
        <v>101</v>
      </c>
    </row>
    <row r="59" spans="1:16" s="25" customFormat="1" ht="13.15" customHeight="1" x14ac:dyDescent="0.2">
      <c r="A59" s="39"/>
      <c r="C59" s="154"/>
      <c r="D59" s="154"/>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67" zoomScaleNormal="100" workbookViewId="0">
      <selection activeCell="D83" sqref="D83"/>
    </sheetView>
  </sheetViews>
  <sheetFormatPr defaultRowHeight="15" x14ac:dyDescent="0.2"/>
  <cols>
    <col min="1" max="1" width="1.85546875" style="2" customWidth="1"/>
    <col min="2" max="2" width="69.85546875" style="198"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6">
        <f>'Cover Page'!C7</f>
        <v>0</v>
      </c>
      <c r="D6" s="346" t="s">
        <v>125</v>
      </c>
    </row>
    <row r="7" spans="2:5" s="2" customFormat="1" ht="15.75" customHeight="1" x14ac:dyDescent="0.25">
      <c r="B7" s="44" t="s">
        <v>88</v>
      </c>
    </row>
    <row r="8" spans="2:5" s="2" customFormat="1" ht="15" customHeight="1" x14ac:dyDescent="0.2">
      <c r="B8" s="197" t="str">
        <f>'Cover Page'!C8</f>
        <v>BCS Insurance Company</v>
      </c>
    </row>
    <row r="9" spans="2:5" s="2" customFormat="1" ht="15.75" customHeight="1" x14ac:dyDescent="0.25">
      <c r="B9" s="54" t="s">
        <v>90</v>
      </c>
    </row>
    <row r="10" spans="2:5" s="2" customFormat="1" ht="15" customHeight="1" x14ac:dyDescent="0.2">
      <c r="B10" s="197">
        <f>'Cover Page'!C9</f>
        <v>0</v>
      </c>
    </row>
    <row r="11" spans="2:5" s="2" customFormat="1" ht="15.75" x14ac:dyDescent="0.25">
      <c r="B11" s="54" t="s">
        <v>85</v>
      </c>
    </row>
    <row r="12" spans="2:5" s="2" customFormat="1" x14ac:dyDescent="0.2">
      <c r="B12" s="197" t="str">
        <f>'Cover Page'!C6</f>
        <v>2019</v>
      </c>
    </row>
    <row r="13" spans="2:5" s="2" customFormat="1" x14ac:dyDescent="0.2">
      <c r="B13" s="198"/>
    </row>
    <row r="14" spans="2:5" s="2" customFormat="1" ht="15.75" thickBot="1" x14ac:dyDescent="0.25">
      <c r="B14" s="198"/>
    </row>
    <row r="15" spans="2:5" s="198" customFormat="1" ht="16.5" thickBot="1" x14ac:dyDescent="0.3">
      <c r="B15" s="199" t="s">
        <v>74</v>
      </c>
      <c r="C15" s="206" t="s">
        <v>75</v>
      </c>
      <c r="D15" s="395" t="s">
        <v>76</v>
      </c>
      <c r="E15" s="207"/>
    </row>
    <row r="16" spans="2:5" s="209" customFormat="1" ht="15.75" thickBot="1" x14ac:dyDescent="0.25">
      <c r="B16" s="200">
        <v>1</v>
      </c>
      <c r="C16" s="208">
        <v>2</v>
      </c>
      <c r="D16" s="392">
        <v>3</v>
      </c>
    </row>
    <row r="17" spans="2:5" s="198" customFormat="1" ht="15.75" x14ac:dyDescent="0.25">
      <c r="B17" s="201" t="s">
        <v>77</v>
      </c>
      <c r="C17" s="210"/>
      <c r="D17" s="348"/>
      <c r="E17" s="207"/>
    </row>
    <row r="18" spans="2:5" s="198" customFormat="1" ht="51" customHeight="1" x14ac:dyDescent="0.2">
      <c r="B18" s="404" t="s">
        <v>163</v>
      </c>
      <c r="C18" s="211"/>
      <c r="D18" s="349" t="s">
        <v>177</v>
      </c>
      <c r="E18" s="207"/>
    </row>
    <row r="19" spans="2:5" s="198" customFormat="1" ht="35.25" customHeight="1" x14ac:dyDescent="0.2">
      <c r="B19" s="202"/>
      <c r="C19" s="211"/>
      <c r="D19" s="349"/>
      <c r="E19" s="207"/>
    </row>
    <row r="20" spans="2:5" s="198" customFormat="1" ht="35.25" customHeight="1" x14ac:dyDescent="0.2">
      <c r="B20" s="202"/>
      <c r="C20" s="211"/>
      <c r="D20" s="349"/>
      <c r="E20" s="207"/>
    </row>
    <row r="21" spans="2:5" s="198" customFormat="1" ht="49.5" customHeight="1" x14ac:dyDescent="0.2">
      <c r="B21" s="202"/>
      <c r="C21" s="211"/>
      <c r="D21" s="349"/>
      <c r="E21" s="207"/>
    </row>
    <row r="22" spans="2:5" s="198" customFormat="1" ht="35.25" customHeight="1" x14ac:dyDescent="0.2">
      <c r="B22" s="202"/>
      <c r="C22" s="211"/>
      <c r="D22" s="349"/>
      <c r="E22" s="207"/>
    </row>
    <row r="23" spans="2:5" s="198" customFormat="1" ht="35.25" customHeight="1" thickBot="1" x14ac:dyDescent="0.25">
      <c r="B23" s="202"/>
      <c r="C23" s="211"/>
      <c r="D23" s="349"/>
      <c r="E23" s="207"/>
    </row>
    <row r="24" spans="2:5" s="198" customFormat="1" ht="15.75" x14ac:dyDescent="0.25">
      <c r="B24" s="201" t="s">
        <v>78</v>
      </c>
      <c r="C24" s="210"/>
      <c r="D24" s="348"/>
      <c r="E24" s="207"/>
    </row>
    <row r="25" spans="2:5" s="198" customFormat="1" x14ac:dyDescent="0.2">
      <c r="B25" s="203" t="s">
        <v>79</v>
      </c>
      <c r="C25" s="212"/>
      <c r="D25" s="347"/>
      <c r="E25" s="207"/>
    </row>
    <row r="26" spans="2:5" s="198" customFormat="1" ht="35.25" customHeight="1" x14ac:dyDescent="0.2">
      <c r="B26" s="202"/>
      <c r="C26" s="211"/>
      <c r="D26" s="349" t="s">
        <v>178</v>
      </c>
      <c r="E26" s="207"/>
    </row>
    <row r="27" spans="2:5" s="198" customFormat="1" ht="35.25" customHeight="1" x14ac:dyDescent="0.2">
      <c r="B27" s="202"/>
      <c r="C27" s="211"/>
      <c r="D27" s="349"/>
      <c r="E27" s="207"/>
    </row>
    <row r="28" spans="2:5" s="198" customFormat="1" ht="35.25" customHeight="1" x14ac:dyDescent="0.2">
      <c r="B28" s="202"/>
      <c r="C28" s="211"/>
      <c r="D28" s="349"/>
      <c r="E28" s="207"/>
    </row>
    <row r="29" spans="2:5" s="198" customFormat="1" ht="35.25" customHeight="1" x14ac:dyDescent="0.2">
      <c r="B29" s="202"/>
      <c r="C29" s="213"/>
      <c r="D29" s="349"/>
      <c r="E29" s="207"/>
    </row>
    <row r="30" spans="2:5" s="198" customFormat="1" ht="35.25" customHeight="1" x14ac:dyDescent="0.2">
      <c r="B30" s="202"/>
      <c r="C30" s="213"/>
      <c r="D30" s="349"/>
      <c r="E30" s="207"/>
    </row>
    <row r="31" spans="2:5" s="198" customFormat="1" ht="35.25" customHeight="1" x14ac:dyDescent="0.2">
      <c r="B31" s="202"/>
      <c r="C31" s="214"/>
      <c r="D31" s="349"/>
      <c r="E31" s="207"/>
    </row>
    <row r="32" spans="2:5" s="198" customFormat="1" x14ac:dyDescent="0.2">
      <c r="B32" s="204" t="s">
        <v>80</v>
      </c>
      <c r="C32" s="215"/>
      <c r="D32" s="347"/>
      <c r="E32" s="207"/>
    </row>
    <row r="33" spans="2:5" s="198" customFormat="1" ht="54" customHeight="1" x14ac:dyDescent="0.2">
      <c r="B33" s="202" t="s">
        <v>179</v>
      </c>
      <c r="C33" s="211"/>
      <c r="D33" s="349" t="s">
        <v>165</v>
      </c>
      <c r="E33" s="207"/>
    </row>
    <row r="34" spans="2:5" s="198" customFormat="1" ht="35.25" customHeight="1" x14ac:dyDescent="0.2">
      <c r="B34" s="202"/>
      <c r="C34" s="211"/>
      <c r="D34" s="349"/>
      <c r="E34" s="207"/>
    </row>
    <row r="35" spans="2:5" s="198" customFormat="1" ht="35.25" customHeight="1" x14ac:dyDescent="0.2">
      <c r="B35" s="202"/>
      <c r="C35" s="211"/>
      <c r="D35" s="349"/>
      <c r="E35" s="207"/>
    </row>
    <row r="36" spans="2:5" s="198" customFormat="1" ht="35.25" customHeight="1" x14ac:dyDescent="0.2">
      <c r="B36" s="202"/>
      <c r="C36" s="213"/>
      <c r="D36" s="349"/>
      <c r="E36" s="207"/>
    </row>
    <row r="37" spans="2:5" s="198" customFormat="1" ht="35.25" customHeight="1" x14ac:dyDescent="0.2">
      <c r="B37" s="202"/>
      <c r="C37" s="213"/>
      <c r="D37" s="349"/>
      <c r="E37" s="207"/>
    </row>
    <row r="38" spans="2:5" s="198" customFormat="1" ht="35.25" customHeight="1" x14ac:dyDescent="0.2">
      <c r="B38" s="202"/>
      <c r="C38" s="214"/>
      <c r="D38" s="349"/>
      <c r="E38" s="207"/>
    </row>
    <row r="39" spans="2:5" s="198" customFormat="1" x14ac:dyDescent="0.2">
      <c r="B39" s="204" t="s">
        <v>81</v>
      </c>
      <c r="C39" s="215"/>
      <c r="D39" s="347"/>
      <c r="E39" s="207"/>
    </row>
    <row r="40" spans="2:5" s="198" customFormat="1" ht="46.5" customHeight="1" x14ac:dyDescent="0.2">
      <c r="B40" s="202" t="s">
        <v>166</v>
      </c>
      <c r="C40" s="211"/>
      <c r="D40" s="349" t="s">
        <v>164</v>
      </c>
      <c r="E40" s="207"/>
    </row>
    <row r="41" spans="2:5" s="198" customFormat="1" ht="35.25" customHeight="1" x14ac:dyDescent="0.2">
      <c r="B41" s="202" t="s">
        <v>167</v>
      </c>
      <c r="C41" s="211"/>
      <c r="D41" s="349"/>
      <c r="E41" s="207"/>
    </row>
    <row r="42" spans="2:5" s="198" customFormat="1" ht="35.25" customHeight="1" x14ac:dyDescent="0.2">
      <c r="B42" s="202"/>
      <c r="C42" s="211"/>
      <c r="D42" s="349"/>
      <c r="E42" s="207"/>
    </row>
    <row r="43" spans="2:5" s="198" customFormat="1" ht="35.25" customHeight="1" x14ac:dyDescent="0.2">
      <c r="B43" s="202"/>
      <c r="C43" s="213"/>
      <c r="D43" s="349"/>
      <c r="E43" s="207"/>
    </row>
    <row r="44" spans="2:5" s="198" customFormat="1" ht="35.25" customHeight="1" x14ac:dyDescent="0.2">
      <c r="B44" s="202"/>
      <c r="C44" s="213"/>
      <c r="D44" s="349"/>
      <c r="E44" s="207"/>
    </row>
    <row r="45" spans="2:5" s="198" customFormat="1" ht="35.25" customHeight="1" x14ac:dyDescent="0.2">
      <c r="B45" s="202"/>
      <c r="C45" s="214"/>
      <c r="D45" s="349"/>
      <c r="E45" s="207"/>
    </row>
    <row r="46" spans="2:5" s="198" customFormat="1" x14ac:dyDescent="0.2">
      <c r="B46" s="204" t="s">
        <v>82</v>
      </c>
      <c r="C46" s="215"/>
      <c r="D46" s="347"/>
      <c r="E46" s="207"/>
    </row>
    <row r="47" spans="2:5" s="198" customFormat="1" ht="54.75" customHeight="1" x14ac:dyDescent="0.2">
      <c r="B47" s="202" t="s">
        <v>169</v>
      </c>
      <c r="C47" s="211"/>
      <c r="D47" s="349" t="s">
        <v>168</v>
      </c>
      <c r="E47" s="207"/>
    </row>
    <row r="48" spans="2:5" s="198" customFormat="1" ht="35.25" customHeight="1" x14ac:dyDescent="0.2">
      <c r="B48" s="202" t="s">
        <v>170</v>
      </c>
      <c r="C48" s="211"/>
      <c r="D48" s="349"/>
      <c r="E48" s="207"/>
    </row>
    <row r="49" spans="2:5" s="198" customFormat="1" ht="35.25" customHeight="1" x14ac:dyDescent="0.2">
      <c r="B49" s="202"/>
      <c r="C49" s="211"/>
      <c r="D49" s="349"/>
      <c r="E49" s="207"/>
    </row>
    <row r="50" spans="2:5" s="198" customFormat="1" ht="35.25" customHeight="1" x14ac:dyDescent="0.2">
      <c r="B50" s="202"/>
      <c r="C50" s="213"/>
      <c r="D50" s="349"/>
      <c r="E50" s="207"/>
    </row>
    <row r="51" spans="2:5" s="198" customFormat="1" ht="35.25" customHeight="1" x14ac:dyDescent="0.2">
      <c r="B51" s="202"/>
      <c r="C51" s="213"/>
      <c r="D51" s="349"/>
      <c r="E51" s="207"/>
    </row>
    <row r="52" spans="2:5" s="198" customFormat="1" ht="35.25" customHeight="1" thickBot="1" x14ac:dyDescent="0.25">
      <c r="B52" s="202"/>
      <c r="C52" s="214"/>
      <c r="D52" s="349"/>
      <c r="E52" s="207"/>
    </row>
    <row r="53" spans="2:5" s="198" customFormat="1" ht="15.75" x14ac:dyDescent="0.25">
      <c r="B53" s="201" t="s">
        <v>108</v>
      </c>
      <c r="C53" s="210"/>
      <c r="D53" s="348"/>
      <c r="E53" s="207"/>
    </row>
    <row r="54" spans="2:5" s="198" customFormat="1" x14ac:dyDescent="0.2">
      <c r="B54" s="205" t="s">
        <v>109</v>
      </c>
      <c r="C54" s="212"/>
      <c r="D54" s="347"/>
      <c r="E54" s="207"/>
    </row>
    <row r="55" spans="2:5" s="218" customFormat="1" ht="35.25" customHeight="1" x14ac:dyDescent="0.2">
      <c r="B55" s="202" t="s">
        <v>171</v>
      </c>
      <c r="C55" s="216"/>
      <c r="D55" s="349" t="s">
        <v>164</v>
      </c>
      <c r="E55" s="217"/>
    </row>
    <row r="56" spans="2:5" s="218" customFormat="1" ht="35.25" customHeight="1" x14ac:dyDescent="0.2">
      <c r="B56" s="202" t="s">
        <v>172</v>
      </c>
      <c r="C56" s="213"/>
      <c r="D56" s="349"/>
      <c r="E56" s="217"/>
    </row>
    <row r="57" spans="2:5" s="218" customFormat="1" ht="35.25" customHeight="1" x14ac:dyDescent="0.2">
      <c r="B57" s="202"/>
      <c r="C57" s="213"/>
      <c r="D57" s="349"/>
      <c r="E57" s="217"/>
    </row>
    <row r="58" spans="2:5" s="218" customFormat="1" ht="35.25" customHeight="1" x14ac:dyDescent="0.2">
      <c r="B58" s="202"/>
      <c r="C58" s="213"/>
      <c r="D58" s="349"/>
      <c r="E58" s="217"/>
    </row>
    <row r="59" spans="2:5" s="218" customFormat="1" ht="35.25" customHeight="1" x14ac:dyDescent="0.2">
      <c r="B59" s="202"/>
      <c r="C59" s="213"/>
      <c r="D59" s="349"/>
      <c r="E59" s="217"/>
    </row>
    <row r="60" spans="2:5" s="218" customFormat="1" ht="35.25" customHeight="1" x14ac:dyDescent="0.2">
      <c r="B60" s="202"/>
      <c r="C60" s="219"/>
      <c r="D60" s="349"/>
      <c r="E60" s="217"/>
    </row>
    <row r="61" spans="2:5" s="198" customFormat="1" x14ac:dyDescent="0.2">
      <c r="B61" s="205" t="s">
        <v>110</v>
      </c>
      <c r="C61" s="212"/>
      <c r="D61" s="347"/>
      <c r="E61" s="207"/>
    </row>
    <row r="62" spans="2:5" s="218" customFormat="1" ht="47.25" customHeight="1" x14ac:dyDescent="0.2">
      <c r="B62" s="202" t="s">
        <v>173</v>
      </c>
      <c r="C62" s="216"/>
      <c r="D62" s="349" t="s">
        <v>174</v>
      </c>
      <c r="E62" s="217"/>
    </row>
    <row r="63" spans="2:5" s="218" customFormat="1" ht="35.25" customHeight="1" x14ac:dyDescent="0.2">
      <c r="B63" s="202"/>
      <c r="C63" s="211"/>
      <c r="D63" s="349"/>
      <c r="E63" s="217"/>
    </row>
    <row r="64" spans="2:5" s="218" customFormat="1" ht="35.25" customHeight="1" x14ac:dyDescent="0.2">
      <c r="B64" s="202"/>
      <c r="C64" s="213"/>
      <c r="D64" s="349"/>
      <c r="E64" s="217"/>
    </row>
    <row r="65" spans="2:5" s="218" customFormat="1" ht="35.25" customHeight="1" x14ac:dyDescent="0.2">
      <c r="B65" s="202"/>
      <c r="C65" s="213"/>
      <c r="D65" s="349"/>
      <c r="E65" s="217"/>
    </row>
    <row r="66" spans="2:5" s="218" customFormat="1" ht="35.25" customHeight="1" x14ac:dyDescent="0.2">
      <c r="B66" s="202"/>
      <c r="C66" s="213"/>
      <c r="D66" s="349"/>
      <c r="E66" s="217"/>
    </row>
    <row r="67" spans="2:5" s="218" customFormat="1" ht="35.25" customHeight="1" x14ac:dyDescent="0.2">
      <c r="B67" s="202"/>
      <c r="C67" s="219"/>
      <c r="D67" s="349"/>
      <c r="E67" s="217"/>
    </row>
    <row r="68" spans="2:5" s="198" customFormat="1" x14ac:dyDescent="0.2">
      <c r="B68" s="205" t="s">
        <v>111</v>
      </c>
      <c r="C68" s="212"/>
      <c r="D68" s="347"/>
      <c r="E68" s="207"/>
    </row>
    <row r="69" spans="2:5" s="218" customFormat="1" ht="35.25" customHeight="1" x14ac:dyDescent="0.2">
      <c r="B69" s="202" t="s">
        <v>175</v>
      </c>
      <c r="C69" s="216"/>
      <c r="D69" s="349" t="s">
        <v>164</v>
      </c>
      <c r="E69" s="217"/>
    </row>
    <row r="70" spans="2:5" s="218" customFormat="1" ht="35.25" customHeight="1" x14ac:dyDescent="0.2">
      <c r="B70" s="202"/>
      <c r="C70" s="211"/>
      <c r="D70" s="349"/>
      <c r="E70" s="217"/>
    </row>
    <row r="71" spans="2:5" s="218" customFormat="1" ht="35.25" customHeight="1" x14ac:dyDescent="0.2">
      <c r="B71" s="202"/>
      <c r="C71" s="213"/>
      <c r="D71" s="349"/>
      <c r="E71" s="217"/>
    </row>
    <row r="72" spans="2:5" s="218" customFormat="1" ht="35.25" customHeight="1" x14ac:dyDescent="0.2">
      <c r="B72" s="202"/>
      <c r="C72" s="213"/>
      <c r="D72" s="349"/>
      <c r="E72" s="217"/>
    </row>
    <row r="73" spans="2:5" s="218" customFormat="1" ht="35.25" customHeight="1" x14ac:dyDescent="0.2">
      <c r="B73" s="202"/>
      <c r="C73" s="213"/>
      <c r="D73" s="349"/>
      <c r="E73" s="217"/>
    </row>
    <row r="74" spans="2:5" s="218" customFormat="1" ht="35.25" customHeight="1" x14ac:dyDescent="0.2">
      <c r="B74" s="202"/>
      <c r="C74" s="219"/>
      <c r="D74" s="349"/>
      <c r="E74" s="217"/>
    </row>
    <row r="75" spans="2:5" s="198" customFormat="1" x14ac:dyDescent="0.2">
      <c r="B75" s="205" t="s">
        <v>128</v>
      </c>
      <c r="C75" s="212"/>
      <c r="D75" s="347"/>
      <c r="E75" s="207"/>
    </row>
    <row r="76" spans="2:5" s="218" customFormat="1" ht="45" x14ac:dyDescent="0.2">
      <c r="B76" s="202" t="s">
        <v>176</v>
      </c>
      <c r="C76" s="216"/>
      <c r="D76" s="349" t="s">
        <v>180</v>
      </c>
      <c r="E76" s="217"/>
    </row>
    <row r="77" spans="2:5" s="218" customFormat="1" x14ac:dyDescent="0.2">
      <c r="B77" s="202"/>
      <c r="C77" s="211"/>
      <c r="D77" s="349"/>
      <c r="E77" s="217"/>
    </row>
    <row r="78" spans="2:5" s="218" customFormat="1" x14ac:dyDescent="0.2">
      <c r="B78" s="202"/>
      <c r="C78" s="213"/>
      <c r="D78" s="349"/>
      <c r="E78" s="217"/>
    </row>
    <row r="79" spans="2:5" s="218" customFormat="1" x14ac:dyDescent="0.2">
      <c r="B79" s="202"/>
      <c r="C79" s="213"/>
      <c r="D79" s="349"/>
      <c r="E79" s="217"/>
    </row>
    <row r="80" spans="2:5" s="218" customFormat="1" x14ac:dyDescent="0.2">
      <c r="B80" s="202"/>
      <c r="C80" s="213"/>
      <c r="D80" s="349"/>
      <c r="E80" s="217"/>
    </row>
    <row r="81" spans="2:5" s="218" customFormat="1" ht="15.75" thickBot="1" x14ac:dyDescent="0.25">
      <c r="B81" s="393"/>
      <c r="C81" s="220"/>
      <c r="D81" s="394"/>
      <c r="E81" s="217"/>
    </row>
    <row r="82" spans="2:5" s="198" customFormat="1" x14ac:dyDescent="0.2"/>
    <row r="83" spans="2:5" s="198" customFormat="1" ht="15.75" x14ac:dyDescent="0.25">
      <c r="B83" s="151" t="s">
        <v>61</v>
      </c>
      <c r="C83" s="151"/>
    </row>
    <row r="84" spans="2:5" s="198" customFormat="1" ht="15.75" x14ac:dyDescent="0.2">
      <c r="B84" s="311" t="s">
        <v>138</v>
      </c>
      <c r="C84" s="311"/>
    </row>
    <row r="85" spans="2:5" s="198" customFormat="1" ht="15.75" x14ac:dyDescent="0.25">
      <c r="B85" s="151" t="s">
        <v>70</v>
      </c>
      <c r="C85" s="47"/>
    </row>
    <row r="86" spans="2:5" s="198" customFormat="1" ht="15.75" x14ac:dyDescent="0.25">
      <c r="B86" s="151" t="s">
        <v>66</v>
      </c>
      <c r="C86" s="47"/>
    </row>
    <row r="87" spans="2:5" s="198" customFormat="1" ht="15.75" x14ac:dyDescent="0.2">
      <c r="B87" s="311" t="s">
        <v>101</v>
      </c>
      <c r="C87" s="311"/>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P7" zoomScaleNormal="100" workbookViewId="0">
      <selection activeCell="S37" sqref="S37"/>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29" width="9.28515625" style="9"/>
    <col min="30" max="30" width="10.42578125" style="9" bestFit="1" customWidth="1"/>
    <col min="31"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1"/>
      <c r="D2" s="221"/>
      <c r="E2" s="4"/>
      <c r="F2" s="386" t="s">
        <v>62</v>
      </c>
      <c r="G2" s="386"/>
      <c r="H2" s="13"/>
      <c r="I2" s="385" t="s">
        <v>62</v>
      </c>
      <c r="J2" s="385"/>
      <c r="K2" s="385" t="s">
        <v>62</v>
      </c>
      <c r="L2" s="385"/>
      <c r="M2" s="385"/>
      <c r="N2" s="385"/>
      <c r="Q2" s="17"/>
      <c r="R2" s="385" t="s">
        <v>62</v>
      </c>
      <c r="S2" s="385"/>
      <c r="T2" s="13"/>
      <c r="U2" s="385" t="s">
        <v>62</v>
      </c>
      <c r="V2" s="385"/>
      <c r="W2" s="385" t="s">
        <v>62</v>
      </c>
      <c r="X2" s="385"/>
      <c r="Y2" s="385"/>
      <c r="Z2" s="385"/>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2"/>
      <c r="C6" s="382"/>
      <c r="D6" s="196">
        <f>'Cover Page'!C7</f>
        <v>0</v>
      </c>
      <c r="E6" s="22"/>
      <c r="F6" s="350" t="s">
        <v>126</v>
      </c>
      <c r="G6" s="351"/>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1"/>
      <c r="G7" s="351"/>
      <c r="H7" s="10"/>
      <c r="I7" s="10"/>
      <c r="J7" s="10"/>
      <c r="K7" s="8"/>
      <c r="L7" s="8"/>
      <c r="M7" s="8"/>
      <c r="N7" s="10"/>
      <c r="O7" s="12"/>
      <c r="P7" s="10"/>
      <c r="Q7" s="19"/>
      <c r="R7" s="10"/>
      <c r="S7" s="10"/>
      <c r="T7" s="10"/>
      <c r="U7" s="3"/>
      <c r="V7" s="10"/>
      <c r="W7" s="8"/>
      <c r="X7" s="8"/>
      <c r="Y7" s="8"/>
      <c r="Z7" s="10"/>
      <c r="AA7" s="12"/>
      <c r="AB7" s="10"/>
    </row>
    <row r="8" spans="1:28" ht="15" customHeight="1" x14ac:dyDescent="0.2">
      <c r="B8" s="383"/>
      <c r="C8" s="382"/>
      <c r="D8" s="384" t="str">
        <f>'Cover Page'!C8</f>
        <v>BCS Insurance Company</v>
      </c>
      <c r="E8" s="22"/>
      <c r="F8" s="351"/>
      <c r="G8" s="351"/>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1"/>
      <c r="G9" s="351"/>
      <c r="H9" s="10"/>
      <c r="I9" s="10"/>
      <c r="J9" s="10"/>
      <c r="K9" s="8"/>
      <c r="L9" s="8"/>
      <c r="M9" s="8"/>
      <c r="N9" s="10"/>
      <c r="O9" s="12"/>
      <c r="P9" s="10"/>
      <c r="Q9" s="19"/>
      <c r="R9" s="10"/>
      <c r="S9" s="10"/>
      <c r="T9" s="10"/>
      <c r="U9" s="10"/>
      <c r="V9" s="10"/>
      <c r="W9" s="8"/>
      <c r="X9" s="8"/>
      <c r="Y9" s="8"/>
      <c r="Z9" s="10"/>
      <c r="AA9" s="12"/>
      <c r="AB9" s="10"/>
    </row>
    <row r="10" spans="1:28" ht="15" customHeight="1" x14ac:dyDescent="0.2">
      <c r="B10" s="383"/>
      <c r="C10" s="382"/>
      <c r="D10" s="384">
        <f>'Cover Page'!C9</f>
        <v>0</v>
      </c>
      <c r="E10" s="22"/>
      <c r="F10" s="351"/>
      <c r="G10" s="351"/>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3"/>
      <c r="C12" s="382"/>
      <c r="D12" s="384"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2"/>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3"/>
      <c r="C14" s="223"/>
      <c r="D14" s="223"/>
    </row>
    <row r="15" spans="1:28" s="49" customFormat="1" ht="16.5" thickBot="1" x14ac:dyDescent="0.3">
      <c r="A15" s="43"/>
      <c r="B15" s="45"/>
      <c r="C15" s="45"/>
      <c r="D15" s="45"/>
      <c r="E15" s="358"/>
      <c r="F15" s="359"/>
      <c r="G15" s="359"/>
      <c r="H15" s="359"/>
      <c r="I15" s="359"/>
      <c r="J15" s="307" t="s">
        <v>33</v>
      </c>
      <c r="K15" s="359"/>
      <c r="L15" s="359"/>
      <c r="M15" s="359"/>
      <c r="N15" s="359"/>
      <c r="O15" s="359"/>
      <c r="P15" s="360"/>
      <c r="Q15" s="358"/>
      <c r="R15" s="359"/>
      <c r="S15" s="359"/>
      <c r="T15" s="359"/>
      <c r="U15" s="359"/>
      <c r="V15" s="320" t="s">
        <v>33</v>
      </c>
      <c r="W15" s="359"/>
      <c r="X15" s="359"/>
      <c r="Y15" s="359"/>
      <c r="Z15" s="359"/>
      <c r="AA15" s="359"/>
      <c r="AB15" s="360"/>
    </row>
    <row r="16" spans="1:28" s="49" customFormat="1" ht="15.75" customHeight="1" thickBot="1" x14ac:dyDescent="0.25">
      <c r="A16" s="43"/>
      <c r="B16" s="45"/>
      <c r="C16" s="45"/>
      <c r="D16" s="45"/>
      <c r="E16" s="357"/>
      <c r="F16" s="323"/>
      <c r="G16" s="323"/>
      <c r="H16" s="323"/>
      <c r="I16" s="323"/>
      <c r="J16" s="324" t="s">
        <v>106</v>
      </c>
      <c r="K16" s="323"/>
      <c r="L16" s="323"/>
      <c r="M16" s="323"/>
      <c r="N16" s="323"/>
      <c r="O16" s="323"/>
      <c r="P16" s="325"/>
      <c r="Q16" s="357"/>
      <c r="R16" s="323"/>
      <c r="S16" s="323"/>
      <c r="T16" s="323"/>
      <c r="U16" s="323"/>
      <c r="V16" s="338" t="s">
        <v>107</v>
      </c>
      <c r="W16" s="323"/>
      <c r="X16" s="323"/>
      <c r="Y16" s="323"/>
      <c r="Z16" s="323"/>
      <c r="AA16" s="323"/>
      <c r="AB16" s="325"/>
    </row>
    <row r="17" spans="1:28" s="49" customFormat="1" ht="16.5" customHeight="1" thickBot="1" x14ac:dyDescent="0.3">
      <c r="A17" s="43"/>
      <c r="B17" s="45"/>
      <c r="C17" s="45"/>
      <c r="D17" s="45"/>
      <c r="E17" s="356"/>
      <c r="F17" s="341" t="s">
        <v>8</v>
      </c>
      <c r="G17" s="339"/>
      <c r="H17" s="339"/>
      <c r="I17" s="356"/>
      <c r="J17" s="342" t="s">
        <v>9</v>
      </c>
      <c r="K17" s="339"/>
      <c r="L17" s="339"/>
      <c r="M17" s="361"/>
      <c r="N17" s="387" t="s">
        <v>10</v>
      </c>
      <c r="O17" s="388"/>
      <c r="P17" s="329"/>
      <c r="Q17" s="356"/>
      <c r="R17" s="341" t="s">
        <v>8</v>
      </c>
      <c r="S17" s="339"/>
      <c r="T17" s="339"/>
      <c r="U17" s="356"/>
      <c r="V17" s="341" t="s">
        <v>9</v>
      </c>
      <c r="W17" s="339"/>
      <c r="X17" s="339"/>
      <c r="Y17" s="362"/>
      <c r="Z17" s="365" t="s">
        <v>10</v>
      </c>
      <c r="AA17" s="363"/>
      <c r="AB17" s="364"/>
    </row>
    <row r="18" spans="1:28" s="49" customFormat="1" ht="36" customHeight="1" thickBot="1" x14ac:dyDescent="0.25">
      <c r="A18" s="156"/>
      <c r="B18" s="312"/>
      <c r="C18" s="313"/>
      <c r="D18" s="354" t="s">
        <v>153</v>
      </c>
      <c r="E18" s="249" t="s">
        <v>11</v>
      </c>
      <c r="F18" s="250" t="s">
        <v>12</v>
      </c>
      <c r="G18" s="250" t="s">
        <v>7</v>
      </c>
      <c r="H18" s="251" t="s">
        <v>40</v>
      </c>
      <c r="I18" s="252" t="s">
        <v>11</v>
      </c>
      <c r="J18" s="253" t="s">
        <v>12</v>
      </c>
      <c r="K18" s="253" t="s">
        <v>7</v>
      </c>
      <c r="L18" s="251" t="s">
        <v>41</v>
      </c>
      <c r="M18" s="249" t="s">
        <v>11</v>
      </c>
      <c r="N18" s="250" t="s">
        <v>12</v>
      </c>
      <c r="O18" s="250" t="s">
        <v>7</v>
      </c>
      <c r="P18" s="251" t="s">
        <v>41</v>
      </c>
      <c r="Q18" s="249" t="s">
        <v>11</v>
      </c>
      <c r="R18" s="250" t="s">
        <v>12</v>
      </c>
      <c r="S18" s="250" t="s">
        <v>7</v>
      </c>
      <c r="T18" s="251" t="s">
        <v>40</v>
      </c>
      <c r="U18" s="252" t="s">
        <v>11</v>
      </c>
      <c r="V18" s="253" t="s">
        <v>12</v>
      </c>
      <c r="W18" s="253" t="s">
        <v>7</v>
      </c>
      <c r="X18" s="251" t="s">
        <v>41</v>
      </c>
      <c r="Y18" s="249" t="s">
        <v>11</v>
      </c>
      <c r="Z18" s="250" t="s">
        <v>12</v>
      </c>
      <c r="AA18" s="250" t="s">
        <v>7</v>
      </c>
      <c r="AB18" s="251" t="s">
        <v>41</v>
      </c>
    </row>
    <row r="19" spans="1:28" s="43" customFormat="1" ht="15.75" customHeight="1" thickBot="1" x14ac:dyDescent="0.25">
      <c r="B19" s="352"/>
      <c r="C19" s="353"/>
      <c r="D19" s="355" t="s">
        <v>150</v>
      </c>
      <c r="E19" s="254">
        <v>1</v>
      </c>
      <c r="F19" s="255">
        <v>2</v>
      </c>
      <c r="G19" s="255">
        <v>3</v>
      </c>
      <c r="H19" s="256">
        <v>4</v>
      </c>
      <c r="I19" s="254">
        <v>5</v>
      </c>
      <c r="J19" s="255">
        <v>6</v>
      </c>
      <c r="K19" s="255">
        <v>7</v>
      </c>
      <c r="L19" s="256">
        <v>8</v>
      </c>
      <c r="M19" s="254">
        <v>9</v>
      </c>
      <c r="N19" s="255">
        <v>10</v>
      </c>
      <c r="O19" s="255">
        <v>11</v>
      </c>
      <c r="P19" s="256">
        <v>12</v>
      </c>
      <c r="Q19" s="254">
        <v>13</v>
      </c>
      <c r="R19" s="255">
        <v>14</v>
      </c>
      <c r="S19" s="255">
        <v>15</v>
      </c>
      <c r="T19" s="256">
        <v>16</v>
      </c>
      <c r="U19" s="254">
        <v>17</v>
      </c>
      <c r="V19" s="255">
        <v>18</v>
      </c>
      <c r="W19" s="255">
        <v>19</v>
      </c>
      <c r="X19" s="256">
        <v>20</v>
      </c>
      <c r="Y19" s="254">
        <v>21</v>
      </c>
      <c r="Z19" s="255">
        <v>22</v>
      </c>
      <c r="AA19" s="255">
        <v>23</v>
      </c>
      <c r="AB19" s="256">
        <v>24</v>
      </c>
    </row>
    <row r="20" spans="1:28" s="49" customFormat="1" x14ac:dyDescent="0.2">
      <c r="A20" s="43"/>
      <c r="B20" s="224" t="s">
        <v>0</v>
      </c>
      <c r="C20" s="225" t="s">
        <v>24</v>
      </c>
      <c r="D20" s="226"/>
      <c r="E20" s="257"/>
      <c r="F20" s="258"/>
      <c r="G20" s="258"/>
      <c r="H20" s="259"/>
      <c r="I20" s="257"/>
      <c r="J20" s="258"/>
      <c r="K20" s="258"/>
      <c r="L20" s="259"/>
      <c r="M20" s="257"/>
      <c r="N20" s="258"/>
      <c r="O20" s="258"/>
      <c r="P20" s="259"/>
      <c r="Q20" s="257"/>
      <c r="R20" s="258"/>
      <c r="S20" s="258"/>
      <c r="T20" s="259"/>
      <c r="U20" s="257"/>
      <c r="V20" s="258"/>
      <c r="W20" s="258"/>
      <c r="X20" s="259"/>
      <c r="Y20" s="257"/>
      <c r="Z20" s="258"/>
      <c r="AA20" s="258"/>
      <c r="AB20" s="259"/>
    </row>
    <row r="21" spans="1:28" s="43" customFormat="1" x14ac:dyDescent="0.2">
      <c r="B21" s="227"/>
      <c r="C21" s="80">
        <v>1.1000000000000001</v>
      </c>
      <c r="D21" s="228" t="s">
        <v>45</v>
      </c>
      <c r="E21" s="260"/>
      <c r="F21" s="261"/>
      <c r="G21" s="177"/>
      <c r="H21" s="175"/>
      <c r="I21" s="260"/>
      <c r="J21" s="261"/>
      <c r="K21" s="177"/>
      <c r="L21" s="175"/>
      <c r="M21" s="260"/>
      <c r="N21" s="261"/>
      <c r="O21" s="177"/>
      <c r="P21" s="175"/>
      <c r="Q21" s="260"/>
      <c r="R21" s="261"/>
      <c r="S21" s="177"/>
      <c r="T21" s="175"/>
      <c r="U21" s="260"/>
      <c r="V21" s="261"/>
      <c r="W21" s="177"/>
      <c r="X21" s="175"/>
      <c r="Y21" s="260">
        <v>55117</v>
      </c>
      <c r="Z21" s="261">
        <v>61322</v>
      </c>
      <c r="AA21" s="177"/>
      <c r="AB21" s="175"/>
    </row>
    <row r="22" spans="1:28" s="43" customFormat="1" ht="30" x14ac:dyDescent="0.2">
      <c r="B22" s="227"/>
      <c r="C22" s="80">
        <v>1.2</v>
      </c>
      <c r="D22" s="229" t="s">
        <v>132</v>
      </c>
      <c r="E22" s="262"/>
      <c r="F22" s="263"/>
      <c r="G22" s="264">
        <f>'Pt 1 Summary of Data'!F24</f>
        <v>0</v>
      </c>
      <c r="H22" s="265">
        <f>SUM(E22:G22)</f>
        <v>0</v>
      </c>
      <c r="I22" s="262"/>
      <c r="J22" s="263"/>
      <c r="K22" s="264">
        <f>'Pt 1 Summary of Data'!H24</f>
        <v>0</v>
      </c>
      <c r="L22" s="265">
        <f>SUM(I22:K22)</f>
        <v>0</v>
      </c>
      <c r="M22" s="262"/>
      <c r="N22" s="263"/>
      <c r="O22" s="264">
        <f>'Pt 1 Summary of Data'!J24</f>
        <v>0</v>
      </c>
      <c r="P22" s="265">
        <f>SUM(M22:O22)</f>
        <v>0</v>
      </c>
      <c r="Q22" s="262"/>
      <c r="R22" s="263"/>
      <c r="S22" s="264">
        <f>'Pt 1 Summary of Data'!L24</f>
        <v>0</v>
      </c>
      <c r="T22" s="265">
        <f>SUM(Q22:S22)</f>
        <v>0</v>
      </c>
      <c r="U22" s="262"/>
      <c r="V22" s="263"/>
      <c r="W22" s="264">
        <f>'Pt 1 Summary of Data'!N24</f>
        <v>0</v>
      </c>
      <c r="X22" s="265">
        <f>SUM(U22:W22)</f>
        <v>0</v>
      </c>
      <c r="Y22" s="262">
        <v>55117</v>
      </c>
      <c r="Z22" s="263">
        <f>61322+1454</f>
        <v>62776</v>
      </c>
      <c r="AA22" s="264">
        <f>'Pt 1 Summary of Data'!P24</f>
        <v>66732</v>
      </c>
      <c r="AB22" s="265">
        <f>SUM(Y22:AA22)</f>
        <v>184625</v>
      </c>
    </row>
    <row r="23" spans="1:28" s="49" customFormat="1" x14ac:dyDescent="0.2">
      <c r="A23" s="43"/>
      <c r="B23" s="230"/>
      <c r="C23" s="80">
        <v>1.3</v>
      </c>
      <c r="D23" s="229" t="s">
        <v>121</v>
      </c>
      <c r="E23" s="266">
        <f>SUM(E$22)</f>
        <v>0</v>
      </c>
      <c r="F23" s="266">
        <f>SUM(F$22)</f>
        <v>0</v>
      </c>
      <c r="G23" s="266">
        <f>SUM(G$22:G$22)</f>
        <v>0</v>
      </c>
      <c r="H23" s="265">
        <f>SUM(E23:G23)</f>
        <v>0</v>
      </c>
      <c r="I23" s="266">
        <f>SUM(I$22:I$22)</f>
        <v>0</v>
      </c>
      <c r="J23" s="266">
        <f>SUM(J$22:J$22)</f>
        <v>0</v>
      </c>
      <c r="K23" s="266">
        <f>SUM(K$22:K$22)</f>
        <v>0</v>
      </c>
      <c r="L23" s="265">
        <f>SUM(I23:K23)</f>
        <v>0</v>
      </c>
      <c r="M23" s="266">
        <f>SUM(M$22:M$22)</f>
        <v>0</v>
      </c>
      <c r="N23" s="266">
        <f>SUM(N$22:N$22)</f>
        <v>0</v>
      </c>
      <c r="O23" s="266">
        <f>SUM(O$22:O$22)</f>
        <v>0</v>
      </c>
      <c r="P23" s="265">
        <f>SUM(M23:O23)</f>
        <v>0</v>
      </c>
      <c r="Q23" s="266">
        <f>SUM(Q$22:Q$22)</f>
        <v>0</v>
      </c>
      <c r="R23" s="266">
        <f>SUM(R$22:R$22)</f>
        <v>0</v>
      </c>
      <c r="S23" s="266">
        <f>SUM(S$22:S$22)</f>
        <v>0</v>
      </c>
      <c r="T23" s="265">
        <f>SUM(Q23:S23)</f>
        <v>0</v>
      </c>
      <c r="U23" s="266">
        <f>SUM(U$22:U$22)</f>
        <v>0</v>
      </c>
      <c r="V23" s="266">
        <f>SUM(V$22:V$22)</f>
        <v>0</v>
      </c>
      <c r="W23" s="266">
        <f>SUM(W$22:W$22)</f>
        <v>0</v>
      </c>
      <c r="X23" s="265">
        <f>SUM(U23:W23)</f>
        <v>0</v>
      </c>
      <c r="Y23" s="410">
        <f>SUM(Y$22:Y$22)</f>
        <v>55117</v>
      </c>
      <c r="Z23" s="266">
        <f>SUM(Z$22:Z$22)</f>
        <v>62776</v>
      </c>
      <c r="AA23" s="266">
        <f>SUM(AA$22:AA$22)</f>
        <v>66732</v>
      </c>
      <c r="AB23" s="265">
        <f>SUM(Y23:AA23)</f>
        <v>184625</v>
      </c>
    </row>
    <row r="24" spans="1:28" s="49" customFormat="1" x14ac:dyDescent="0.2">
      <c r="A24" s="43"/>
      <c r="B24" s="231"/>
      <c r="C24" s="120"/>
      <c r="D24" s="232" t="s">
        <v>13</v>
      </c>
      <c r="E24" s="267"/>
      <c r="F24" s="268"/>
      <c r="G24" s="268"/>
      <c r="H24" s="269"/>
      <c r="I24" s="267"/>
      <c r="J24" s="268"/>
      <c r="K24" s="268"/>
      <c r="L24" s="269"/>
      <c r="M24" s="267"/>
      <c r="N24" s="268"/>
      <c r="O24" s="268"/>
      <c r="P24" s="269"/>
      <c r="Q24" s="267"/>
      <c r="R24" s="268"/>
      <c r="S24" s="268"/>
      <c r="T24" s="269"/>
      <c r="U24" s="267"/>
      <c r="V24" s="268"/>
      <c r="W24" s="268"/>
      <c r="X24" s="269"/>
      <c r="Y24" s="267"/>
      <c r="Z24" s="268"/>
      <c r="AA24" s="268"/>
      <c r="AB24" s="269"/>
    </row>
    <row r="25" spans="1:28" s="49" customFormat="1" x14ac:dyDescent="0.2">
      <c r="A25" s="43"/>
      <c r="B25" s="233" t="s">
        <v>1</v>
      </c>
      <c r="C25" s="71" t="s">
        <v>25</v>
      </c>
      <c r="D25" s="228"/>
      <c r="E25" s="270"/>
      <c r="F25" s="258"/>
      <c r="G25" s="258"/>
      <c r="H25" s="271"/>
      <c r="I25" s="270"/>
      <c r="J25" s="258"/>
      <c r="K25" s="258"/>
      <c r="L25" s="271"/>
      <c r="M25" s="270"/>
      <c r="N25" s="258"/>
      <c r="O25" s="258"/>
      <c r="P25" s="271"/>
      <c r="Q25" s="270"/>
      <c r="R25" s="258"/>
      <c r="S25" s="258"/>
      <c r="T25" s="271"/>
      <c r="U25" s="270"/>
      <c r="V25" s="258"/>
      <c r="W25" s="258"/>
      <c r="X25" s="271"/>
      <c r="Y25" s="270"/>
      <c r="Z25" s="258"/>
      <c r="AA25" s="258"/>
      <c r="AB25" s="271"/>
    </row>
    <row r="26" spans="1:28" s="49" customFormat="1" x14ac:dyDescent="0.2">
      <c r="A26" s="43"/>
      <c r="B26" s="230"/>
      <c r="C26" s="80">
        <v>2.1</v>
      </c>
      <c r="D26" s="229" t="s">
        <v>83</v>
      </c>
      <c r="E26" s="272"/>
      <c r="F26" s="263"/>
      <c r="G26" s="273">
        <f>'Pt 1 Summary of Data'!F21</f>
        <v>0</v>
      </c>
      <c r="H26" s="265">
        <f>SUM(E26:G26)</f>
        <v>0</v>
      </c>
      <c r="I26" s="272"/>
      <c r="J26" s="263"/>
      <c r="K26" s="273">
        <f>'Pt 1 Summary of Data'!H21</f>
        <v>0</v>
      </c>
      <c r="L26" s="265">
        <f>SUM(I26:K26)</f>
        <v>0</v>
      </c>
      <c r="M26" s="272"/>
      <c r="N26" s="263"/>
      <c r="O26" s="273">
        <f>'Pt 1 Summary of Data'!J21</f>
        <v>0</v>
      </c>
      <c r="P26" s="265">
        <f>SUM(M26:O26)</f>
        <v>0</v>
      </c>
      <c r="Q26" s="272"/>
      <c r="R26" s="263"/>
      <c r="S26" s="273">
        <f>'Pt 1 Summary of Data'!L21</f>
        <v>0</v>
      </c>
      <c r="T26" s="265">
        <f>SUM(Q26:S26)</f>
        <v>0</v>
      </c>
      <c r="U26" s="272"/>
      <c r="V26" s="263"/>
      <c r="W26" s="273">
        <f>'Pt 1 Summary of Data'!N21</f>
        <v>0</v>
      </c>
      <c r="X26" s="265">
        <f>SUM(U26:W26)</f>
        <v>0</v>
      </c>
      <c r="Y26" s="272">
        <v>323859</v>
      </c>
      <c r="Z26" s="263">
        <f>383002+1024</f>
        <v>384026</v>
      </c>
      <c r="AA26" s="273">
        <f>'Pt 1 Summary of Data'!P21</f>
        <v>385621</v>
      </c>
      <c r="AB26" s="265">
        <f>SUM(Y26:AA26)</f>
        <v>1093506</v>
      </c>
    </row>
    <row r="27" spans="1:28" s="43" customFormat="1" ht="30" x14ac:dyDescent="0.2">
      <c r="B27" s="227"/>
      <c r="C27" s="80">
        <v>2.2000000000000002</v>
      </c>
      <c r="D27" s="229" t="s">
        <v>84</v>
      </c>
      <c r="E27" s="272"/>
      <c r="F27" s="263"/>
      <c r="G27" s="273">
        <f>'Pt 1 Summary of Data'!F35</f>
        <v>0</v>
      </c>
      <c r="H27" s="265">
        <f>SUM(E27:G27)</f>
        <v>0</v>
      </c>
      <c r="I27" s="272"/>
      <c r="J27" s="263"/>
      <c r="K27" s="273">
        <f>'Pt 1 Summary of Data'!H35</f>
        <v>0</v>
      </c>
      <c r="L27" s="265">
        <f>SUM(I27:K27)</f>
        <v>0</v>
      </c>
      <c r="M27" s="272"/>
      <c r="N27" s="263"/>
      <c r="O27" s="273">
        <f>'Pt 1 Summary of Data'!J35</f>
        <v>0</v>
      </c>
      <c r="P27" s="265">
        <f>SUM(M27:O27)</f>
        <v>0</v>
      </c>
      <c r="Q27" s="272"/>
      <c r="R27" s="263"/>
      <c r="S27" s="273">
        <f>'Pt 1 Summary of Data'!L35</f>
        <v>0</v>
      </c>
      <c r="T27" s="265">
        <f>SUM(Q27:S27)</f>
        <v>0</v>
      </c>
      <c r="U27" s="272"/>
      <c r="V27" s="263"/>
      <c r="W27" s="273">
        <f>'Pt 1 Summary of Data'!N35</f>
        <v>0</v>
      </c>
      <c r="X27" s="265">
        <f>SUM(U27:W27)</f>
        <v>0</v>
      </c>
      <c r="Y27" s="272">
        <v>53344</v>
      </c>
      <c r="Z27" s="263">
        <v>42784</v>
      </c>
      <c r="AA27" s="273">
        <f>'Pt 1 Summary of Data'!P35</f>
        <v>40134</v>
      </c>
      <c r="AB27" s="265">
        <f>SUM(Y27:AA27)</f>
        <v>136262</v>
      </c>
    </row>
    <row r="28" spans="1:28" s="49" customFormat="1" x14ac:dyDescent="0.2">
      <c r="A28" s="43"/>
      <c r="B28" s="230"/>
      <c r="C28" s="80">
        <v>2.2999999999999998</v>
      </c>
      <c r="D28" s="229" t="s">
        <v>50</v>
      </c>
      <c r="E28" s="273">
        <f t="shared" ref="E28:AA28" si="0">E$26-E$27</f>
        <v>0</v>
      </c>
      <c r="F28" s="273">
        <f t="shared" si="0"/>
        <v>0</v>
      </c>
      <c r="G28" s="273">
        <f t="shared" si="0"/>
        <v>0</v>
      </c>
      <c r="H28" s="112">
        <f>H$26-H$27</f>
        <v>0</v>
      </c>
      <c r="I28" s="273">
        <f>I$26-I$27</f>
        <v>0</v>
      </c>
      <c r="J28" s="273">
        <f>J$26-J$27</f>
        <v>0</v>
      </c>
      <c r="K28" s="273">
        <f t="shared" si="0"/>
        <v>0</v>
      </c>
      <c r="L28" s="112">
        <f>L$26-L$27</f>
        <v>0</v>
      </c>
      <c r="M28" s="273">
        <f t="shared" si="0"/>
        <v>0</v>
      </c>
      <c r="N28" s="273">
        <f t="shared" si="0"/>
        <v>0</v>
      </c>
      <c r="O28" s="273">
        <f t="shared" si="0"/>
        <v>0</v>
      </c>
      <c r="P28" s="112">
        <f>P$26-P$27</f>
        <v>0</v>
      </c>
      <c r="Q28" s="273">
        <f t="shared" si="0"/>
        <v>0</v>
      </c>
      <c r="R28" s="273">
        <f t="shared" si="0"/>
        <v>0</v>
      </c>
      <c r="S28" s="273">
        <f t="shared" si="0"/>
        <v>0</v>
      </c>
      <c r="T28" s="112">
        <f>T$26-T$27</f>
        <v>0</v>
      </c>
      <c r="U28" s="273">
        <f t="shared" si="0"/>
        <v>0</v>
      </c>
      <c r="V28" s="273">
        <f t="shared" si="0"/>
        <v>0</v>
      </c>
      <c r="W28" s="273">
        <f t="shared" si="0"/>
        <v>0</v>
      </c>
      <c r="X28" s="112">
        <f>X$26-X$27</f>
        <v>0</v>
      </c>
      <c r="Y28" s="111">
        <f t="shared" si="0"/>
        <v>270515</v>
      </c>
      <c r="Z28" s="273">
        <f t="shared" si="0"/>
        <v>341242</v>
      </c>
      <c r="AA28" s="273">
        <f t="shared" si="0"/>
        <v>345487</v>
      </c>
      <c r="AB28" s="112">
        <f>AB$26-AB$27</f>
        <v>957244</v>
      </c>
    </row>
    <row r="29" spans="1:28" s="49" customFormat="1" x14ac:dyDescent="0.2">
      <c r="A29" s="43"/>
      <c r="B29" s="231"/>
      <c r="C29" s="121"/>
      <c r="D29" s="234"/>
      <c r="E29" s="274"/>
      <c r="F29" s="275"/>
      <c r="G29" s="275"/>
      <c r="H29" s="276"/>
      <c r="I29" s="274"/>
      <c r="J29" s="275"/>
      <c r="K29" s="275"/>
      <c r="L29" s="276"/>
      <c r="M29" s="274"/>
      <c r="N29" s="275"/>
      <c r="O29" s="275"/>
      <c r="P29" s="276"/>
      <c r="Q29" s="274"/>
      <c r="R29" s="275"/>
      <c r="S29" s="275"/>
      <c r="T29" s="276"/>
      <c r="U29" s="274"/>
      <c r="V29" s="275"/>
      <c r="W29" s="275"/>
      <c r="X29" s="276"/>
      <c r="Y29" s="274"/>
      <c r="Z29" s="275"/>
      <c r="AA29" s="275"/>
      <c r="AB29" s="276"/>
    </row>
    <row r="30" spans="1:28" s="43" customFormat="1" x14ac:dyDescent="0.2">
      <c r="B30" s="235" t="s">
        <v>2</v>
      </c>
      <c r="C30" s="236">
        <v>3.1</v>
      </c>
      <c r="D30" s="237" t="s">
        <v>141</v>
      </c>
      <c r="E30" s="277"/>
      <c r="F30" s="278"/>
      <c r="G30" s="279">
        <f>'Pt 1 Summary of Data'!F49</f>
        <v>0</v>
      </c>
      <c r="H30" s="280">
        <f>SUM(E30:G30)</f>
        <v>0</v>
      </c>
      <c r="I30" s="281"/>
      <c r="J30" s="278"/>
      <c r="K30" s="282">
        <f>'Pt 1 Summary of Data'!H49</f>
        <v>0</v>
      </c>
      <c r="L30" s="280">
        <f>SUM(I30:K30)</f>
        <v>0</v>
      </c>
      <c r="M30" s="281"/>
      <c r="N30" s="278"/>
      <c r="O30" s="282">
        <f>'Pt 1 Summary of Data'!J49</f>
        <v>0</v>
      </c>
      <c r="P30" s="280">
        <f>SUM(M30:O30)</f>
        <v>0</v>
      </c>
      <c r="Q30" s="277"/>
      <c r="R30" s="278"/>
      <c r="S30" s="279">
        <f>'Pt 1 Summary of Data'!L49</f>
        <v>0</v>
      </c>
      <c r="T30" s="280">
        <f>SUM(Q30:S30)</f>
        <v>0</v>
      </c>
      <c r="U30" s="281"/>
      <c r="V30" s="278"/>
      <c r="W30" s="282">
        <f>'Pt 1 Summary of Data'!N49</f>
        <v>0</v>
      </c>
      <c r="X30" s="280">
        <f>SUM(U30:W30)</f>
        <v>0</v>
      </c>
      <c r="Y30" s="281">
        <v>1133.3333333333333</v>
      </c>
      <c r="Z30" s="278">
        <v>1361.25</v>
      </c>
      <c r="AA30" s="282">
        <f>'Pt 1 Summary of Data'!P49</f>
        <v>1228.25</v>
      </c>
      <c r="AB30" s="280">
        <f>SUM(Y30:AA30)</f>
        <v>3722.833333333333</v>
      </c>
    </row>
    <row r="31" spans="1:28" s="49" customFormat="1" x14ac:dyDescent="0.2">
      <c r="A31" s="43"/>
      <c r="B31" s="238"/>
      <c r="C31" s="239"/>
      <c r="D31" s="240"/>
      <c r="E31" s="274"/>
      <c r="F31" s="275"/>
      <c r="G31" s="275"/>
      <c r="H31" s="276"/>
      <c r="I31" s="283"/>
      <c r="J31" s="284"/>
      <c r="K31" s="284"/>
      <c r="L31" s="285"/>
      <c r="M31" s="283"/>
      <c r="N31" s="284"/>
      <c r="O31" s="284"/>
      <c r="P31" s="285"/>
      <c r="Q31" s="274"/>
      <c r="R31" s="275"/>
      <c r="S31" s="275"/>
      <c r="T31" s="276"/>
      <c r="U31" s="283"/>
      <c r="V31" s="284"/>
      <c r="W31" s="284"/>
      <c r="X31" s="285"/>
      <c r="Y31" s="283"/>
      <c r="Z31" s="284"/>
      <c r="AA31" s="284"/>
      <c r="AB31" s="285"/>
    </row>
    <row r="32" spans="1:28" s="49" customFormat="1" ht="30" customHeight="1" x14ac:dyDescent="0.2">
      <c r="A32" s="43"/>
      <c r="B32" s="389" t="s">
        <v>3</v>
      </c>
      <c r="C32" s="308"/>
      <c r="D32" s="309" t="s">
        <v>137</v>
      </c>
      <c r="E32" s="286"/>
      <c r="F32" s="287"/>
      <c r="G32" s="287"/>
      <c r="H32" s="288"/>
      <c r="I32" s="286"/>
      <c r="J32" s="289"/>
      <c r="K32" s="287"/>
      <c r="L32" s="288"/>
      <c r="M32" s="286"/>
      <c r="N32" s="290"/>
      <c r="O32" s="287"/>
      <c r="P32" s="288"/>
      <c r="Q32" s="286"/>
      <c r="R32" s="287"/>
      <c r="S32" s="287"/>
      <c r="T32" s="288"/>
      <c r="U32" s="286"/>
      <c r="V32" s="289"/>
      <c r="W32" s="287"/>
      <c r="X32" s="288"/>
      <c r="Y32" s="286"/>
      <c r="Z32" s="290"/>
      <c r="AA32" s="287"/>
      <c r="AB32" s="288"/>
    </row>
    <row r="33" spans="1:28" s="49" customFormat="1" ht="15.75" x14ac:dyDescent="0.25">
      <c r="A33" s="43"/>
      <c r="B33" s="241"/>
      <c r="C33" s="242">
        <v>4.0999999999999996</v>
      </c>
      <c r="D33" s="243" t="s">
        <v>73</v>
      </c>
      <c r="E33" s="291"/>
      <c r="F33" s="292"/>
      <c r="G33" s="292"/>
      <c r="H33" s="293" t="str">
        <f>IF(H30&lt;1000,"Not Required to Calculate",H23/H28)</f>
        <v>Not Required to Calculate</v>
      </c>
      <c r="I33" s="291"/>
      <c r="J33" s="292"/>
      <c r="K33" s="292"/>
      <c r="L33" s="293" t="str">
        <f>IF(L30&lt;1000,"Not Required to Calculate",L23/L28)</f>
        <v>Not Required to Calculate</v>
      </c>
      <c r="M33" s="291"/>
      <c r="N33" s="292"/>
      <c r="O33" s="292"/>
      <c r="P33" s="293" t="str">
        <f>IF(P30&lt;1000,"Not Required to Calculate",P23/P28)</f>
        <v>Not Required to Calculate</v>
      </c>
      <c r="Q33" s="291"/>
      <c r="R33" s="292"/>
      <c r="S33" s="292"/>
      <c r="T33" s="293" t="str">
        <f>IF(T30&lt;1000,"Not Required to Calculate",T23/T28)</f>
        <v>Not Required to Calculate</v>
      </c>
      <c r="U33" s="291"/>
      <c r="V33" s="292"/>
      <c r="W33" s="292"/>
      <c r="X33" s="293" t="str">
        <f>IF(X30&lt;1000,"Not Required to Calculate",X23/X28)</f>
        <v>Not Required to Calculate</v>
      </c>
      <c r="Y33" s="291"/>
      <c r="Z33" s="292"/>
      <c r="AA33" s="292"/>
      <c r="AB33" s="411">
        <f>IF(AB30&lt;1000,"Not Required to Calculate",AB23/AB28)</f>
        <v>0.19287141000622621</v>
      </c>
    </row>
    <row r="34" spans="1:28" s="49" customFormat="1" ht="15.75" thickBot="1" x14ac:dyDescent="0.25">
      <c r="A34" s="43"/>
      <c r="B34" s="244"/>
      <c r="C34" s="245"/>
      <c r="D34" s="246"/>
      <c r="E34" s="294"/>
      <c r="F34" s="295"/>
      <c r="G34" s="295"/>
      <c r="H34" s="296"/>
      <c r="I34" s="294"/>
      <c r="J34" s="295"/>
      <c r="K34" s="295"/>
      <c r="L34" s="296"/>
      <c r="M34" s="294"/>
      <c r="N34" s="295"/>
      <c r="O34" s="295"/>
      <c r="P34" s="296"/>
      <c r="Q34" s="294"/>
      <c r="R34" s="295"/>
      <c r="S34" s="295"/>
      <c r="T34" s="296"/>
      <c r="U34" s="294"/>
      <c r="V34" s="295"/>
      <c r="W34" s="295"/>
      <c r="X34" s="296"/>
      <c r="Y34" s="294"/>
      <c r="Z34" s="295"/>
      <c r="AA34" s="295"/>
      <c r="AB34" s="296"/>
    </row>
    <row r="35" spans="1:28" s="49" customFormat="1" ht="15.75" x14ac:dyDescent="0.25">
      <c r="A35" s="43"/>
      <c r="B35" s="247"/>
      <c r="N35" s="25"/>
      <c r="Z35" s="25"/>
    </row>
    <row r="36" spans="1:28" s="49" customFormat="1" x14ac:dyDescent="0.2">
      <c r="A36" s="43"/>
      <c r="B36" s="25"/>
      <c r="N36" s="25"/>
      <c r="Z36" s="25"/>
    </row>
    <row r="37" spans="1:28" s="49" customFormat="1" ht="15.75" x14ac:dyDescent="0.25">
      <c r="A37" s="43"/>
      <c r="C37" s="151" t="s">
        <v>61</v>
      </c>
      <c r="D37" s="151"/>
      <c r="E37" s="151"/>
      <c r="N37" s="25"/>
      <c r="Q37" s="247"/>
      <c r="Z37" s="25"/>
    </row>
    <row r="38" spans="1:28" s="49" customFormat="1" ht="15.75" x14ac:dyDescent="0.25">
      <c r="A38" s="43"/>
      <c r="C38" s="151"/>
      <c r="D38" s="311" t="s">
        <v>138</v>
      </c>
      <c r="E38" s="311"/>
      <c r="N38" s="25"/>
      <c r="Z38" s="25"/>
    </row>
    <row r="39" spans="1:28" s="49" customFormat="1" ht="15.75" x14ac:dyDescent="0.25">
      <c r="A39" s="43"/>
      <c r="C39" s="151"/>
      <c r="D39" s="151" t="s">
        <v>70</v>
      </c>
      <c r="E39" s="47"/>
      <c r="N39" s="25"/>
      <c r="Q39" s="52"/>
      <c r="Z39" s="25"/>
    </row>
    <row r="40" spans="1:28" s="49" customFormat="1" ht="15.75" x14ac:dyDescent="0.25">
      <c r="A40" s="43"/>
      <c r="C40" s="151"/>
      <c r="D40" s="151" t="s">
        <v>66</v>
      </c>
      <c r="E40" s="47"/>
      <c r="G40" s="45"/>
      <c r="N40" s="25"/>
      <c r="Q40" s="48"/>
      <c r="Z40" s="25"/>
    </row>
    <row r="41" spans="1:28" s="49" customFormat="1" ht="15.75" x14ac:dyDescent="0.2">
      <c r="A41" s="43"/>
      <c r="C41" s="152"/>
      <c r="D41" s="248" t="s">
        <v>101</v>
      </c>
      <c r="E41" s="248"/>
      <c r="N41" s="25"/>
      <c r="Z41" s="25"/>
    </row>
    <row r="42" spans="1:28" s="49" customFormat="1" ht="15.75" x14ac:dyDescent="0.2">
      <c r="A42" s="43"/>
      <c r="C42" s="248"/>
      <c r="D42" s="248"/>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6"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9" zoomScaleNormal="100" workbookViewId="0">
      <selection activeCell="G34" sqref="G34"/>
    </sheetView>
  </sheetViews>
  <sheetFormatPr defaultRowHeight="15" x14ac:dyDescent="0.2"/>
  <cols>
    <col min="1" max="1" width="1.85546875" style="2" customWidth="1"/>
    <col min="2" max="2" width="92.42578125" style="198"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6">
        <f>'Cover Page'!C7</f>
        <v>0</v>
      </c>
    </row>
    <row r="7" spans="2:3" s="2" customFormat="1" ht="15.75" customHeight="1" x14ac:dyDescent="0.25">
      <c r="B7" s="44" t="s">
        <v>88</v>
      </c>
      <c r="C7" s="402" t="s">
        <v>127</v>
      </c>
    </row>
    <row r="8" spans="2:3" s="2" customFormat="1" ht="15.75" customHeight="1" x14ac:dyDescent="0.25">
      <c r="B8" s="297" t="str">
        <f>'Cover Page'!C8</f>
        <v>BCS Insurance Company</v>
      </c>
    </row>
    <row r="9" spans="2:3" s="2" customFormat="1" ht="15.75" customHeight="1" x14ac:dyDescent="0.25">
      <c r="B9" s="54" t="s">
        <v>90</v>
      </c>
    </row>
    <row r="10" spans="2:3" s="2" customFormat="1" ht="15.75" customHeight="1" x14ac:dyDescent="0.25">
      <c r="B10" s="297">
        <f>'Cover Page'!C9</f>
        <v>0</v>
      </c>
    </row>
    <row r="11" spans="2:3" s="2" customFormat="1" ht="15.75" x14ac:dyDescent="0.25">
      <c r="B11" s="54" t="s">
        <v>85</v>
      </c>
    </row>
    <row r="12" spans="2:3" s="2" customFormat="1" x14ac:dyDescent="0.2">
      <c r="B12" s="197" t="str">
        <f>'Cover Page'!C6</f>
        <v>2019</v>
      </c>
    </row>
    <row r="13" spans="2:3" s="2" customFormat="1" ht="15.75" x14ac:dyDescent="0.25">
      <c r="B13" s="54"/>
    </row>
    <row r="14" spans="2:3" s="2" customFormat="1" ht="15.75" x14ac:dyDescent="0.25">
      <c r="B14" s="54"/>
    </row>
    <row r="15" spans="2:3" s="198" customFormat="1" ht="15.75" x14ac:dyDescent="0.25">
      <c r="B15" s="54"/>
    </row>
    <row r="16" spans="2:3" s="198" customFormat="1" ht="16.5" thickBot="1" x14ac:dyDescent="0.3">
      <c r="B16" s="298"/>
      <c r="C16" s="396" t="s">
        <v>130</v>
      </c>
    </row>
    <row r="17" spans="2:3" s="198" customFormat="1" ht="48" thickBot="1" x14ac:dyDescent="0.25">
      <c r="B17" s="397" t="s">
        <v>155</v>
      </c>
      <c r="C17" s="376"/>
    </row>
    <row r="18" spans="2:3" s="198" customFormat="1" ht="47.25" x14ac:dyDescent="0.25">
      <c r="B18" s="398" t="s">
        <v>156</v>
      </c>
      <c r="C18" s="403"/>
    </row>
    <row r="19" spans="2:3" s="198" customFormat="1" x14ac:dyDescent="0.2">
      <c r="B19" s="374" t="s">
        <v>96</v>
      </c>
      <c r="C19" s="368"/>
    </row>
    <row r="20" spans="2:3" s="198" customFormat="1" x14ac:dyDescent="0.2">
      <c r="B20" s="372" t="s">
        <v>97</v>
      </c>
      <c r="C20" s="373"/>
    </row>
    <row r="21" spans="2:3" s="198" customFormat="1" x14ac:dyDescent="0.2">
      <c r="B21" s="375"/>
      <c r="C21" s="376"/>
    </row>
    <row r="22" spans="2:3" s="198" customFormat="1" x14ac:dyDescent="0.2">
      <c r="B22" s="375"/>
      <c r="C22" s="376"/>
    </row>
    <row r="23" spans="2:3" s="198" customFormat="1" x14ac:dyDescent="0.2">
      <c r="B23" s="375"/>
      <c r="C23" s="376"/>
    </row>
    <row r="24" spans="2:3" s="198" customFormat="1" x14ac:dyDescent="0.2">
      <c r="B24" s="375"/>
      <c r="C24" s="376"/>
    </row>
    <row r="25" spans="2:3" s="198" customFormat="1" x14ac:dyDescent="0.2">
      <c r="B25" s="375"/>
      <c r="C25" s="376"/>
    </row>
    <row r="26" spans="2:3" s="198" customFormat="1" x14ac:dyDescent="0.2">
      <c r="B26" s="375"/>
      <c r="C26" s="376"/>
    </row>
    <row r="27" spans="2:3" s="198" customFormat="1" x14ac:dyDescent="0.2">
      <c r="B27" s="375"/>
      <c r="C27" s="376"/>
    </row>
    <row r="28" spans="2:3" s="198" customFormat="1" x14ac:dyDescent="0.2">
      <c r="B28" s="375"/>
      <c r="C28" s="376"/>
    </row>
    <row r="29" spans="2:3" s="198" customFormat="1" x14ac:dyDescent="0.2">
      <c r="B29" s="375"/>
      <c r="C29" s="376"/>
    </row>
    <row r="30" spans="2:3" s="198" customFormat="1" x14ac:dyDescent="0.2">
      <c r="B30" s="375"/>
      <c r="C30" s="376"/>
    </row>
    <row r="31" spans="2:3" s="198" customFormat="1" x14ac:dyDescent="0.2">
      <c r="B31" s="377"/>
      <c r="C31" s="378"/>
    </row>
    <row r="32" spans="2:3" s="198" customFormat="1" ht="47.25" x14ac:dyDescent="0.25">
      <c r="B32" s="399" t="s">
        <v>157</v>
      </c>
      <c r="C32" s="379"/>
    </row>
    <row r="33" spans="2:3" s="198" customFormat="1" x14ac:dyDescent="0.2">
      <c r="B33" s="370" t="s">
        <v>95</v>
      </c>
      <c r="C33" s="371" t="s">
        <v>154</v>
      </c>
    </row>
    <row r="34" spans="2:3" s="198" customFormat="1" x14ac:dyDescent="0.2">
      <c r="B34" s="400"/>
      <c r="C34" s="369"/>
    </row>
    <row r="35" spans="2:3" s="198" customFormat="1" x14ac:dyDescent="0.2">
      <c r="B35" s="400"/>
      <c r="C35" s="369"/>
    </row>
    <row r="36" spans="2:3" s="198" customFormat="1" x14ac:dyDescent="0.2">
      <c r="B36" s="400"/>
      <c r="C36" s="369"/>
    </row>
    <row r="37" spans="2:3" s="198" customFormat="1" x14ac:dyDescent="0.2">
      <c r="B37" s="400"/>
      <c r="C37" s="369"/>
    </row>
    <row r="38" spans="2:3" s="198" customFormat="1" x14ac:dyDescent="0.2">
      <c r="B38" s="400"/>
      <c r="C38" s="369"/>
    </row>
    <row r="39" spans="2:3" s="198" customFormat="1" x14ac:dyDescent="0.2">
      <c r="B39" s="400"/>
      <c r="C39" s="369"/>
    </row>
    <row r="40" spans="2:3" s="198" customFormat="1" x14ac:dyDescent="0.2">
      <c r="B40" s="400"/>
      <c r="C40" s="369"/>
    </row>
    <row r="41" spans="2:3" s="198" customFormat="1" x14ac:dyDescent="0.2">
      <c r="B41" s="400"/>
      <c r="C41" s="369"/>
    </row>
    <row r="42" spans="2:3" s="198" customFormat="1" x14ac:dyDescent="0.2">
      <c r="B42" s="400"/>
      <c r="C42" s="369"/>
    </row>
    <row r="43" spans="2:3" s="198" customFormat="1" ht="15.75" thickBot="1" x14ac:dyDescent="0.25">
      <c r="B43" s="366"/>
      <c r="C43" s="367"/>
    </row>
    <row r="44" spans="2:3" s="198" customFormat="1" x14ac:dyDescent="0.2">
      <c r="B44" s="207"/>
    </row>
    <row r="45" spans="2:3" s="198" customFormat="1" ht="15.75" x14ac:dyDescent="0.25">
      <c r="B45" s="151" t="s">
        <v>61</v>
      </c>
      <c r="C45" s="300"/>
    </row>
    <row r="46" spans="2:3" s="198" customFormat="1" ht="15.75" x14ac:dyDescent="0.25">
      <c r="B46" s="151" t="s">
        <v>138</v>
      </c>
      <c r="C46" s="151"/>
    </row>
    <row r="47" spans="2:3" s="198" customFormat="1" ht="15.75" x14ac:dyDescent="0.25">
      <c r="B47" s="151" t="s">
        <v>70</v>
      </c>
      <c r="C47" s="151"/>
    </row>
    <row r="48" spans="2:3" s="198" customFormat="1" ht="15.75" x14ac:dyDescent="0.25">
      <c r="B48" s="151" t="s">
        <v>66</v>
      </c>
      <c r="C48" s="151"/>
    </row>
    <row r="49" spans="2:3" s="198" customFormat="1" ht="15.75" x14ac:dyDescent="0.25">
      <c r="B49" s="299" t="s">
        <v>101</v>
      </c>
      <c r="C49" s="301"/>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G18" sqref="G18"/>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6">
        <f>'Cover Page'!C7</f>
        <v>0</v>
      </c>
    </row>
    <row r="7" spans="2:4" ht="15.75" customHeight="1" x14ac:dyDescent="0.25">
      <c r="B7" s="44" t="s">
        <v>88</v>
      </c>
    </row>
    <row r="8" spans="2:4" ht="15.75" customHeight="1" x14ac:dyDescent="0.25">
      <c r="B8" s="297" t="str">
        <f>'Cover Page'!C8</f>
        <v>BCS Insurance Company</v>
      </c>
      <c r="D8" s="346" t="s">
        <v>91</v>
      </c>
    </row>
    <row r="9" spans="2:4" ht="15.75" customHeight="1" x14ac:dyDescent="0.25">
      <c r="B9" s="54" t="s">
        <v>90</v>
      </c>
    </row>
    <row r="10" spans="2:4" ht="15.75" customHeight="1" x14ac:dyDescent="0.25">
      <c r="B10" s="297">
        <f>'Cover Page'!C9</f>
        <v>0</v>
      </c>
    </row>
    <row r="11" spans="2:4" ht="15.75" x14ac:dyDescent="0.25">
      <c r="B11" s="54" t="s">
        <v>85</v>
      </c>
    </row>
    <row r="12" spans="2:4" x14ac:dyDescent="0.2">
      <c r="B12" s="197" t="str">
        <f>'Cover Page'!C6</f>
        <v>2019</v>
      </c>
    </row>
    <row r="13" spans="2:4" ht="15.75" x14ac:dyDescent="0.25">
      <c r="B13" s="302"/>
    </row>
    <row r="17" spans="2:2" s="25" customFormat="1" ht="15.75" thickBot="1" x14ac:dyDescent="0.25">
      <c r="B17" s="303" t="s">
        <v>92</v>
      </c>
    </row>
    <row r="18" spans="2:2" s="25" customFormat="1" ht="150.75" thickBot="1" x14ac:dyDescent="0.25">
      <c r="B18" s="401"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2020-07-31T17:10:17Z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