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90" firstSheet="3" activeTab="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R28" i="10" l="1"/>
  <c r="Z23" i="10"/>
  <c r="Z28" i="10" s="1"/>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O21" i="4"/>
  <c r="N21" i="4"/>
  <c r="W26" i="10" s="1"/>
  <c r="X26" i="10" s="1"/>
  <c r="M21" i="4"/>
  <c r="L21" i="4"/>
  <c r="S26" i="10" s="1"/>
  <c r="T26" i="10" s="1"/>
  <c r="K21" i="4"/>
  <c r="J21" i="4"/>
  <c r="O26" i="10" s="1"/>
  <c r="P26" i="10" s="1"/>
  <c r="I21" i="4"/>
  <c r="G21" i="4"/>
  <c r="F21" i="4"/>
  <c r="G26" i="10" s="1"/>
  <c r="H26" i="10" s="1"/>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AA22" i="10" l="1"/>
  <c r="AB22" i="10" s="1"/>
  <c r="AA26" i="10"/>
  <c r="AB26" i="10" s="1"/>
  <c r="P44" i="4"/>
  <c r="S30" i="10"/>
  <c r="T30" i="10" s="1"/>
  <c r="G22" i="10"/>
  <c r="H22" i="10" s="1"/>
  <c r="X28" i="10"/>
  <c r="G35" i="4"/>
  <c r="G23" i="10"/>
  <c r="H23" i="10" s="1"/>
  <c r="H35" i="4"/>
  <c r="K27" i="10" s="1"/>
  <c r="L27" i="10" s="1"/>
  <c r="L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O44" i="4" l="1"/>
  <c r="P35" i="4"/>
  <c r="AA27" i="10" s="1"/>
  <c r="T33" i="10"/>
  <c r="T27" i="10"/>
  <c r="T28" i="10" s="1"/>
  <c r="S28" i="10"/>
  <c r="X33" i="10"/>
  <c r="K28" i="10"/>
  <c r="G28" i="10"/>
  <c r="L33" i="10"/>
  <c r="P33" i="10"/>
  <c r="H33" i="10"/>
  <c r="O28" i="10"/>
  <c r="O35" i="4" l="1"/>
  <c r="AB27" i="10"/>
  <c r="AB28" i="10" s="1"/>
  <c r="AB33" i="10" s="1"/>
  <c r="AA28" i="10"/>
</calcChain>
</file>

<file path=xl/sharedStrings.xml><?xml version="1.0" encoding="utf-8"?>
<sst xmlns="http://schemas.openxmlformats.org/spreadsheetml/2006/main" count="321" uniqueCount="184">
  <si>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</si>
  <si>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</si>
  <si>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</si>
  <si>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</si>
  <si>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</si>
  <si>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</si>
  <si>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</si>
  <si>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</si>
  <si>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</si>
  <si>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</si>
  <si>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</si>
  <si>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</si>
  <si>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</si>
  <si>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</si>
  <si>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</si>
  <si>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</si>
  <si>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</si>
  <si>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</si>
  <si>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</si>
  <si>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</si>
  <si>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</si>
  <si>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</si>
  <si>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</si>
  <si>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</si>
  <si>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</si>
  <si>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</si>
  <si>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</si>
  <si>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</si>
  <si>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</si>
  <si>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</si>
  <si>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</si>
  <si>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</si>
  <si>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</si>
  <si>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</si>
  <si>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</si>
  <si>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</si>
  <si>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</si>
  <si>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</si>
  <si>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</si>
  <si>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</si>
  <si>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</si>
  <si>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</si>
  <si>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</si>
  <si>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</si>
  <si>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</si>
  <si>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</si>
  <si>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</si>
  <si>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</si>
  <si>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</si>
  <si>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</si>
  <si>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</si>
  <si>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</si>
  <si>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</si>
  <si>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</si>
  <si>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</si>
  <si>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</si>
  <si>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</si>
  <si>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</si>
  <si>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</si>
  <si>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</si>
  <si>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</si>
  <si>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</si>
  <si>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</si>
  <si>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</si>
  <si>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</si>
  <si>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</si>
  <si>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</si>
  <si>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</si>
  <si>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</si>
  <si>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</si>
  <si>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</si>
  <si>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</si>
  <si>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</si>
  <si>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</si>
  <si>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</si>
  <si>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</si>
  <si>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</si>
  <si>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</si>
  <si>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</si>
  <si>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</si>
  <si>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</si>
  <si>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</si>
  <si>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</si>
  <si>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</si>
  <si>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</si>
  <si>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</si>
  <si>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</si>
  <si>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</si>
  <si>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</si>
  <si>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</si>
  <si>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</si>
  <si>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</si>
  <si>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</si>
  <si>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</si>
  <si>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</si>
  <si>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</si>
  <si>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</si>
  <si>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</si>
  <si>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</si>
  <si>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</si>
  <si>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</si>
  <si>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</si>
  <si>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</si>
  <si>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</si>
  <si>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</si>
  <si>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</si>
  <si>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</si>
  <si>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</si>
  <si>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</si>
  <si>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</si>
  <si>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</si>
  <si>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</si>
  <si>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</si>
  <si>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</si>
  <si>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</si>
  <si>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</si>
  <si>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</si>
  <si>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</si>
  <si>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</si>
  <si>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</si>
  <si>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</si>
  <si>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</si>
  <si>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</si>
  <si>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</si>
  <si>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</si>
  <si>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</si>
  <si>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</si>
  <si>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</si>
  <si>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</si>
  <si>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</si>
  <si>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</si>
  <si>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</si>
  <si>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</si>
  <si>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</si>
  <si>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</si>
  <si>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</si>
  <si>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</si>
  <si>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</si>
  <si>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</si>
  <si>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</si>
  <si>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</si>
  <si>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</si>
  <si>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</si>
  <si>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</si>
  <si>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</si>
  <si>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</si>
  <si>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</si>
  <si>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</si>
  <si>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</si>
  <si>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</si>
  <si>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</si>
  <si>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</si>
  <si>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</si>
  <si>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</si>
  <si>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</si>
  <si>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</si>
  <si>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</si>
  <si>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</si>
  <si>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BCS Insurance Company</t>
  </si>
  <si>
    <t>No</t>
  </si>
  <si>
    <t>Large Group Dental</t>
  </si>
  <si>
    <t xml:space="preserve">BCS Insurance Company did not incur any federal taxes or </t>
  </si>
  <si>
    <t>federal assessments during 2017.</t>
  </si>
  <si>
    <t>Not applicable to BCS Insurance Company.</t>
  </si>
  <si>
    <t>This line represents the premium taxes paid.</t>
  </si>
  <si>
    <t xml:space="preserve">BCS Insurance Company did not pay any community benefit </t>
  </si>
  <si>
    <t>expenditures during 2017.</t>
  </si>
  <si>
    <t>This represents typical regulatory licenses and fees as billed by</t>
  </si>
  <si>
    <t>and paid to the states.</t>
  </si>
  <si>
    <t xml:space="preserve">BCS Insurance Company did not pay any direct sales salaries and </t>
  </si>
  <si>
    <t>benefits during 2017.</t>
  </si>
  <si>
    <t>Commissions paid to brokers during 2017.</t>
  </si>
  <si>
    <t>BCS Insurance Company did not pay any other taxes during 2017.</t>
  </si>
  <si>
    <t>General and administrative expenses including overhead incurred</t>
  </si>
  <si>
    <t>during 2017.</t>
  </si>
  <si>
    <t>This represents the total paid during 2017 for other general and administrative expenses.</t>
  </si>
  <si>
    <t>The total paid was then allocated by a percentage of earned premium to the appropriate segment based on the MLR classification.</t>
  </si>
  <si>
    <t>Analyzed the lag patterns of paid claims in CA since 01/01/2015 to develop monthly completion factors as a percentage of premium.</t>
  </si>
  <si>
    <t>Applied these factors to each monthly 2017 earned premium to determine the 2017 incurred but not reported reserves.</t>
  </si>
  <si>
    <t>Then this total reserve is added to all the claims paid with dates of service in 2017 to get the total aggregate incurred claims.</t>
  </si>
  <si>
    <t>This represents the total paid during the 2017 reporting year related to agents and broker fees and commissions for groups sitused in CA.</t>
  </si>
  <si>
    <t xml:space="preserve">This represents the actual amount paid for regulatory authority licenses and fees during the 2017 reporting year for groups sitused in CA. </t>
  </si>
  <si>
    <t xml:space="preserve">This represents the actual amount paid for state insurance, premium, and other taxes during the 2017 reporting year for groups sitused in CA. </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</si>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</sst>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medium">
        <color auto="1"/>
      </left>
      <right/>
      <top style="thin">
        <color indexed="23"/>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2" fillId="0" borderId="0" applyFont="0" applyFill="0" applyBorder="0" applyAlignment="0" applyProtection="0"/>
  </cellStyleXfs>
  <cellXfs count="437">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0" fontId="0" fillId="0" borderId="95" xfId="112" applyFont="1" applyFill="1" applyBorder="1" applyAlignment="1" applyProtection="1">
      <alignment horizontal="left" wrapText="1" indent="3"/>
      <protection locked="0"/>
    </xf>
    <xf numFmtId="165" fontId="4" fillId="0" borderId="31" xfId="62" applyNumberFormat="1" applyFont="1" applyFill="1" applyBorder="1" applyAlignment="1" applyProtection="1">
      <alignment vertical="top"/>
      <protection locked="0"/>
    </xf>
    <xf numFmtId="165" fontId="4" fillId="0" borderId="48" xfId="62" applyNumberFormat="1" applyFont="1" applyFill="1" applyBorder="1" applyAlignment="1" applyProtection="1">
      <alignment vertical="top"/>
      <protection locked="0"/>
    </xf>
    <xf numFmtId="167" fontId="4" fillId="0" borderId="0" xfId="326" applyNumberFormat="1" applyFont="1" applyProtection="1">
      <protection locked="0"/>
    </xf>
    <xf numFmtId="165" fontId="4" fillId="0" borderId="0" xfId="62" applyNumberFormat="1" applyFont="1" applyFill="1" applyBorder="1" applyAlignment="1" applyProtection="1">
      <alignment vertical="top"/>
      <protection locked="0"/>
    </xf>
    <xf numFmtId="166" fontId="4" fillId="0" borderId="31" xfId="81" applyNumberFormat="1" applyFont="1" applyFill="1" applyBorder="1" applyAlignment="1" applyProtection="1">
      <alignment vertical="top"/>
      <protection locked="0"/>
    </xf>
    <xf numFmtId="166" fontId="4" fillId="0" borderId="45" xfId="81" applyNumberFormat="1" applyFont="1" applyFill="1" applyBorder="1" applyAlignment="1" applyProtection="1">
      <alignment vertical="top"/>
      <protection locked="0"/>
    </xf>
    <xf numFmtId="44" fontId="4" fillId="0" borderId="0" xfId="0" applyNumberFormat="1" applyFont="1" applyProtection="1">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0" fillId="0" borderId="21" xfId="0" applyFont="1" applyBorder="1" applyAlignment="1" applyProtection="1">
      <alignment horizontal="left" wrapText="1"/>
      <protection locked="0"/>
    </xf>
    <xf numFmtId="0" fontId="0" fillId="0" borderId="19" xfId="0" applyFont="1" applyBorder="1" applyAlignment="1" applyProtection="1">
      <alignment horizontal="left" wrapText="1"/>
      <protection locked="0"/>
    </xf>
    <xf numFmtId="0" fontId="0" fillId="0" borderId="72" xfId="0" applyFont="1" applyBorder="1" applyAlignment="1" applyProtection="1">
      <alignment horizontal="left" wrapText="1"/>
      <protection locked="0"/>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 fillId="0" borderId="81" xfId="0" applyFont="1" applyBorder="1" applyAlignment="1" applyProtection="1">
      <alignment horizontal="left" wrapText="1"/>
      <protection locked="0"/>
    </xf>
    <xf numFmtId="0" fontId="4" fillId="0" borderId="96" xfId="0" applyFont="1" applyBorder="1" applyAlignment="1" applyProtection="1">
      <alignment horizontal="left" wrapText="1"/>
      <protection locked="0"/>
    </xf>
    <xf numFmtId="0" fontId="0" fillId="0" borderId="84" xfId="0" applyFont="1" applyBorder="1" applyAlignment="1" applyProtection="1">
      <alignment horizontal="left" wrapText="1"/>
      <protection locked="0"/>
    </xf>
    <xf numFmtId="0" fontId="0" fillId="0" borderId="97" xfId="0" applyFont="1" applyBorder="1" applyAlignment="1" applyProtection="1">
      <alignment horizontal="left" wrapText="1"/>
      <protection locked="0"/>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326" builtinId="5"/>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zoomScaleNormal="100" workbookViewId="0">
      <selection activeCell="C7" sqref="C7"/>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12" t="s">
        <v>144</v>
      </c>
      <c r="C1" s="313"/>
    </row>
    <row r="2" spans="1:3" x14ac:dyDescent="0.2">
      <c r="A2" s="172"/>
      <c r="B2" s="312" t="s">
        <v>145</v>
      </c>
      <c r="C2" s="314"/>
    </row>
    <row r="3" spans="1:3" x14ac:dyDescent="0.2">
      <c r="A3" s="172"/>
      <c r="B3" s="315" t="s">
        <v>150</v>
      </c>
      <c r="C3" s="316"/>
    </row>
    <row r="4" spans="1:3" ht="13.5" thickBot="1" x14ac:dyDescent="0.25">
      <c r="B4" s="172"/>
      <c r="C4" s="172"/>
    </row>
    <row r="5" spans="1:3" x14ac:dyDescent="0.2">
      <c r="A5" s="174"/>
      <c r="B5" s="173"/>
      <c r="C5" s="171"/>
    </row>
    <row r="6" spans="1:3" x14ac:dyDescent="0.2">
      <c r="A6" s="175" t="s">
        <v>0</v>
      </c>
      <c r="B6" s="84" t="s">
        <v>86</v>
      </c>
      <c r="C6" s="64" t="s">
        <v>183</v>
      </c>
    </row>
    <row r="7" spans="1:3" x14ac:dyDescent="0.2">
      <c r="A7" s="175" t="s">
        <v>1</v>
      </c>
      <c r="B7" s="84" t="s">
        <v>136</v>
      </c>
      <c r="C7" s="65"/>
    </row>
    <row r="8" spans="1:3" x14ac:dyDescent="0.2">
      <c r="A8" s="175" t="s">
        <v>2</v>
      </c>
      <c r="B8" s="84" t="s">
        <v>89</v>
      </c>
      <c r="C8" s="64" t="s">
        <v>158</v>
      </c>
    </row>
    <row r="9" spans="1:3" x14ac:dyDescent="0.2">
      <c r="A9" s="175" t="s">
        <v>3</v>
      </c>
      <c r="B9" s="84" t="s">
        <v>90</v>
      </c>
      <c r="C9" s="64"/>
    </row>
    <row r="10" spans="1:3" ht="13.5" thickBot="1" x14ac:dyDescent="0.25">
      <c r="A10" s="176" t="s">
        <v>4</v>
      </c>
      <c r="B10" s="85" t="s">
        <v>87</v>
      </c>
      <c r="C10" s="133" t="s">
        <v>159</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3"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Q60"/>
  <sheetViews>
    <sheetView topLeftCell="G29" zoomScale="80" zoomScaleNormal="80" workbookViewId="0">
      <selection activeCell="O48" sqref="O48"/>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7" width="10.140625" style="148" bestFit="1" customWidth="1"/>
    <col min="18"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22">
        <f>'Cover Page'!C7</f>
        <v>0</v>
      </c>
      <c r="C6" s="323"/>
      <c r="D6" s="323"/>
      <c r="E6" s="319" t="s">
        <v>106</v>
      </c>
      <c r="F6" s="320"/>
      <c r="G6" s="148"/>
      <c r="H6" s="52" t="str">
        <f>'Cover Page'!C10</f>
        <v>No</v>
      </c>
      <c r="I6" s="148"/>
      <c r="J6" s="148"/>
      <c r="K6" s="164"/>
      <c r="L6" s="164"/>
      <c r="M6" s="148"/>
      <c r="N6" s="136"/>
      <c r="O6" s="148"/>
      <c r="P6" s="148"/>
    </row>
    <row r="7" spans="1:16" s="137" customFormat="1" x14ac:dyDescent="0.2">
      <c r="A7" s="149"/>
      <c r="B7" s="60" t="s">
        <v>89</v>
      </c>
      <c r="C7" s="3"/>
      <c r="D7" s="3"/>
      <c r="E7" s="320"/>
      <c r="F7" s="320"/>
      <c r="G7" s="148"/>
      <c r="H7" s="147"/>
      <c r="K7" s="164"/>
      <c r="L7" s="164"/>
      <c r="M7" s="148"/>
      <c r="N7" s="147"/>
    </row>
    <row r="8" spans="1:16" s="137" customFormat="1" x14ac:dyDescent="0.2">
      <c r="A8" s="149"/>
      <c r="B8" s="324" t="str">
        <f>'Cover Page'!C8</f>
        <v>BCS Insurance Company</v>
      </c>
      <c r="C8" s="323"/>
      <c r="D8" s="323"/>
      <c r="E8" s="320"/>
      <c r="F8" s="320"/>
      <c r="G8" s="148"/>
      <c r="H8" s="165"/>
      <c r="K8" s="333"/>
      <c r="L8" s="333"/>
      <c r="M8" s="148"/>
      <c r="N8" s="165"/>
    </row>
    <row r="9" spans="1:16" s="137" customFormat="1" x14ac:dyDescent="0.2">
      <c r="A9" s="149"/>
      <c r="B9" s="61" t="s">
        <v>91</v>
      </c>
      <c r="C9" s="3"/>
      <c r="D9" s="3"/>
      <c r="E9" s="320"/>
      <c r="F9" s="320"/>
      <c r="H9" s="149"/>
      <c r="I9" s="148"/>
      <c r="J9" s="148"/>
      <c r="K9" s="166"/>
      <c r="L9" s="166"/>
      <c r="N9" s="149"/>
      <c r="O9" s="148"/>
      <c r="P9" s="148"/>
    </row>
    <row r="10" spans="1:16" s="137" customFormat="1" x14ac:dyDescent="0.2">
      <c r="A10" s="149"/>
      <c r="B10" s="325">
        <f>'Cover Page'!C9</f>
        <v>0</v>
      </c>
      <c r="C10" s="323"/>
      <c r="D10" s="323"/>
      <c r="E10" s="320"/>
      <c r="F10" s="320"/>
      <c r="G10" s="148"/>
      <c r="H10" s="136"/>
      <c r="K10" s="333"/>
      <c r="L10" s="333"/>
      <c r="M10" s="148"/>
      <c r="N10" s="136"/>
    </row>
    <row r="11" spans="1:16" s="137" customFormat="1" x14ac:dyDescent="0.2">
      <c r="A11" s="149"/>
      <c r="B11" s="61" t="s">
        <v>86</v>
      </c>
      <c r="C11" s="3"/>
      <c r="D11" s="3"/>
      <c r="E11" s="320"/>
      <c r="F11" s="320"/>
      <c r="H11" s="167"/>
      <c r="I11" s="148"/>
      <c r="J11" s="148"/>
      <c r="K11" s="166"/>
      <c r="L11" s="166"/>
      <c r="N11" s="167"/>
      <c r="O11" s="148"/>
      <c r="P11" s="148"/>
    </row>
    <row r="12" spans="1:16" s="137" customFormat="1" x14ac:dyDescent="0.2">
      <c r="A12" s="149"/>
      <c r="B12" s="325" t="str">
        <f>'Cover Page'!C6</f>
        <v>2018</v>
      </c>
      <c r="C12" s="326"/>
      <c r="D12" s="326"/>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34" t="s">
        <v>33</v>
      </c>
      <c r="F14" s="335"/>
      <c r="G14" s="335"/>
      <c r="H14" s="335"/>
      <c r="I14" s="335"/>
      <c r="J14" s="335"/>
      <c r="K14" s="334" t="s">
        <v>33</v>
      </c>
      <c r="L14" s="335"/>
      <c r="M14" s="335"/>
      <c r="N14" s="335"/>
      <c r="O14" s="335"/>
      <c r="P14" s="336"/>
    </row>
    <row r="15" spans="1:16" ht="13.7" customHeight="1" thickBot="1" x14ac:dyDescent="0.25">
      <c r="B15" s="2"/>
      <c r="C15" s="2"/>
      <c r="D15" s="9"/>
      <c r="E15" s="337" t="s">
        <v>107</v>
      </c>
      <c r="F15" s="338"/>
      <c r="G15" s="338"/>
      <c r="H15" s="338"/>
      <c r="I15" s="338"/>
      <c r="J15" s="339"/>
      <c r="K15" s="337" t="s">
        <v>108</v>
      </c>
      <c r="L15" s="338"/>
      <c r="M15" s="338"/>
      <c r="N15" s="338"/>
      <c r="O15" s="338"/>
      <c r="P15" s="339"/>
    </row>
    <row r="16" spans="1:16" ht="13.7" customHeight="1" thickBot="1" x14ac:dyDescent="0.25">
      <c r="B16" s="2"/>
      <c r="C16" s="2"/>
      <c r="D16" s="9"/>
      <c r="E16" s="342" t="s">
        <v>8</v>
      </c>
      <c r="F16" s="343"/>
      <c r="G16" s="342" t="s">
        <v>9</v>
      </c>
      <c r="H16" s="343"/>
      <c r="I16" s="340" t="s">
        <v>10</v>
      </c>
      <c r="J16" s="341"/>
      <c r="K16" s="342" t="s">
        <v>8</v>
      </c>
      <c r="L16" s="343"/>
      <c r="M16" s="342" t="s">
        <v>9</v>
      </c>
      <c r="N16" s="343"/>
      <c r="O16" s="340" t="s">
        <v>10</v>
      </c>
      <c r="P16" s="341"/>
    </row>
    <row r="17" spans="2:17"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7" ht="21" customHeight="1" thickBot="1" x14ac:dyDescent="0.25">
      <c r="B18" s="327" t="s">
        <v>156</v>
      </c>
      <c r="C18" s="328"/>
      <c r="D18" s="329"/>
      <c r="E18" s="192" t="str">
        <f>"12/31/"&amp;""&amp;'Cover Page'!C$6</f>
        <v>12/31/2018</v>
      </c>
      <c r="F18" s="199">
        <f>DATE(YEAR(E18)+0,MONTH(E18)+3,DAY(E18)+0)</f>
        <v>43555</v>
      </c>
      <c r="G18" s="192" t="str">
        <f>"12/31/"&amp;""&amp;'Cover Page'!C$6</f>
        <v>12/31/2018</v>
      </c>
      <c r="H18" s="195">
        <f>DATE(YEAR(G18)+0,MONTH(G18)+3,DAY(G18)+0)</f>
        <v>43555</v>
      </c>
      <c r="I18" s="192" t="str">
        <f>"12/31/"&amp;""&amp;'Cover Page'!C$6</f>
        <v>12/31/2018</v>
      </c>
      <c r="J18" s="195">
        <f>DATE(YEAR(I18)+0,MONTH(I18)+3,DAY(I18)+0)</f>
        <v>43555</v>
      </c>
      <c r="K18" s="192" t="str">
        <f>"12/31/"&amp;""&amp;'Cover Page'!C$6</f>
        <v>12/31/2018</v>
      </c>
      <c r="L18" s="195">
        <f>DATE(YEAR(K18)+0,MONTH(K18)+3,DAY(K18)+0)</f>
        <v>43555</v>
      </c>
      <c r="M18" s="192" t="str">
        <f>"12/31/"&amp;""&amp;'Cover Page'!C$6</f>
        <v>12/31/2018</v>
      </c>
      <c r="N18" s="195">
        <f>DATE(YEAR(M18)+0,MONTH(M18)+3,DAY(M18)+0)</f>
        <v>43555</v>
      </c>
      <c r="O18" s="192" t="str">
        <f>"12/31/"&amp;""&amp;'Cover Page'!C$6</f>
        <v>12/31/2018</v>
      </c>
      <c r="P18" s="195">
        <f>DATE(YEAR(O18)+0,MONTH(O18)+3,DAY(O18)+0)</f>
        <v>43555</v>
      </c>
    </row>
    <row r="19" spans="2:17" s="147" customFormat="1" ht="20.25" customHeight="1" thickBot="1" x14ac:dyDescent="0.25">
      <c r="B19" s="330"/>
      <c r="C19" s="331"/>
      <c r="D19" s="332"/>
      <c r="E19" s="34">
        <v>1</v>
      </c>
      <c r="F19" s="35">
        <v>2</v>
      </c>
      <c r="G19" s="200">
        <v>3</v>
      </c>
      <c r="H19" s="201">
        <v>4</v>
      </c>
      <c r="I19" s="200">
        <v>5</v>
      </c>
      <c r="J19" s="201">
        <v>6</v>
      </c>
      <c r="K19" s="200">
        <v>7</v>
      </c>
      <c r="L19" s="201">
        <v>8</v>
      </c>
      <c r="M19" s="200">
        <v>9</v>
      </c>
      <c r="N19" s="201">
        <v>10</v>
      </c>
      <c r="O19" s="200">
        <v>11</v>
      </c>
      <c r="P19" s="202">
        <v>12</v>
      </c>
    </row>
    <row r="20" spans="2:17" x14ac:dyDescent="0.2">
      <c r="B20" s="10" t="s">
        <v>0</v>
      </c>
      <c r="C20" s="11" t="s">
        <v>32</v>
      </c>
      <c r="D20" s="12"/>
      <c r="E20" s="204"/>
      <c r="F20" s="205"/>
      <c r="G20" s="206"/>
      <c r="H20" s="207"/>
      <c r="I20" s="208"/>
      <c r="J20" s="206"/>
      <c r="K20" s="204"/>
      <c r="L20" s="205"/>
      <c r="M20" s="208"/>
      <c r="N20" s="207"/>
      <c r="O20" s="204"/>
      <c r="P20" s="205"/>
    </row>
    <row r="21" spans="2:17"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320737</v>
      </c>
      <c r="P21" s="72">
        <f>'Pt 2 Premium and Claims'!P22+'Pt 2 Premium and Claims'!P23-'Pt 2 Premium and Claims'!P24-'Pt 2 Premium and Claims'!P25</f>
        <v>383002</v>
      </c>
    </row>
    <row r="22" spans="2:17" s="147" customFormat="1" x14ac:dyDescent="0.2">
      <c r="B22" s="48"/>
      <c r="C22" s="49"/>
      <c r="D22" s="47"/>
      <c r="E22" s="209"/>
      <c r="F22" s="210"/>
      <c r="G22" s="211"/>
      <c r="H22" s="212"/>
      <c r="I22" s="209"/>
      <c r="J22" s="213"/>
      <c r="K22" s="209"/>
      <c r="L22" s="210"/>
      <c r="M22" s="209"/>
      <c r="N22" s="212"/>
      <c r="O22" s="209"/>
      <c r="P22" s="210"/>
    </row>
    <row r="23" spans="2:17" s="147" customFormat="1" x14ac:dyDescent="0.2">
      <c r="B23" s="10" t="s">
        <v>1</v>
      </c>
      <c r="C23" s="11" t="s">
        <v>6</v>
      </c>
      <c r="D23" s="18"/>
      <c r="E23" s="208"/>
      <c r="F23" s="214"/>
      <c r="G23" s="206"/>
      <c r="H23" s="215"/>
      <c r="I23" s="208"/>
      <c r="J23" s="216"/>
      <c r="K23" s="208"/>
      <c r="L23" s="214"/>
      <c r="M23" s="208"/>
      <c r="N23" s="215"/>
      <c r="O23" s="208"/>
      <c r="P23" s="214"/>
    </row>
    <row r="24" spans="2:17"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0</v>
      </c>
      <c r="N24" s="72">
        <f>'Pt 2 Premium and Claims'!N51</f>
        <v>0</v>
      </c>
      <c r="O24" s="71">
        <f>'Pt 2 Premium and Claims'!O51</f>
        <v>61152</v>
      </c>
      <c r="P24" s="72">
        <f>'Pt 2 Premium and Claims'!P51</f>
        <v>61322</v>
      </c>
    </row>
    <row r="25" spans="2:17" s="147" customFormat="1" x14ac:dyDescent="0.2">
      <c r="B25" s="45"/>
      <c r="C25" s="46"/>
      <c r="D25" s="47"/>
      <c r="E25" s="209"/>
      <c r="F25" s="210"/>
      <c r="G25" s="211"/>
      <c r="H25" s="212"/>
      <c r="I25" s="209"/>
      <c r="J25" s="213"/>
      <c r="K25" s="209"/>
      <c r="L25" s="210"/>
      <c r="M25" s="209"/>
      <c r="N25" s="212"/>
      <c r="O25" s="209"/>
      <c r="P25" s="210"/>
    </row>
    <row r="26" spans="2:17" x14ac:dyDescent="0.2">
      <c r="B26" s="10" t="s">
        <v>2</v>
      </c>
      <c r="C26" s="11" t="s">
        <v>46</v>
      </c>
      <c r="D26" s="12"/>
      <c r="E26" s="208"/>
      <c r="F26" s="214"/>
      <c r="G26" s="206"/>
      <c r="H26" s="215"/>
      <c r="I26" s="208"/>
      <c r="J26" s="216"/>
      <c r="K26" s="208"/>
      <c r="L26" s="214"/>
      <c r="M26" s="208"/>
      <c r="N26" s="215"/>
      <c r="O26" s="208"/>
      <c r="P26" s="214"/>
    </row>
    <row r="27" spans="2:17" s="147" customFormat="1" ht="25.5" x14ac:dyDescent="0.2">
      <c r="B27" s="19"/>
      <c r="C27" s="21">
        <v>3.1</v>
      </c>
      <c r="D27" s="15" t="s">
        <v>137</v>
      </c>
      <c r="E27" s="208"/>
      <c r="F27" s="214"/>
      <c r="G27" s="206"/>
      <c r="H27" s="215"/>
      <c r="I27" s="208"/>
      <c r="J27" s="216"/>
      <c r="K27" s="208"/>
      <c r="L27" s="214"/>
      <c r="M27" s="208"/>
      <c r="N27" s="215"/>
      <c r="O27" s="208"/>
      <c r="P27" s="214"/>
    </row>
    <row r="28" spans="2:17" s="147" customFormat="1" x14ac:dyDescent="0.2">
      <c r="B28" s="19"/>
      <c r="C28" s="21"/>
      <c r="D28" s="15" t="s">
        <v>58</v>
      </c>
      <c r="E28" s="4"/>
      <c r="F28" s="6"/>
      <c r="G28" s="291"/>
      <c r="H28" s="292"/>
      <c r="I28" s="289"/>
      <c r="J28" s="293"/>
      <c r="K28" s="289"/>
      <c r="L28" s="288"/>
      <c r="M28" s="289"/>
      <c r="N28" s="292"/>
      <c r="O28" s="309">
        <v>25752</v>
      </c>
      <c r="P28" s="310">
        <v>33209</v>
      </c>
    </row>
    <row r="29" spans="2:17" s="147" customFormat="1" ht="25.5" x14ac:dyDescent="0.2">
      <c r="B29" s="19"/>
      <c r="C29" s="21"/>
      <c r="D29" s="15" t="s">
        <v>67</v>
      </c>
      <c r="E29" s="289"/>
      <c r="F29" s="288"/>
      <c r="G29" s="291"/>
      <c r="H29" s="292"/>
      <c r="I29" s="289"/>
      <c r="J29" s="293"/>
      <c r="K29" s="289"/>
      <c r="L29" s="288"/>
      <c r="M29" s="289"/>
      <c r="N29" s="292"/>
      <c r="O29" s="289"/>
      <c r="P29" s="288"/>
    </row>
    <row r="30" spans="2:17" ht="25.5" x14ac:dyDescent="0.2">
      <c r="B30" s="13"/>
      <c r="C30" s="21">
        <v>3.2</v>
      </c>
      <c r="D30" s="15" t="s">
        <v>138</v>
      </c>
      <c r="E30" s="208"/>
      <c r="F30" s="214"/>
      <c r="G30" s="206"/>
      <c r="H30" s="215"/>
      <c r="I30" s="208"/>
      <c r="J30" s="216"/>
      <c r="K30" s="208"/>
      <c r="L30" s="214"/>
      <c r="M30" s="208"/>
      <c r="N30" s="215"/>
      <c r="O30" s="208"/>
      <c r="P30" s="214"/>
    </row>
    <row r="31" spans="2:17" x14ac:dyDescent="0.2">
      <c r="B31" s="13"/>
      <c r="C31" s="21"/>
      <c r="D31" s="17" t="s">
        <v>42</v>
      </c>
      <c r="E31" s="290"/>
      <c r="F31" s="288"/>
      <c r="G31" s="291"/>
      <c r="H31" s="292"/>
      <c r="I31" s="289"/>
      <c r="J31" s="293"/>
      <c r="K31" s="290"/>
      <c r="L31" s="288"/>
      <c r="M31" s="289"/>
      <c r="N31" s="292"/>
      <c r="O31" s="289"/>
      <c r="P31" s="288"/>
    </row>
    <row r="32" spans="2:17" x14ac:dyDescent="0.2">
      <c r="B32" s="13"/>
      <c r="C32" s="21"/>
      <c r="D32" s="17" t="s">
        <v>105</v>
      </c>
      <c r="E32" s="289"/>
      <c r="F32" s="288"/>
      <c r="G32" s="291"/>
      <c r="H32" s="292"/>
      <c r="I32" s="289"/>
      <c r="J32" s="293"/>
      <c r="K32" s="289"/>
      <c r="L32" s="288"/>
      <c r="M32" s="289"/>
      <c r="N32" s="292"/>
      <c r="O32" s="289">
        <v>7537</v>
      </c>
      <c r="P32" s="288">
        <v>9001</v>
      </c>
      <c r="Q32" s="311"/>
    </row>
    <row r="33" spans="2:17" x14ac:dyDescent="0.2">
      <c r="B33" s="13"/>
      <c r="C33" s="21"/>
      <c r="D33" s="17" t="s">
        <v>104</v>
      </c>
      <c r="E33" s="289"/>
      <c r="F33" s="288"/>
      <c r="G33" s="291"/>
      <c r="H33" s="292"/>
      <c r="I33" s="289"/>
      <c r="J33" s="293"/>
      <c r="K33" s="289"/>
      <c r="L33" s="288"/>
      <c r="M33" s="289"/>
      <c r="N33" s="292"/>
      <c r="O33" s="289">
        <v>0</v>
      </c>
      <c r="P33" s="288"/>
    </row>
    <row r="34" spans="2:17" x14ac:dyDescent="0.2">
      <c r="B34" s="13"/>
      <c r="C34" s="21">
        <v>3.3</v>
      </c>
      <c r="D34" s="17" t="s">
        <v>21</v>
      </c>
      <c r="E34" s="290"/>
      <c r="F34" s="288"/>
      <c r="G34" s="291"/>
      <c r="H34" s="292"/>
      <c r="I34" s="289"/>
      <c r="J34" s="293"/>
      <c r="K34" s="290"/>
      <c r="L34" s="288"/>
      <c r="M34" s="289"/>
      <c r="N34" s="292"/>
      <c r="O34" s="289">
        <v>481</v>
      </c>
      <c r="P34" s="288">
        <v>575</v>
      </c>
    </row>
    <row r="35" spans="2:17"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0</v>
      </c>
      <c r="N35" s="70">
        <f t="shared" si="0"/>
        <v>0</v>
      </c>
      <c r="O35" s="69">
        <f t="shared" si="0"/>
        <v>33770</v>
      </c>
      <c r="P35" s="70">
        <f t="shared" si="0"/>
        <v>42785</v>
      </c>
    </row>
    <row r="36" spans="2:17" s="147" customFormat="1" x14ac:dyDescent="0.2">
      <c r="B36" s="45"/>
      <c r="C36" s="46"/>
      <c r="D36" s="47"/>
      <c r="E36" s="209"/>
      <c r="F36" s="210"/>
      <c r="G36" s="211"/>
      <c r="H36" s="212"/>
      <c r="I36" s="209"/>
      <c r="J36" s="213"/>
      <c r="K36" s="209"/>
      <c r="L36" s="210"/>
      <c r="M36" s="209"/>
      <c r="N36" s="212"/>
      <c r="O36" s="209"/>
      <c r="P36" s="210"/>
    </row>
    <row r="37" spans="2:17" x14ac:dyDescent="0.2">
      <c r="B37" s="24" t="s">
        <v>3</v>
      </c>
      <c r="C37" s="22" t="s">
        <v>47</v>
      </c>
      <c r="D37" s="23"/>
      <c r="E37" s="208"/>
      <c r="F37" s="214"/>
      <c r="G37" s="206"/>
      <c r="H37" s="215"/>
      <c r="I37" s="208"/>
      <c r="J37" s="216"/>
      <c r="K37" s="208"/>
      <c r="L37" s="214"/>
      <c r="M37" s="208"/>
      <c r="N37" s="215"/>
      <c r="O37" s="208"/>
      <c r="P37" s="214"/>
    </row>
    <row r="38" spans="2:17" x14ac:dyDescent="0.2">
      <c r="B38" s="16"/>
      <c r="C38" s="21">
        <v>4.0999999999999996</v>
      </c>
      <c r="D38" s="17" t="s">
        <v>18</v>
      </c>
      <c r="E38" s="289"/>
      <c r="F38" s="288"/>
      <c r="G38" s="289"/>
      <c r="H38" s="288"/>
      <c r="I38" s="289"/>
      <c r="J38" s="288"/>
      <c r="K38" s="289"/>
      <c r="L38" s="288"/>
      <c r="M38" s="289"/>
      <c r="N38" s="288"/>
      <c r="O38" s="289"/>
      <c r="P38" s="288"/>
    </row>
    <row r="39" spans="2:17" x14ac:dyDescent="0.2">
      <c r="B39" s="16"/>
      <c r="C39" s="21">
        <v>4.2</v>
      </c>
      <c r="D39" s="17" t="s">
        <v>19</v>
      </c>
      <c r="E39" s="289"/>
      <c r="F39" s="288"/>
      <c r="G39" s="289"/>
      <c r="H39" s="288"/>
      <c r="I39" s="289"/>
      <c r="J39" s="288"/>
      <c r="K39" s="289"/>
      <c r="L39" s="288"/>
      <c r="M39" s="289"/>
      <c r="N39" s="288"/>
      <c r="O39" s="289">
        <v>59978</v>
      </c>
      <c r="P39" s="288">
        <v>71621</v>
      </c>
      <c r="Q39" s="307"/>
    </row>
    <row r="40" spans="2:17" x14ac:dyDescent="0.2">
      <c r="B40" s="16"/>
      <c r="C40" s="21">
        <v>4.3</v>
      </c>
      <c r="D40" s="17" t="s">
        <v>22</v>
      </c>
      <c r="E40" s="208"/>
      <c r="F40" s="214"/>
      <c r="G40" s="208"/>
      <c r="H40" s="214"/>
      <c r="I40" s="208"/>
      <c r="J40" s="214"/>
      <c r="K40" s="208"/>
      <c r="L40" s="214"/>
      <c r="M40" s="208"/>
      <c r="N40" s="214"/>
      <c r="O40" s="208"/>
      <c r="P40" s="214"/>
    </row>
    <row r="41" spans="2:17" ht="17.25" customHeight="1" x14ac:dyDescent="0.2">
      <c r="B41" s="16"/>
      <c r="C41" s="21"/>
      <c r="D41" s="15" t="s">
        <v>124</v>
      </c>
      <c r="E41" s="290"/>
      <c r="F41" s="288"/>
      <c r="G41" s="290"/>
      <c r="H41" s="288"/>
      <c r="I41" s="290"/>
      <c r="J41" s="288"/>
      <c r="K41" s="290"/>
      <c r="L41" s="288"/>
      <c r="M41" s="290"/>
      <c r="N41" s="288"/>
      <c r="O41" s="290"/>
      <c r="P41" s="288"/>
    </row>
    <row r="42" spans="2:17" x14ac:dyDescent="0.2">
      <c r="B42" s="16"/>
      <c r="C42" s="25"/>
      <c r="D42" s="17" t="s">
        <v>125</v>
      </c>
      <c r="E42" s="290"/>
      <c r="F42" s="288"/>
      <c r="G42" s="290"/>
      <c r="H42" s="288"/>
      <c r="I42" s="290"/>
      <c r="J42" s="288"/>
      <c r="K42" s="290"/>
      <c r="L42" s="288"/>
      <c r="M42" s="290"/>
      <c r="N42" s="288"/>
      <c r="O42" s="290"/>
      <c r="P42" s="288"/>
    </row>
    <row r="43" spans="2:17" x14ac:dyDescent="0.2">
      <c r="B43" s="16"/>
      <c r="C43" s="21">
        <v>4.4000000000000004</v>
      </c>
      <c r="D43" s="17" t="s">
        <v>20</v>
      </c>
      <c r="E43" s="290"/>
      <c r="F43" s="291"/>
      <c r="G43" s="290"/>
      <c r="H43" s="291"/>
      <c r="I43" s="290"/>
      <c r="J43" s="291"/>
      <c r="K43" s="290"/>
      <c r="L43" s="291"/>
      <c r="M43" s="290"/>
      <c r="N43" s="291"/>
      <c r="O43" s="290">
        <v>68958</v>
      </c>
      <c r="P43" s="288">
        <v>82346</v>
      </c>
      <c r="Q43" s="307"/>
    </row>
    <row r="44" spans="2:17"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0</v>
      </c>
      <c r="N44" s="74">
        <f t="shared" si="1"/>
        <v>0</v>
      </c>
      <c r="O44" s="71">
        <f t="shared" si="1"/>
        <v>128936</v>
      </c>
      <c r="P44" s="72">
        <f t="shared" si="1"/>
        <v>153967</v>
      </c>
    </row>
    <row r="45" spans="2:17" s="147" customFormat="1" x14ac:dyDescent="0.2">
      <c r="B45" s="42"/>
      <c r="C45" s="43"/>
      <c r="D45" s="44"/>
      <c r="E45" s="208"/>
      <c r="F45" s="214"/>
      <c r="G45" s="206"/>
      <c r="H45" s="215"/>
      <c r="I45" s="208"/>
      <c r="J45" s="216"/>
      <c r="K45" s="208"/>
      <c r="L45" s="214"/>
      <c r="M45" s="208"/>
      <c r="N45" s="215"/>
      <c r="O45" s="208"/>
      <c r="P45" s="214"/>
    </row>
    <row r="46" spans="2:17" x14ac:dyDescent="0.2">
      <c r="B46" s="24" t="s">
        <v>4</v>
      </c>
      <c r="C46" s="27" t="s">
        <v>48</v>
      </c>
      <c r="D46" s="28"/>
      <c r="E46" s="208"/>
      <c r="F46" s="214"/>
      <c r="G46" s="206"/>
      <c r="H46" s="215"/>
      <c r="I46" s="208"/>
      <c r="J46" s="216"/>
      <c r="K46" s="208"/>
      <c r="L46" s="214"/>
      <c r="M46" s="208"/>
      <c r="N46" s="215"/>
      <c r="O46" s="208"/>
      <c r="P46" s="214"/>
    </row>
    <row r="47" spans="2:17" s="147" customFormat="1" x14ac:dyDescent="0.2">
      <c r="B47" s="19"/>
      <c r="C47" s="21">
        <v>5.0999999999999996</v>
      </c>
      <c r="D47" s="17" t="s">
        <v>5</v>
      </c>
      <c r="E47" s="183"/>
      <c r="F47" s="184"/>
      <c r="G47" s="183"/>
      <c r="H47" s="184"/>
      <c r="I47" s="183"/>
      <c r="J47" s="184"/>
      <c r="K47" s="183"/>
      <c r="L47" s="184"/>
      <c r="M47" s="183"/>
      <c r="N47" s="184"/>
      <c r="O47" s="305">
        <v>1373</v>
      </c>
      <c r="P47" s="306">
        <v>1373</v>
      </c>
    </row>
    <row r="48" spans="2:17" s="147" customFormat="1" x14ac:dyDescent="0.2">
      <c r="B48" s="19"/>
      <c r="C48" s="21">
        <v>5.2</v>
      </c>
      <c r="D48" s="17" t="s">
        <v>27</v>
      </c>
      <c r="E48" s="183"/>
      <c r="F48" s="184"/>
      <c r="G48" s="183"/>
      <c r="H48" s="184"/>
      <c r="I48" s="183"/>
      <c r="J48" s="184"/>
      <c r="K48" s="183"/>
      <c r="L48" s="184"/>
      <c r="M48" s="183"/>
      <c r="N48" s="184"/>
      <c r="O48" s="183">
        <v>16335</v>
      </c>
      <c r="P48" s="296">
        <v>16335</v>
      </c>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0</v>
      </c>
      <c r="N49" s="185">
        <f>N48/12</f>
        <v>0</v>
      </c>
      <c r="O49" s="189">
        <f t="shared" si="2"/>
        <v>1361.25</v>
      </c>
      <c r="P49" s="185">
        <f t="shared" si="2"/>
        <v>1361.25</v>
      </c>
    </row>
    <row r="50" spans="2:16" ht="25.9" customHeight="1" x14ac:dyDescent="0.2">
      <c r="B50" s="36"/>
      <c r="C50" s="37"/>
      <c r="D50" s="38"/>
      <c r="E50" s="317" t="str">
        <f>"Grand Total as of "&amp;""&amp;TEXT(E$18,"MM/DD/YYYY")&amp;" for ALL markets in col. 1-12."</f>
        <v>Grand Total as of 12/31/2018 for ALL markets in col. 1-12.</v>
      </c>
      <c r="F50" s="217"/>
      <c r="G50" s="217"/>
      <c r="H50" s="217"/>
      <c r="I50" s="217"/>
      <c r="J50" s="217"/>
      <c r="K50" s="218"/>
      <c r="L50" s="217"/>
      <c r="M50" s="217"/>
      <c r="N50" s="217"/>
      <c r="O50" s="217"/>
      <c r="P50" s="219"/>
    </row>
    <row r="51" spans="2:16" ht="25.9" customHeight="1" x14ac:dyDescent="0.2">
      <c r="B51" s="39"/>
      <c r="C51" s="40"/>
      <c r="D51" s="41"/>
      <c r="E51" s="318"/>
      <c r="F51" s="220"/>
      <c r="G51" s="220"/>
      <c r="H51" s="220"/>
      <c r="I51" s="220"/>
      <c r="J51" s="220"/>
      <c r="K51" s="221"/>
      <c r="L51" s="220"/>
      <c r="M51" s="220"/>
      <c r="N51" s="220"/>
      <c r="O51" s="220"/>
      <c r="P51" s="222"/>
    </row>
    <row r="52" spans="2:16" x14ac:dyDescent="0.2">
      <c r="B52" s="29" t="s">
        <v>56</v>
      </c>
      <c r="C52" s="30" t="s">
        <v>53</v>
      </c>
      <c r="D52" s="26"/>
      <c r="E52" s="294"/>
      <c r="F52" s="223"/>
      <c r="G52" s="223"/>
      <c r="H52" s="223"/>
      <c r="I52" s="223"/>
      <c r="J52" s="223"/>
      <c r="K52" s="221"/>
      <c r="L52" s="223"/>
      <c r="M52" s="223"/>
      <c r="N52" s="223"/>
      <c r="O52" s="223"/>
      <c r="P52" s="224"/>
    </row>
    <row r="53" spans="2:16" ht="13.5" thickBot="1" x14ac:dyDescent="0.25">
      <c r="B53" s="31" t="s">
        <v>57</v>
      </c>
      <c r="C53" s="32" t="s">
        <v>131</v>
      </c>
      <c r="D53" s="33"/>
      <c r="E53" s="295"/>
      <c r="F53" s="225"/>
      <c r="G53" s="225"/>
      <c r="H53" s="225"/>
      <c r="I53" s="225"/>
      <c r="J53" s="225"/>
      <c r="K53" s="226"/>
      <c r="L53" s="225"/>
      <c r="M53" s="225"/>
      <c r="N53" s="225"/>
      <c r="O53" s="225"/>
      <c r="P53" s="227"/>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21" t="s">
        <v>143</v>
      </c>
      <c r="D56" s="321"/>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21" t="s">
        <v>102</v>
      </c>
      <c r="D59" s="321"/>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45" priority="74" stopIfTrue="1" operator="lessThan">
      <formula>0</formula>
    </cfRule>
  </conditionalFormatting>
  <conditionalFormatting sqref="K28:K29 K31:K34 M28:M29 M31:M34 O28:O29 O31:O34 O44 M44 K44 P28">
    <cfRule type="cellIs" dxfId="44" priority="43" stopIfTrue="1" operator="lessThan">
      <formula>0</formula>
    </cfRule>
  </conditionalFormatting>
  <conditionalFormatting sqref="G35:H35">
    <cfRule type="cellIs" dxfId="43" priority="15" stopIfTrue="1" operator="lessThan">
      <formula>0</formula>
    </cfRule>
  </conditionalFormatting>
  <conditionalFormatting sqref="I35:J35">
    <cfRule type="cellIs" dxfId="42" priority="14" stopIfTrue="1" operator="lessThan">
      <formula>0</formula>
    </cfRule>
  </conditionalFormatting>
  <conditionalFormatting sqref="K35:L35">
    <cfRule type="cellIs" dxfId="41" priority="13" stopIfTrue="1" operator="lessThan">
      <formula>0</formula>
    </cfRule>
  </conditionalFormatting>
  <conditionalFormatting sqref="M35:N35">
    <cfRule type="cellIs" dxfId="40" priority="12" stopIfTrue="1" operator="lessThan">
      <formula>0</formula>
    </cfRule>
  </conditionalFormatting>
  <conditionalFormatting sqref="O35:P35">
    <cfRule type="cellIs" dxfId="39" priority="11" stopIfTrue="1" operator="lessThan">
      <formula>0</formula>
    </cfRule>
  </conditionalFormatting>
  <conditionalFormatting sqref="G38:G39 I38:I39 K38:K39 M38:M39 O38:O39">
    <cfRule type="cellIs" dxfId="38" priority="10" stopIfTrue="1" operator="lessThan">
      <formula>0</formula>
    </cfRule>
  </conditionalFormatting>
  <conditionalFormatting sqref="F43">
    <cfRule type="cellIs" dxfId="37" priority="9" stopIfTrue="1" operator="lessThan">
      <formula>0</formula>
    </cfRule>
  </conditionalFormatting>
  <conditionalFormatting sqref="E43">
    <cfRule type="cellIs" dxfId="36" priority="7" stopIfTrue="1" operator="lessThan">
      <formula>0</formula>
    </cfRule>
  </conditionalFormatting>
  <conditionalFormatting sqref="H43 J43 L43 N43">
    <cfRule type="cellIs" dxfId="35" priority="5" stopIfTrue="1" operator="lessThan">
      <formula>0</formula>
    </cfRule>
  </conditionalFormatting>
  <conditionalFormatting sqref="G43 I43 K43 M43 O43">
    <cfRule type="cellIs" dxfId="34" priority="4" stopIfTrue="1" operator="lessThan">
      <formula>0</formula>
    </cfRule>
  </conditionalFormatting>
  <conditionalFormatting sqref="G41:G42 I41:I42 K41:K42 M41:M42 O41:O42">
    <cfRule type="cellIs" dxfId="33" priority="3" stopIfTrue="1" operator="lessThan">
      <formula>0</formula>
    </cfRule>
  </conditionalFormatting>
  <conditionalFormatting sqref="G47:O48">
    <cfRule type="cellIs" dxfId="32" priority="2" stopIfTrue="1" operator="lessThan">
      <formula>0</formula>
    </cfRule>
  </conditionalFormatting>
  <pageMargins left="0.2" right="0.2" top="0.35" bottom="0.25" header="0.2" footer="0.2"/>
  <pageSetup paperSize="5" scale="52"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L33" zoomScale="80" zoomScaleNormal="80" workbookViewId="0">
      <selection activeCell="P51" sqref="P51"/>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22">
        <f>'Cover Page'!C7</f>
        <v>0</v>
      </c>
      <c r="C6" s="323"/>
      <c r="D6" s="323"/>
      <c r="E6" s="344" t="s">
        <v>126</v>
      </c>
      <c r="F6" s="344"/>
      <c r="G6" s="147"/>
      <c r="H6" s="150"/>
      <c r="K6" s="346"/>
      <c r="L6" s="346"/>
      <c r="M6" s="147"/>
      <c r="N6" s="150"/>
    </row>
    <row r="7" spans="1:16" s="137" customFormat="1" x14ac:dyDescent="0.2">
      <c r="A7" s="149"/>
      <c r="B7" s="60" t="s">
        <v>89</v>
      </c>
      <c r="C7" s="3"/>
      <c r="D7" s="3"/>
      <c r="E7" s="345"/>
      <c r="F7" s="345"/>
      <c r="G7" s="147"/>
      <c r="H7" s="147"/>
      <c r="K7" s="147"/>
      <c r="L7" s="147"/>
      <c r="M7" s="147"/>
      <c r="N7" s="147"/>
    </row>
    <row r="8" spans="1:16" s="137" customFormat="1" x14ac:dyDescent="0.2">
      <c r="A8" s="149"/>
      <c r="B8" s="324" t="str">
        <f>'Cover Page'!C8</f>
        <v>BCS Insurance Company</v>
      </c>
      <c r="C8" s="323"/>
      <c r="D8" s="323"/>
      <c r="E8" s="345"/>
      <c r="F8" s="345"/>
      <c r="G8" s="147"/>
      <c r="H8" s="150"/>
      <c r="I8" s="148"/>
      <c r="J8" s="148"/>
      <c r="K8" s="346"/>
      <c r="L8" s="346"/>
      <c r="M8" s="147"/>
      <c r="N8" s="150"/>
      <c r="O8" s="148"/>
      <c r="P8" s="148"/>
    </row>
    <row r="9" spans="1:16" s="137" customFormat="1" x14ac:dyDescent="0.2">
      <c r="A9" s="149"/>
      <c r="B9" s="61" t="s">
        <v>91</v>
      </c>
      <c r="C9" s="3"/>
      <c r="D9" s="3"/>
      <c r="E9" s="345"/>
      <c r="F9" s="345"/>
      <c r="G9" s="149"/>
      <c r="H9" s="149"/>
      <c r="I9" s="148"/>
      <c r="J9" s="148"/>
      <c r="K9" s="151"/>
      <c r="L9" s="151"/>
      <c r="M9" s="149"/>
      <c r="N9" s="149"/>
      <c r="O9" s="148"/>
      <c r="P9" s="148"/>
    </row>
    <row r="10" spans="1:16" s="137" customFormat="1" x14ac:dyDescent="0.2">
      <c r="A10" s="149"/>
      <c r="B10" s="325">
        <f>'Cover Page'!C9</f>
        <v>0</v>
      </c>
      <c r="C10" s="323"/>
      <c r="D10" s="323"/>
      <c r="E10" s="345"/>
      <c r="F10" s="345"/>
      <c r="G10" s="149"/>
      <c r="H10" s="150"/>
      <c r="I10" s="148"/>
      <c r="J10" s="148"/>
      <c r="K10" s="346"/>
      <c r="L10" s="346"/>
      <c r="M10" s="149"/>
      <c r="N10" s="150"/>
      <c r="O10" s="148"/>
      <c r="P10" s="148"/>
    </row>
    <row r="11" spans="1:16" s="137" customFormat="1" x14ac:dyDescent="0.2">
      <c r="A11" s="149"/>
      <c r="B11" s="61" t="s">
        <v>86</v>
      </c>
      <c r="C11" s="3"/>
      <c r="D11" s="3"/>
      <c r="E11" s="345"/>
      <c r="F11" s="345"/>
      <c r="G11" s="149"/>
      <c r="H11" s="152"/>
      <c r="I11" s="148"/>
      <c r="J11" s="148"/>
      <c r="K11" s="151"/>
      <c r="L11" s="151"/>
      <c r="M11" s="149"/>
      <c r="N11" s="152"/>
      <c r="O11" s="148"/>
      <c r="P11" s="148"/>
    </row>
    <row r="12" spans="1:16" s="137" customFormat="1" x14ac:dyDescent="0.2">
      <c r="A12" s="149"/>
      <c r="B12" s="325" t="str">
        <f>'Cover Page'!C6</f>
        <v>2018</v>
      </c>
      <c r="C12" s="323"/>
      <c r="D12" s="323"/>
      <c r="E12" s="346"/>
      <c r="F12" s="346"/>
      <c r="G12" s="149"/>
      <c r="H12" s="150"/>
      <c r="I12" s="148"/>
      <c r="J12" s="148"/>
      <c r="K12" s="346"/>
      <c r="L12" s="346"/>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34" t="s">
        <v>33</v>
      </c>
      <c r="F15" s="335"/>
      <c r="G15" s="335"/>
      <c r="H15" s="335"/>
      <c r="I15" s="335"/>
      <c r="J15" s="335"/>
      <c r="K15" s="334" t="s">
        <v>33</v>
      </c>
      <c r="L15" s="335"/>
      <c r="M15" s="335"/>
      <c r="N15" s="335"/>
      <c r="O15" s="335"/>
      <c r="P15" s="336"/>
    </row>
    <row r="16" spans="1:16" ht="13.7" customHeight="1" thickBot="1" x14ac:dyDescent="0.25">
      <c r="D16" s="147"/>
      <c r="E16" s="337" t="s">
        <v>107</v>
      </c>
      <c r="F16" s="349"/>
      <c r="G16" s="349"/>
      <c r="H16" s="349"/>
      <c r="I16" s="349"/>
      <c r="J16" s="350"/>
      <c r="K16" s="337" t="s">
        <v>108</v>
      </c>
      <c r="L16" s="349"/>
      <c r="M16" s="349"/>
      <c r="N16" s="349"/>
      <c r="O16" s="349"/>
      <c r="P16" s="350"/>
    </row>
    <row r="17" spans="2:16" ht="13.7" customHeight="1" thickBot="1" x14ac:dyDescent="0.25">
      <c r="D17" s="147"/>
      <c r="E17" s="347" t="s">
        <v>8</v>
      </c>
      <c r="F17" s="348"/>
      <c r="G17" s="347" t="s">
        <v>9</v>
      </c>
      <c r="H17" s="348"/>
      <c r="I17" s="340" t="s">
        <v>10</v>
      </c>
      <c r="J17" s="341"/>
      <c r="K17" s="347" t="s">
        <v>8</v>
      </c>
      <c r="L17" s="348"/>
      <c r="M17" s="347" t="s">
        <v>9</v>
      </c>
      <c r="N17" s="348"/>
      <c r="O17" s="340" t="s">
        <v>10</v>
      </c>
      <c r="P17" s="341"/>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7" t="s">
        <v>157</v>
      </c>
      <c r="C19" s="328"/>
      <c r="D19" s="329"/>
      <c r="E19" s="192" t="str">
        <f>"12/31/"&amp;""&amp;'Cover Page'!C$6</f>
        <v>12/31/2018</v>
      </c>
      <c r="F19" s="199">
        <f>DATE(YEAR(E19)+0,MONTH(E19)+3,DAY(E19)+0)</f>
        <v>43555</v>
      </c>
      <c r="G19" s="192" t="str">
        <f>"12/31/"&amp;""&amp;'Cover Page'!C$6</f>
        <v>12/31/2018</v>
      </c>
      <c r="H19" s="195">
        <f>DATE(YEAR(G19)+0,MONTH(G19)+3,DAY(G19)+0)</f>
        <v>43555</v>
      </c>
      <c r="I19" s="192" t="str">
        <f>"12/31/"&amp;""&amp;'Cover Page'!C$6</f>
        <v>12/31/2018</v>
      </c>
      <c r="J19" s="195">
        <f>DATE(YEAR(I19)+0,MONTH(I19)+3,DAY(I19)+0)</f>
        <v>43555</v>
      </c>
      <c r="K19" s="192" t="str">
        <f>"12/31/"&amp;""&amp;'Cover Page'!C$6</f>
        <v>12/31/2018</v>
      </c>
      <c r="L19" s="195">
        <f>DATE(YEAR(K19)+0,MONTH(K19)+3,DAY(K19)+0)</f>
        <v>43555</v>
      </c>
      <c r="M19" s="192" t="str">
        <f>"12/31/"&amp;""&amp;'Cover Page'!C$6</f>
        <v>12/31/2018</v>
      </c>
      <c r="N19" s="195">
        <f>DATE(YEAR(M19)+0,MONTH(M19)+3,DAY(M19)+0)</f>
        <v>43555</v>
      </c>
      <c r="O19" s="192" t="str">
        <f>"12/31/"&amp;""&amp;'Cover Page'!C$6</f>
        <v>12/31/2018</v>
      </c>
      <c r="P19" s="195">
        <f>DATE(YEAR(O19)+0,MONTH(O19)+3,DAY(O19)+0)</f>
        <v>43555</v>
      </c>
    </row>
    <row r="20" spans="2:16" s="147" customFormat="1" ht="21" customHeight="1" x14ac:dyDescent="0.2">
      <c r="B20" s="330"/>
      <c r="C20" s="331"/>
      <c r="D20" s="332"/>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4"/>
      <c r="F21" s="275"/>
      <c r="G21" s="274"/>
      <c r="H21" s="276"/>
      <c r="I21" s="274"/>
      <c r="J21" s="275"/>
      <c r="K21" s="274"/>
      <c r="L21" s="275"/>
      <c r="M21" s="274"/>
      <c r="N21" s="276"/>
      <c r="O21" s="274"/>
      <c r="P21" s="275"/>
    </row>
    <row r="22" spans="2:16" x14ac:dyDescent="0.2">
      <c r="B22" s="13"/>
      <c r="C22" s="14">
        <v>1.1000000000000001</v>
      </c>
      <c r="D22" s="17" t="s">
        <v>15</v>
      </c>
      <c r="E22" s="281"/>
      <c r="F22" s="280"/>
      <c r="G22" s="281"/>
      <c r="H22" s="280"/>
      <c r="I22" s="281"/>
      <c r="J22" s="280"/>
      <c r="K22" s="281"/>
      <c r="L22" s="280"/>
      <c r="M22" s="281"/>
      <c r="N22" s="280"/>
      <c r="O22" s="281">
        <v>329449</v>
      </c>
      <c r="P22" s="280">
        <v>383002</v>
      </c>
    </row>
    <row r="23" spans="2:16" x14ac:dyDescent="0.2">
      <c r="B23" s="13"/>
      <c r="C23" s="14">
        <v>1.2</v>
      </c>
      <c r="D23" s="17" t="s">
        <v>16</v>
      </c>
      <c r="E23" s="281"/>
      <c r="F23" s="280"/>
      <c r="G23" s="281"/>
      <c r="H23" s="280"/>
      <c r="I23" s="281"/>
      <c r="J23" s="280"/>
      <c r="K23" s="281"/>
      <c r="L23" s="280"/>
      <c r="M23" s="281"/>
      <c r="N23" s="280"/>
      <c r="O23" s="281">
        <v>95</v>
      </c>
      <c r="P23" s="280">
        <v>0</v>
      </c>
    </row>
    <row r="24" spans="2:16" x14ac:dyDescent="0.2">
      <c r="B24" s="13"/>
      <c r="C24" s="14">
        <v>1.3</v>
      </c>
      <c r="D24" s="17" t="s">
        <v>34</v>
      </c>
      <c r="E24" s="281"/>
      <c r="F24" s="280"/>
      <c r="G24" s="281"/>
      <c r="H24" s="280"/>
      <c r="I24" s="281"/>
      <c r="J24" s="280"/>
      <c r="K24" s="281"/>
      <c r="L24" s="280"/>
      <c r="M24" s="281"/>
      <c r="N24" s="280"/>
      <c r="O24" s="281">
        <v>8807</v>
      </c>
      <c r="P24" s="280">
        <v>0</v>
      </c>
    </row>
    <row r="25" spans="2:16" x14ac:dyDescent="0.2">
      <c r="B25" s="13"/>
      <c r="C25" s="14">
        <v>1.4</v>
      </c>
      <c r="D25" s="17" t="s">
        <v>17</v>
      </c>
      <c r="E25" s="281"/>
      <c r="F25" s="280"/>
      <c r="G25" s="281"/>
      <c r="H25" s="280"/>
      <c r="I25" s="281"/>
      <c r="J25" s="280"/>
      <c r="K25" s="281"/>
      <c r="L25" s="280"/>
      <c r="M25" s="281"/>
      <c r="N25" s="280"/>
      <c r="O25" s="281">
        <v>0</v>
      </c>
      <c r="P25" s="280"/>
    </row>
    <row r="26" spans="2:16" x14ac:dyDescent="0.2">
      <c r="B26" s="159"/>
      <c r="C26" s="160"/>
      <c r="D26" s="41"/>
      <c r="E26" s="271"/>
      <c r="F26" s="272"/>
      <c r="G26" s="271"/>
      <c r="H26" s="273"/>
      <c r="I26" s="271"/>
      <c r="J26" s="272"/>
      <c r="K26" s="271"/>
      <c r="L26" s="272"/>
      <c r="M26" s="271"/>
      <c r="N26" s="273"/>
      <c r="O26" s="271"/>
      <c r="P26" s="272"/>
    </row>
    <row r="27" spans="2:16" x14ac:dyDescent="0.2">
      <c r="B27" s="13" t="s">
        <v>1</v>
      </c>
      <c r="C27" s="27" t="s">
        <v>65</v>
      </c>
      <c r="D27" s="91"/>
      <c r="E27" s="266"/>
      <c r="F27" s="269"/>
      <c r="G27" s="266"/>
      <c r="H27" s="270"/>
      <c r="I27" s="266"/>
      <c r="J27" s="269"/>
      <c r="K27" s="266"/>
      <c r="L27" s="269"/>
      <c r="M27" s="266"/>
      <c r="N27" s="270"/>
      <c r="O27" s="266"/>
      <c r="P27" s="269"/>
    </row>
    <row r="28" spans="2:16" x14ac:dyDescent="0.2">
      <c r="B28" s="13"/>
      <c r="C28" s="14">
        <v>2.1</v>
      </c>
      <c r="D28" s="17" t="s">
        <v>39</v>
      </c>
      <c r="E28" s="266"/>
      <c r="F28" s="269"/>
      <c r="G28" s="266"/>
      <c r="H28" s="270"/>
      <c r="I28" s="266"/>
      <c r="J28" s="269"/>
      <c r="K28" s="266"/>
      <c r="L28" s="269"/>
      <c r="M28" s="266"/>
      <c r="N28" s="270"/>
      <c r="O28" s="266"/>
      <c r="P28" s="269"/>
    </row>
    <row r="29" spans="2:16" x14ac:dyDescent="0.2">
      <c r="B29" s="13"/>
      <c r="C29" s="14"/>
      <c r="D29" s="17" t="s">
        <v>55</v>
      </c>
      <c r="E29" s="281"/>
      <c r="F29" s="232"/>
      <c r="G29" s="281"/>
      <c r="H29" s="232"/>
      <c r="I29" s="281"/>
      <c r="J29" s="232"/>
      <c r="K29" s="281"/>
      <c r="L29" s="232"/>
      <c r="M29" s="281"/>
      <c r="N29" s="232"/>
      <c r="O29" s="281">
        <v>64452</v>
      </c>
      <c r="P29" s="232"/>
    </row>
    <row r="30" spans="2:16" ht="28.5" customHeight="1" x14ac:dyDescent="0.2">
      <c r="B30" s="13"/>
      <c r="C30" s="14"/>
      <c r="D30" s="15" t="s">
        <v>54</v>
      </c>
      <c r="E30" s="277"/>
      <c r="F30" s="280"/>
      <c r="G30" s="277"/>
      <c r="H30" s="280"/>
      <c r="I30" s="277"/>
      <c r="J30" s="280"/>
      <c r="K30" s="277"/>
      <c r="L30" s="280"/>
      <c r="M30" s="277"/>
      <c r="N30" s="280"/>
      <c r="O30" s="277"/>
      <c r="P30" s="280">
        <v>59916</v>
      </c>
    </row>
    <row r="31" spans="2:16" s="147" customFormat="1" x14ac:dyDescent="0.2">
      <c r="B31" s="19"/>
      <c r="C31" s="14">
        <v>2.2000000000000002</v>
      </c>
      <c r="D31" s="17" t="s">
        <v>35</v>
      </c>
      <c r="E31" s="266"/>
      <c r="F31" s="269"/>
      <c r="G31" s="266"/>
      <c r="H31" s="270"/>
      <c r="I31" s="266"/>
      <c r="J31" s="269"/>
      <c r="K31" s="266"/>
      <c r="L31" s="269"/>
      <c r="M31" s="266"/>
      <c r="N31" s="270"/>
      <c r="O31" s="266"/>
      <c r="P31" s="269"/>
    </row>
    <row r="32" spans="2:16" s="147" customFormat="1" ht="25.5" x14ac:dyDescent="0.2">
      <c r="B32" s="19"/>
      <c r="C32" s="14"/>
      <c r="D32" s="15" t="s">
        <v>51</v>
      </c>
      <c r="E32" s="281"/>
      <c r="F32" s="232"/>
      <c r="G32" s="281"/>
      <c r="H32" s="231"/>
      <c r="I32" s="281"/>
      <c r="J32" s="232"/>
      <c r="K32" s="281"/>
      <c r="L32" s="232"/>
      <c r="M32" s="281"/>
      <c r="N32" s="231"/>
      <c r="O32" s="281">
        <v>9700</v>
      </c>
      <c r="P32" s="232"/>
    </row>
    <row r="33" spans="2:16" s="147" customFormat="1" ht="25.5" x14ac:dyDescent="0.2">
      <c r="B33" s="19"/>
      <c r="C33" s="14"/>
      <c r="D33" s="15" t="s">
        <v>44</v>
      </c>
      <c r="E33" s="277"/>
      <c r="F33" s="280"/>
      <c r="G33" s="277"/>
      <c r="H33" s="286"/>
      <c r="I33" s="277"/>
      <c r="J33" s="280"/>
      <c r="K33" s="277"/>
      <c r="L33" s="280"/>
      <c r="M33" s="277"/>
      <c r="N33" s="286"/>
      <c r="O33" s="277"/>
      <c r="P33" s="280">
        <v>1406</v>
      </c>
    </row>
    <row r="34" spans="2:16" x14ac:dyDescent="0.2">
      <c r="B34" s="13"/>
      <c r="C34" s="14">
        <v>2.2999999999999998</v>
      </c>
      <c r="D34" s="17" t="s">
        <v>28</v>
      </c>
      <c r="E34" s="281"/>
      <c r="F34" s="232"/>
      <c r="G34" s="281"/>
      <c r="H34" s="231"/>
      <c r="I34" s="281"/>
      <c r="J34" s="232"/>
      <c r="K34" s="281"/>
      <c r="L34" s="232"/>
      <c r="M34" s="281"/>
      <c r="N34" s="231"/>
      <c r="O34" s="281">
        <v>13000</v>
      </c>
      <c r="P34" s="232"/>
    </row>
    <row r="35" spans="2:16" s="147" customFormat="1" x14ac:dyDescent="0.2">
      <c r="B35" s="19"/>
      <c r="C35" s="14">
        <v>2.4</v>
      </c>
      <c r="D35" s="17" t="s">
        <v>36</v>
      </c>
      <c r="E35" s="266"/>
      <c r="F35" s="269"/>
      <c r="G35" s="266"/>
      <c r="H35" s="270"/>
      <c r="I35" s="266"/>
      <c r="J35" s="269"/>
      <c r="K35" s="266"/>
      <c r="L35" s="269"/>
      <c r="M35" s="266"/>
      <c r="N35" s="270"/>
      <c r="O35" s="266"/>
      <c r="P35" s="269"/>
    </row>
    <row r="36" spans="2:16" s="147" customFormat="1" ht="25.5" x14ac:dyDescent="0.2">
      <c r="B36" s="19"/>
      <c r="C36" s="14"/>
      <c r="D36" s="15" t="s">
        <v>52</v>
      </c>
      <c r="E36" s="281"/>
      <c r="F36" s="232"/>
      <c r="G36" s="281"/>
      <c r="H36" s="231"/>
      <c r="I36" s="281"/>
      <c r="J36" s="232"/>
      <c r="K36" s="281"/>
      <c r="L36" s="232"/>
      <c r="M36" s="281"/>
      <c r="N36" s="231"/>
      <c r="O36" s="281"/>
      <c r="P36" s="232"/>
    </row>
    <row r="37" spans="2:16" s="147" customFormat="1" ht="25.5" x14ac:dyDescent="0.2">
      <c r="B37" s="19"/>
      <c r="C37" s="14"/>
      <c r="D37" s="15" t="s">
        <v>43</v>
      </c>
      <c r="E37" s="277"/>
      <c r="F37" s="280"/>
      <c r="G37" s="277"/>
      <c r="H37" s="286"/>
      <c r="I37" s="277"/>
      <c r="J37" s="280"/>
      <c r="K37" s="277"/>
      <c r="L37" s="280"/>
      <c r="M37" s="277"/>
      <c r="N37" s="286"/>
      <c r="O37" s="277"/>
      <c r="P37" s="280"/>
    </row>
    <row r="38" spans="2:16" x14ac:dyDescent="0.2">
      <c r="B38" s="13"/>
      <c r="C38" s="14">
        <v>2.5</v>
      </c>
      <c r="D38" s="17" t="s">
        <v>29</v>
      </c>
      <c r="E38" s="281"/>
      <c r="F38" s="232"/>
      <c r="G38" s="281"/>
      <c r="H38" s="231"/>
      <c r="I38" s="281"/>
      <c r="J38" s="232"/>
      <c r="K38" s="281"/>
      <c r="L38" s="232"/>
      <c r="M38" s="281"/>
      <c r="N38" s="231"/>
      <c r="O38" s="281"/>
      <c r="P38" s="232"/>
    </row>
    <row r="39" spans="2:16" x14ac:dyDescent="0.2">
      <c r="B39" s="13"/>
      <c r="C39" s="14">
        <v>2.6</v>
      </c>
      <c r="D39" s="17" t="s">
        <v>31</v>
      </c>
      <c r="E39" s="266"/>
      <c r="F39" s="269"/>
      <c r="G39" s="266"/>
      <c r="H39" s="270"/>
      <c r="I39" s="266"/>
      <c r="J39" s="269"/>
      <c r="K39" s="266"/>
      <c r="L39" s="269"/>
      <c r="M39" s="266"/>
      <c r="N39" s="270"/>
      <c r="O39" s="266"/>
      <c r="P39" s="269"/>
    </row>
    <row r="40" spans="2:16" ht="28.5" customHeight="1" x14ac:dyDescent="0.2">
      <c r="B40" s="13"/>
      <c r="C40" s="14"/>
      <c r="D40" s="15" t="s">
        <v>113</v>
      </c>
      <c r="E40" s="281"/>
      <c r="F40" s="232"/>
      <c r="G40" s="281"/>
      <c r="H40" s="231"/>
      <c r="I40" s="281"/>
      <c r="J40" s="232"/>
      <c r="K40" s="281"/>
      <c r="L40" s="232"/>
      <c r="M40" s="281"/>
      <c r="N40" s="231"/>
      <c r="O40" s="281">
        <v>0</v>
      </c>
      <c r="P40" s="232"/>
    </row>
    <row r="41" spans="2:16" ht="27.95" customHeight="1" x14ac:dyDescent="0.2">
      <c r="B41" s="13"/>
      <c r="C41" s="14"/>
      <c r="D41" s="15" t="s">
        <v>114</v>
      </c>
      <c r="E41" s="277"/>
      <c r="F41" s="280"/>
      <c r="G41" s="277"/>
      <c r="H41" s="286"/>
      <c r="I41" s="277"/>
      <c r="J41" s="280"/>
      <c r="K41" s="277"/>
      <c r="L41" s="280"/>
      <c r="M41" s="277"/>
      <c r="N41" s="286"/>
      <c r="O41" s="277"/>
      <c r="P41" s="280"/>
    </row>
    <row r="42" spans="2:16" x14ac:dyDescent="0.2">
      <c r="B42" s="13"/>
      <c r="C42" s="14">
        <v>2.7</v>
      </c>
      <c r="D42" s="17" t="s">
        <v>37</v>
      </c>
      <c r="E42" s="266"/>
      <c r="F42" s="269"/>
      <c r="G42" s="266"/>
      <c r="H42" s="270"/>
      <c r="I42" s="266"/>
      <c r="J42" s="269"/>
      <c r="K42" s="266"/>
      <c r="L42" s="269"/>
      <c r="M42" s="266"/>
      <c r="N42" s="270"/>
      <c r="O42" s="266"/>
      <c r="P42" s="269"/>
    </row>
    <row r="43" spans="2:16" x14ac:dyDescent="0.2">
      <c r="B43" s="13"/>
      <c r="C43" s="14"/>
      <c r="D43" s="15" t="s">
        <v>115</v>
      </c>
      <c r="E43" s="281"/>
      <c r="F43" s="232"/>
      <c r="G43" s="281"/>
      <c r="H43" s="231"/>
      <c r="I43" s="281"/>
      <c r="J43" s="232"/>
      <c r="K43" s="281"/>
      <c r="L43" s="232"/>
      <c r="M43" s="281"/>
      <c r="N43" s="231"/>
      <c r="O43" s="281">
        <v>0</v>
      </c>
      <c r="P43" s="232"/>
    </row>
    <row r="44" spans="2:16" s="147" customFormat="1" ht="25.5" x14ac:dyDescent="0.2">
      <c r="B44" s="19"/>
      <c r="C44" s="14"/>
      <c r="D44" s="15" t="s">
        <v>116</v>
      </c>
      <c r="E44" s="277"/>
      <c r="F44" s="280"/>
      <c r="G44" s="277"/>
      <c r="H44" s="286"/>
      <c r="I44" s="277"/>
      <c r="J44" s="280"/>
      <c r="K44" s="277"/>
      <c r="L44" s="280"/>
      <c r="M44" s="277"/>
      <c r="N44" s="286"/>
      <c r="O44" s="277"/>
      <c r="P44" s="280"/>
    </row>
    <row r="45" spans="2:16" x14ac:dyDescent="0.2">
      <c r="B45" s="13"/>
      <c r="C45" s="92" t="s">
        <v>117</v>
      </c>
      <c r="D45" s="17" t="s">
        <v>30</v>
      </c>
      <c r="E45" s="281"/>
      <c r="F45" s="278"/>
      <c r="G45" s="281"/>
      <c r="H45" s="279"/>
      <c r="I45" s="281"/>
      <c r="J45" s="278"/>
      <c r="K45" s="281"/>
      <c r="L45" s="278"/>
      <c r="M45" s="281"/>
      <c r="N45" s="279"/>
      <c r="O45" s="281">
        <v>0</v>
      </c>
      <c r="P45" s="278"/>
    </row>
    <row r="46" spans="2:16" x14ac:dyDescent="0.2">
      <c r="B46" s="13"/>
      <c r="C46" s="14">
        <v>2.9</v>
      </c>
      <c r="D46" s="17" t="s">
        <v>101</v>
      </c>
      <c r="E46" s="266"/>
      <c r="F46" s="267"/>
      <c r="G46" s="266"/>
      <c r="H46" s="268"/>
      <c r="I46" s="266"/>
      <c r="J46" s="267"/>
      <c r="K46" s="266"/>
      <c r="L46" s="267"/>
      <c r="M46" s="266"/>
      <c r="N46" s="268"/>
      <c r="O46" s="266"/>
      <c r="P46" s="267"/>
    </row>
    <row r="47" spans="2:16" x14ac:dyDescent="0.2">
      <c r="B47" s="13"/>
      <c r="C47" s="14"/>
      <c r="D47" s="15" t="s">
        <v>118</v>
      </c>
      <c r="E47" s="281"/>
      <c r="F47" s="285"/>
      <c r="G47" s="281"/>
      <c r="H47" s="287"/>
      <c r="I47" s="281"/>
      <c r="J47" s="285"/>
      <c r="K47" s="281"/>
      <c r="L47" s="285"/>
      <c r="M47" s="281"/>
      <c r="N47" s="287"/>
      <c r="O47" s="281"/>
      <c r="P47" s="285"/>
    </row>
    <row r="48" spans="2:16" x14ac:dyDescent="0.2">
      <c r="B48" s="13"/>
      <c r="C48" s="14"/>
      <c r="D48" s="17" t="s">
        <v>119</v>
      </c>
      <c r="E48" s="281"/>
      <c r="F48" s="285"/>
      <c r="G48" s="281"/>
      <c r="H48" s="287"/>
      <c r="I48" s="281"/>
      <c r="J48" s="285"/>
      <c r="K48" s="281"/>
      <c r="L48" s="285"/>
      <c r="M48" s="281"/>
      <c r="N48" s="287"/>
      <c r="O48" s="281"/>
      <c r="P48" s="285"/>
    </row>
    <row r="49" spans="1:16" x14ac:dyDescent="0.2">
      <c r="B49" s="13"/>
      <c r="C49" s="14"/>
      <c r="D49" s="17" t="s">
        <v>120</v>
      </c>
      <c r="E49" s="281"/>
      <c r="F49" s="278"/>
      <c r="G49" s="281"/>
      <c r="H49" s="279"/>
      <c r="I49" s="281"/>
      <c r="J49" s="278"/>
      <c r="K49" s="281"/>
      <c r="L49" s="278"/>
      <c r="M49" s="281"/>
      <c r="N49" s="279"/>
      <c r="O49" s="281"/>
      <c r="P49" s="278"/>
    </row>
    <row r="50" spans="1:16" s="147" customFormat="1" x14ac:dyDescent="0.2">
      <c r="B50" s="19"/>
      <c r="C50" s="93" t="s">
        <v>14</v>
      </c>
      <c r="D50" s="17" t="s">
        <v>26</v>
      </c>
      <c r="E50" s="281"/>
      <c r="F50" s="280"/>
      <c r="G50" s="281"/>
      <c r="H50" s="286"/>
      <c r="I50" s="281"/>
      <c r="J50" s="280"/>
      <c r="K50" s="281"/>
      <c r="L50" s="280"/>
      <c r="M50" s="281"/>
      <c r="N50" s="286"/>
      <c r="O50" s="281"/>
      <c r="P50" s="280"/>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0</v>
      </c>
      <c r="N51" s="81">
        <f>N30+N33+N37+N41+N44+N47+N48+N50</f>
        <v>0</v>
      </c>
      <c r="O51" s="80">
        <f>O29+O32-O34+O36-O38+O40+O43-O45+O47+O48-O49+O50</f>
        <v>61152</v>
      </c>
      <c r="P51" s="81">
        <f>P30+P33+P37+P41+P44+P47+P48+P50</f>
        <v>61322</v>
      </c>
    </row>
    <row r="52" spans="1:16" ht="13.5" thickBot="1" x14ac:dyDescent="0.25">
      <c r="B52" s="159"/>
      <c r="C52" s="40"/>
      <c r="D52" s="161"/>
      <c r="E52" s="263"/>
      <c r="F52" s="264"/>
      <c r="G52" s="263"/>
      <c r="H52" s="265"/>
      <c r="I52" s="263"/>
      <c r="J52" s="264"/>
      <c r="K52" s="263"/>
      <c r="L52" s="264"/>
      <c r="M52" s="263"/>
      <c r="N52" s="265"/>
      <c r="O52" s="263"/>
      <c r="P52" s="264"/>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31" priority="89" stopIfTrue="1" operator="lessThan">
      <formula>0</formula>
    </cfRule>
  </conditionalFormatting>
  <conditionalFormatting sqref="O49 O45 M45 M49 K45 K49 K40 M40 O40 O38 M38 K38 K34 M34 O34 L41 N41 P41 K32 M32 O32 K36 M36 O36 L33 N33 P33 L37 N37 P37 L44 N44 P44">
    <cfRule type="cellIs" dxfId="30" priority="13" stopIfTrue="1" operator="lessThan">
      <formula>0</formula>
    </cfRule>
  </conditionalFormatting>
  <conditionalFormatting sqref="G22:G25">
    <cfRule type="cellIs" dxfId="29" priority="10" stopIfTrue="1" operator="lessThan">
      <formula>0</formula>
    </cfRule>
  </conditionalFormatting>
  <conditionalFormatting sqref="I22:I25">
    <cfRule type="cellIs" dxfId="28" priority="9" stopIfTrue="1" operator="lessThan">
      <formula>0</formula>
    </cfRule>
  </conditionalFormatting>
  <conditionalFormatting sqref="K22:K25">
    <cfRule type="cellIs" dxfId="27" priority="8" stopIfTrue="1" operator="lessThan">
      <formula>0</formula>
    </cfRule>
  </conditionalFormatting>
  <conditionalFormatting sqref="M22:M25">
    <cfRule type="cellIs" dxfId="26" priority="7" stopIfTrue="1" operator="lessThan">
      <formula>0</formula>
    </cfRule>
  </conditionalFormatting>
  <conditionalFormatting sqref="O22:O25">
    <cfRule type="cellIs" dxfId="25" priority="6" stopIfTrue="1" operator="lessThan">
      <formula>0</formula>
    </cfRule>
  </conditionalFormatting>
  <conditionalFormatting sqref="G29 H30">
    <cfRule type="cellIs" dxfId="24" priority="5" stopIfTrue="1" operator="lessThan">
      <formula>0</formula>
    </cfRule>
  </conditionalFormatting>
  <conditionalFormatting sqref="I29 J30">
    <cfRule type="cellIs" dxfId="23" priority="4" stopIfTrue="1" operator="lessThan">
      <formula>0</formula>
    </cfRule>
  </conditionalFormatting>
  <conditionalFormatting sqref="K29 L30">
    <cfRule type="cellIs" dxfId="22" priority="3" stopIfTrue="1" operator="lessThan">
      <formula>0</formula>
    </cfRule>
  </conditionalFormatting>
  <conditionalFormatting sqref="M29 N30">
    <cfRule type="cellIs" dxfId="21" priority="2" stopIfTrue="1" operator="lessThan">
      <formula>0</formula>
    </cfRule>
  </conditionalFormatting>
  <conditionalFormatting sqref="O29 P30">
    <cfRule type="cellIs" dxfId="20"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7" zoomScaleNormal="100" workbookViewId="0">
      <selection activeCell="D26" sqref="D26:L26"/>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51"/>
      <c r="E2" s="352"/>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65" t="s">
        <v>127</v>
      </c>
      <c r="E6" s="365"/>
      <c r="F6" s="365"/>
    </row>
    <row r="7" spans="2:13" s="7" customFormat="1" x14ac:dyDescent="0.2">
      <c r="B7" s="60" t="s">
        <v>89</v>
      </c>
      <c r="D7" s="365"/>
      <c r="E7" s="365"/>
      <c r="F7" s="365"/>
    </row>
    <row r="8" spans="2:13" s="7" customFormat="1" x14ac:dyDescent="0.2">
      <c r="B8" s="87" t="str">
        <f>'Cover Page'!C8</f>
        <v>BCS Insurance Company</v>
      </c>
      <c r="D8" s="365"/>
      <c r="E8" s="365"/>
      <c r="F8" s="365"/>
    </row>
    <row r="9" spans="2:13" s="7" customFormat="1" x14ac:dyDescent="0.2">
      <c r="B9" s="61" t="s">
        <v>91</v>
      </c>
      <c r="D9" s="365"/>
      <c r="E9" s="365"/>
      <c r="F9" s="365"/>
    </row>
    <row r="10" spans="2:13" s="7" customFormat="1" x14ac:dyDescent="0.2">
      <c r="B10" s="87">
        <f>'Cover Page'!C9</f>
        <v>0</v>
      </c>
      <c r="D10" s="365"/>
      <c r="E10" s="365"/>
      <c r="F10" s="365"/>
    </row>
    <row r="11" spans="2:13" s="7" customFormat="1" x14ac:dyDescent="0.2">
      <c r="B11" s="61" t="s">
        <v>86</v>
      </c>
    </row>
    <row r="12" spans="2:13" s="7" customFormat="1" x14ac:dyDescent="0.2">
      <c r="B12" s="87" t="str">
        <f>'Cover Page'!C6</f>
        <v>2018</v>
      </c>
    </row>
    <row r="13" spans="2:13" s="7" customFormat="1" x14ac:dyDescent="0.2"/>
    <row r="14" spans="2:13" s="7" customFormat="1" ht="13.5" thickBot="1" x14ac:dyDescent="0.25"/>
    <row r="15" spans="2:13" s="56" customFormat="1" ht="13.5" thickBot="1" x14ac:dyDescent="0.25">
      <c r="B15" s="96" t="s">
        <v>75</v>
      </c>
      <c r="C15" s="99" t="s">
        <v>76</v>
      </c>
      <c r="D15" s="366" t="s">
        <v>77</v>
      </c>
      <c r="E15" s="367"/>
      <c r="F15" s="367"/>
      <c r="G15" s="367"/>
      <c r="H15" s="367"/>
      <c r="I15" s="367"/>
      <c r="J15" s="367"/>
      <c r="K15" s="367"/>
      <c r="L15" s="368"/>
      <c r="M15" s="55"/>
    </row>
    <row r="16" spans="2:13" s="57" customFormat="1" ht="13.5" thickBot="1" x14ac:dyDescent="0.25">
      <c r="B16" s="97">
        <v>1</v>
      </c>
      <c r="C16" s="100">
        <v>2</v>
      </c>
      <c r="D16" s="369">
        <v>3</v>
      </c>
      <c r="E16" s="370"/>
      <c r="F16" s="370"/>
      <c r="G16" s="370"/>
      <c r="H16" s="370"/>
      <c r="I16" s="370"/>
      <c r="J16" s="370"/>
      <c r="K16" s="370"/>
      <c r="L16" s="371"/>
    </row>
    <row r="17" spans="2:13" s="56" customFormat="1" x14ac:dyDescent="0.2">
      <c r="B17" s="98" t="s">
        <v>78</v>
      </c>
      <c r="C17" s="254"/>
      <c r="D17" s="372"/>
      <c r="E17" s="373"/>
      <c r="F17" s="373"/>
      <c r="G17" s="373"/>
      <c r="H17" s="373"/>
      <c r="I17" s="373"/>
      <c r="J17" s="373"/>
      <c r="K17" s="373"/>
      <c r="L17" s="374"/>
      <c r="M17" s="55"/>
    </row>
    <row r="18" spans="2:13" s="56" customFormat="1" ht="35.25" customHeight="1" x14ac:dyDescent="0.2">
      <c r="B18" s="58" t="s">
        <v>160</v>
      </c>
      <c r="C18" s="255"/>
      <c r="D18" s="375" t="s">
        <v>177</v>
      </c>
      <c r="E18" s="354"/>
      <c r="F18" s="354"/>
      <c r="G18" s="354"/>
      <c r="H18" s="354"/>
      <c r="I18" s="354"/>
      <c r="J18" s="354"/>
      <c r="K18" s="354"/>
      <c r="L18" s="355"/>
      <c r="M18" s="55"/>
    </row>
    <row r="19" spans="2:13" s="56" customFormat="1" ht="35.25" customHeight="1" x14ac:dyDescent="0.2">
      <c r="B19" s="58"/>
      <c r="C19" s="255"/>
      <c r="D19" s="376" t="s">
        <v>178</v>
      </c>
      <c r="E19" s="377"/>
      <c r="F19" s="377"/>
      <c r="G19" s="377"/>
      <c r="H19" s="377"/>
      <c r="I19" s="377"/>
      <c r="J19" s="377"/>
      <c r="K19" s="377"/>
      <c r="L19" s="378"/>
      <c r="M19" s="55"/>
    </row>
    <row r="20" spans="2:13" s="56" customFormat="1" ht="35.25" customHeight="1" x14ac:dyDescent="0.2">
      <c r="B20" s="58"/>
      <c r="C20" s="255"/>
      <c r="D20" s="376" t="s">
        <v>179</v>
      </c>
      <c r="E20" s="377"/>
      <c r="F20" s="377"/>
      <c r="G20" s="377"/>
      <c r="H20" s="377"/>
      <c r="I20" s="377"/>
      <c r="J20" s="377"/>
      <c r="K20" s="377"/>
      <c r="L20" s="378"/>
      <c r="M20" s="55"/>
    </row>
    <row r="21" spans="2:13" s="56" customFormat="1" ht="35.25" customHeight="1" x14ac:dyDescent="0.2">
      <c r="B21" s="58"/>
      <c r="C21" s="255"/>
      <c r="D21" s="353"/>
      <c r="E21" s="354"/>
      <c r="F21" s="354"/>
      <c r="G21" s="354"/>
      <c r="H21" s="354"/>
      <c r="I21" s="354"/>
      <c r="J21" s="354"/>
      <c r="K21" s="354"/>
      <c r="L21" s="355"/>
      <c r="M21" s="55"/>
    </row>
    <row r="22" spans="2:13" s="56" customFormat="1" ht="35.25" customHeight="1" x14ac:dyDescent="0.2">
      <c r="B22" s="58"/>
      <c r="C22" s="255"/>
      <c r="D22" s="353"/>
      <c r="E22" s="354"/>
      <c r="F22" s="354"/>
      <c r="G22" s="354"/>
      <c r="H22" s="354"/>
      <c r="I22" s="354"/>
      <c r="J22" s="354"/>
      <c r="K22" s="354"/>
      <c r="L22" s="355"/>
      <c r="M22" s="55"/>
    </row>
    <row r="23" spans="2:13" s="56" customFormat="1" ht="35.25" customHeight="1" thickBot="1" x14ac:dyDescent="0.25">
      <c r="B23" s="58"/>
      <c r="C23" s="255"/>
      <c r="D23" s="353"/>
      <c r="E23" s="354"/>
      <c r="F23" s="354"/>
      <c r="G23" s="354"/>
      <c r="H23" s="354"/>
      <c r="I23" s="354"/>
      <c r="J23" s="354"/>
      <c r="K23" s="354"/>
      <c r="L23" s="355"/>
      <c r="M23" s="55"/>
    </row>
    <row r="24" spans="2:13" s="56" customFormat="1" x14ac:dyDescent="0.2">
      <c r="B24" s="98" t="s">
        <v>79</v>
      </c>
      <c r="C24" s="254"/>
      <c r="D24" s="359"/>
      <c r="E24" s="360"/>
      <c r="F24" s="360"/>
      <c r="G24" s="360"/>
      <c r="H24" s="360"/>
      <c r="I24" s="360"/>
      <c r="J24" s="360"/>
      <c r="K24" s="360"/>
      <c r="L24" s="361"/>
      <c r="M24" s="55"/>
    </row>
    <row r="25" spans="2:13" s="56" customFormat="1" x14ac:dyDescent="0.2">
      <c r="B25" s="101" t="s">
        <v>80</v>
      </c>
      <c r="C25" s="256"/>
      <c r="D25" s="356"/>
      <c r="E25" s="357"/>
      <c r="F25" s="357"/>
      <c r="G25" s="357"/>
      <c r="H25" s="357"/>
      <c r="I25" s="357"/>
      <c r="J25" s="357"/>
      <c r="K25" s="357"/>
      <c r="L25" s="358"/>
      <c r="M25" s="55"/>
    </row>
    <row r="26" spans="2:13" s="56" customFormat="1" ht="35.25" customHeight="1" x14ac:dyDescent="0.2">
      <c r="B26" s="304" t="s">
        <v>161</v>
      </c>
      <c r="C26" s="255"/>
      <c r="D26" s="353" t="s">
        <v>163</v>
      </c>
      <c r="E26" s="354"/>
      <c r="F26" s="354"/>
      <c r="G26" s="354"/>
      <c r="H26" s="354"/>
      <c r="I26" s="354"/>
      <c r="J26" s="354"/>
      <c r="K26" s="354"/>
      <c r="L26" s="355"/>
      <c r="M26" s="55"/>
    </row>
    <row r="27" spans="2:13" s="56" customFormat="1" ht="35.25" customHeight="1" x14ac:dyDescent="0.2">
      <c r="B27" s="304" t="s">
        <v>162</v>
      </c>
      <c r="C27" s="255"/>
      <c r="D27" s="353"/>
      <c r="E27" s="354"/>
      <c r="F27" s="354"/>
      <c r="G27" s="354"/>
      <c r="H27" s="354"/>
      <c r="I27" s="354"/>
      <c r="J27" s="354"/>
      <c r="K27" s="354"/>
      <c r="L27" s="355"/>
      <c r="M27" s="55"/>
    </row>
    <row r="28" spans="2:13" s="56" customFormat="1" ht="35.25" customHeight="1" x14ac:dyDescent="0.2">
      <c r="B28" s="58"/>
      <c r="C28" s="255"/>
      <c r="D28" s="353"/>
      <c r="E28" s="354"/>
      <c r="F28" s="354"/>
      <c r="G28" s="354"/>
      <c r="H28" s="354"/>
      <c r="I28" s="354"/>
      <c r="J28" s="354"/>
      <c r="K28" s="354"/>
      <c r="L28" s="355"/>
      <c r="M28" s="55"/>
    </row>
    <row r="29" spans="2:13" s="56" customFormat="1" ht="35.25" customHeight="1" x14ac:dyDescent="0.2">
      <c r="B29" s="58"/>
      <c r="C29" s="257"/>
      <c r="D29" s="353"/>
      <c r="E29" s="354"/>
      <c r="F29" s="354"/>
      <c r="G29" s="354"/>
      <c r="H29" s="354"/>
      <c r="I29" s="354"/>
      <c r="J29" s="354"/>
      <c r="K29" s="354"/>
      <c r="L29" s="355"/>
      <c r="M29" s="55"/>
    </row>
    <row r="30" spans="2:13" s="56" customFormat="1" ht="35.25" customHeight="1" x14ac:dyDescent="0.2">
      <c r="B30" s="58"/>
      <c r="C30" s="257"/>
      <c r="D30" s="353"/>
      <c r="E30" s="354"/>
      <c r="F30" s="354"/>
      <c r="G30" s="354"/>
      <c r="H30" s="354"/>
      <c r="I30" s="354"/>
      <c r="J30" s="354"/>
      <c r="K30" s="354"/>
      <c r="L30" s="355"/>
      <c r="M30" s="55"/>
    </row>
    <row r="31" spans="2:13" s="56" customFormat="1" ht="35.25" customHeight="1" x14ac:dyDescent="0.2">
      <c r="B31" s="58"/>
      <c r="C31" s="258"/>
      <c r="D31" s="353"/>
      <c r="E31" s="354"/>
      <c r="F31" s="354"/>
      <c r="G31" s="354"/>
      <c r="H31" s="354"/>
      <c r="I31" s="354"/>
      <c r="J31" s="354"/>
      <c r="K31" s="354"/>
      <c r="L31" s="355"/>
      <c r="M31" s="55"/>
    </row>
    <row r="32" spans="2:13" s="56" customFormat="1" x14ac:dyDescent="0.2">
      <c r="B32" s="102" t="s">
        <v>81</v>
      </c>
      <c r="C32" s="259"/>
      <c r="D32" s="356"/>
      <c r="E32" s="357"/>
      <c r="F32" s="357"/>
      <c r="G32" s="357"/>
      <c r="H32" s="357"/>
      <c r="I32" s="357"/>
      <c r="J32" s="357"/>
      <c r="K32" s="357"/>
      <c r="L32" s="358"/>
      <c r="M32" s="55"/>
    </row>
    <row r="33" spans="2:13" s="56" customFormat="1" ht="35.25" customHeight="1" x14ac:dyDescent="0.2">
      <c r="B33" s="304" t="s">
        <v>164</v>
      </c>
      <c r="C33" s="255"/>
      <c r="D33" s="362" t="s">
        <v>182</v>
      </c>
      <c r="E33" s="363"/>
      <c r="F33" s="363"/>
      <c r="G33" s="363"/>
      <c r="H33" s="363"/>
      <c r="I33" s="363"/>
      <c r="J33" s="363"/>
      <c r="K33" s="363"/>
      <c r="L33" s="364"/>
      <c r="M33" s="55"/>
    </row>
    <row r="34" spans="2:13" s="56" customFormat="1" ht="35.25" customHeight="1" x14ac:dyDescent="0.2">
      <c r="B34" s="58"/>
      <c r="C34" s="255"/>
      <c r="D34" s="362"/>
      <c r="E34" s="363"/>
      <c r="F34" s="363"/>
      <c r="G34" s="363"/>
      <c r="H34" s="363"/>
      <c r="I34" s="363"/>
      <c r="J34" s="363"/>
      <c r="K34" s="363"/>
      <c r="L34" s="364"/>
      <c r="M34" s="55"/>
    </row>
    <row r="35" spans="2:13" s="56" customFormat="1" ht="35.25" customHeight="1" x14ac:dyDescent="0.2">
      <c r="B35" s="58"/>
      <c r="C35" s="255"/>
      <c r="D35" s="353"/>
      <c r="E35" s="354"/>
      <c r="F35" s="354"/>
      <c r="G35" s="354"/>
      <c r="H35" s="354"/>
      <c r="I35" s="354"/>
      <c r="J35" s="354"/>
      <c r="K35" s="354"/>
      <c r="L35" s="355"/>
      <c r="M35" s="55"/>
    </row>
    <row r="36" spans="2:13" s="56" customFormat="1" ht="35.25" customHeight="1" x14ac:dyDescent="0.2">
      <c r="B36" s="58"/>
      <c r="C36" s="257"/>
      <c r="D36" s="353"/>
      <c r="E36" s="354"/>
      <c r="F36" s="354"/>
      <c r="G36" s="354"/>
      <c r="H36" s="354"/>
      <c r="I36" s="354"/>
      <c r="J36" s="354"/>
      <c r="K36" s="354"/>
      <c r="L36" s="355"/>
      <c r="M36" s="55"/>
    </row>
    <row r="37" spans="2:13" s="56" customFormat="1" ht="35.25" customHeight="1" x14ac:dyDescent="0.2">
      <c r="B37" s="58"/>
      <c r="C37" s="257"/>
      <c r="D37" s="353"/>
      <c r="E37" s="354"/>
      <c r="F37" s="354"/>
      <c r="G37" s="354"/>
      <c r="H37" s="354"/>
      <c r="I37" s="354"/>
      <c r="J37" s="354"/>
      <c r="K37" s="354"/>
      <c r="L37" s="355"/>
      <c r="M37" s="55"/>
    </row>
    <row r="38" spans="2:13" s="56" customFormat="1" ht="35.25" customHeight="1" x14ac:dyDescent="0.2">
      <c r="B38" s="58"/>
      <c r="C38" s="258"/>
      <c r="D38" s="353"/>
      <c r="E38" s="354"/>
      <c r="F38" s="354"/>
      <c r="G38" s="354"/>
      <c r="H38" s="354"/>
      <c r="I38" s="354"/>
      <c r="J38" s="354"/>
      <c r="K38" s="354"/>
      <c r="L38" s="355"/>
      <c r="M38" s="55"/>
    </row>
    <row r="39" spans="2:13" s="56" customFormat="1" x14ac:dyDescent="0.2">
      <c r="B39" s="102" t="s">
        <v>82</v>
      </c>
      <c r="C39" s="259"/>
      <c r="D39" s="356"/>
      <c r="E39" s="357"/>
      <c r="F39" s="357"/>
      <c r="G39" s="357"/>
      <c r="H39" s="357"/>
      <c r="I39" s="357"/>
      <c r="J39" s="357"/>
      <c r="K39" s="357"/>
      <c r="L39" s="358"/>
      <c r="M39" s="55"/>
    </row>
    <row r="40" spans="2:13" s="56" customFormat="1" ht="35.25" customHeight="1" x14ac:dyDescent="0.2">
      <c r="B40" s="304" t="s">
        <v>165</v>
      </c>
      <c r="C40" s="255"/>
      <c r="D40" s="353" t="s">
        <v>163</v>
      </c>
      <c r="E40" s="354"/>
      <c r="F40" s="354"/>
      <c r="G40" s="354"/>
      <c r="H40" s="354"/>
      <c r="I40" s="354"/>
      <c r="J40" s="354"/>
      <c r="K40" s="354"/>
      <c r="L40" s="355"/>
      <c r="M40" s="55"/>
    </row>
    <row r="41" spans="2:13" s="56" customFormat="1" ht="35.25" customHeight="1" x14ac:dyDescent="0.2">
      <c r="B41" s="304" t="s">
        <v>166</v>
      </c>
      <c r="C41" s="255"/>
      <c r="D41" s="353"/>
      <c r="E41" s="354"/>
      <c r="F41" s="354"/>
      <c r="G41" s="354"/>
      <c r="H41" s="354"/>
      <c r="I41" s="354"/>
      <c r="J41" s="354"/>
      <c r="K41" s="354"/>
      <c r="L41" s="355"/>
      <c r="M41" s="55"/>
    </row>
    <row r="42" spans="2:13" s="56" customFormat="1" ht="35.25" customHeight="1" x14ac:dyDescent="0.2">
      <c r="B42" s="58"/>
      <c r="C42" s="255"/>
      <c r="D42" s="353"/>
      <c r="E42" s="354"/>
      <c r="F42" s="354"/>
      <c r="G42" s="354"/>
      <c r="H42" s="354"/>
      <c r="I42" s="354"/>
      <c r="J42" s="354"/>
      <c r="K42" s="354"/>
      <c r="L42" s="355"/>
      <c r="M42" s="55"/>
    </row>
    <row r="43" spans="2:13" s="56" customFormat="1" ht="35.25" customHeight="1" x14ac:dyDescent="0.2">
      <c r="B43" s="58"/>
      <c r="C43" s="257"/>
      <c r="D43" s="353"/>
      <c r="E43" s="354"/>
      <c r="F43" s="354"/>
      <c r="G43" s="354"/>
      <c r="H43" s="354"/>
      <c r="I43" s="354"/>
      <c r="J43" s="354"/>
      <c r="K43" s="354"/>
      <c r="L43" s="355"/>
      <c r="M43" s="55"/>
    </row>
    <row r="44" spans="2:13" s="56" customFormat="1" ht="35.25" customHeight="1" x14ac:dyDescent="0.2">
      <c r="B44" s="58"/>
      <c r="C44" s="257"/>
      <c r="D44" s="353"/>
      <c r="E44" s="354"/>
      <c r="F44" s="354"/>
      <c r="G44" s="354"/>
      <c r="H44" s="354"/>
      <c r="I44" s="354"/>
      <c r="J44" s="354"/>
      <c r="K44" s="354"/>
      <c r="L44" s="355"/>
      <c r="M44" s="55"/>
    </row>
    <row r="45" spans="2:13" s="56" customFormat="1" ht="35.25" customHeight="1" x14ac:dyDescent="0.2">
      <c r="B45" s="58"/>
      <c r="C45" s="258"/>
      <c r="D45" s="353"/>
      <c r="E45" s="354"/>
      <c r="F45" s="354"/>
      <c r="G45" s="354"/>
      <c r="H45" s="354"/>
      <c r="I45" s="354"/>
      <c r="J45" s="354"/>
      <c r="K45" s="354"/>
      <c r="L45" s="355"/>
      <c r="M45" s="55"/>
    </row>
    <row r="46" spans="2:13" s="56" customFormat="1" x14ac:dyDescent="0.2">
      <c r="B46" s="102" t="s">
        <v>83</v>
      </c>
      <c r="C46" s="259"/>
      <c r="D46" s="356"/>
      <c r="E46" s="357"/>
      <c r="F46" s="357"/>
      <c r="G46" s="357"/>
      <c r="H46" s="357"/>
      <c r="I46" s="357"/>
      <c r="J46" s="357"/>
      <c r="K46" s="357"/>
      <c r="L46" s="358"/>
      <c r="M46" s="55"/>
    </row>
    <row r="47" spans="2:13" s="56" customFormat="1" ht="35.25" customHeight="1" x14ac:dyDescent="0.2">
      <c r="B47" s="304" t="s">
        <v>167</v>
      </c>
      <c r="C47" s="255"/>
      <c r="D47" s="353" t="s">
        <v>181</v>
      </c>
      <c r="E47" s="354"/>
      <c r="F47" s="354"/>
      <c r="G47" s="354"/>
      <c r="H47" s="354"/>
      <c r="I47" s="354"/>
      <c r="J47" s="354"/>
      <c r="K47" s="354"/>
      <c r="L47" s="355"/>
      <c r="M47" s="55"/>
    </row>
    <row r="48" spans="2:13" s="56" customFormat="1" ht="35.25" customHeight="1" x14ac:dyDescent="0.2">
      <c r="B48" s="304" t="s">
        <v>168</v>
      </c>
      <c r="C48" s="255"/>
      <c r="D48" s="353"/>
      <c r="E48" s="354"/>
      <c r="F48" s="354"/>
      <c r="G48" s="354"/>
      <c r="H48" s="354"/>
      <c r="I48" s="354"/>
      <c r="J48" s="354"/>
      <c r="K48" s="354"/>
      <c r="L48" s="355"/>
      <c r="M48" s="55"/>
    </row>
    <row r="49" spans="2:13" s="56" customFormat="1" ht="35.25" customHeight="1" x14ac:dyDescent="0.2">
      <c r="B49" s="58"/>
      <c r="C49" s="255"/>
      <c r="D49" s="353"/>
      <c r="E49" s="354"/>
      <c r="F49" s="354"/>
      <c r="G49" s="354"/>
      <c r="H49" s="354"/>
      <c r="I49" s="354"/>
      <c r="J49" s="354"/>
      <c r="K49" s="354"/>
      <c r="L49" s="355"/>
      <c r="M49" s="55"/>
    </row>
    <row r="50" spans="2:13" s="56" customFormat="1" ht="35.25" customHeight="1" x14ac:dyDescent="0.2">
      <c r="B50" s="58"/>
      <c r="C50" s="257"/>
      <c r="D50" s="353"/>
      <c r="E50" s="354"/>
      <c r="F50" s="354"/>
      <c r="G50" s="354"/>
      <c r="H50" s="354"/>
      <c r="I50" s="354"/>
      <c r="J50" s="354"/>
      <c r="K50" s="354"/>
      <c r="L50" s="355"/>
      <c r="M50" s="55"/>
    </row>
    <row r="51" spans="2:13" s="56" customFormat="1" ht="35.25" customHeight="1" x14ac:dyDescent="0.2">
      <c r="B51" s="58"/>
      <c r="C51" s="257"/>
      <c r="D51" s="353"/>
      <c r="E51" s="354"/>
      <c r="F51" s="354"/>
      <c r="G51" s="354"/>
      <c r="H51" s="354"/>
      <c r="I51" s="354"/>
      <c r="J51" s="354"/>
      <c r="K51" s="354"/>
      <c r="L51" s="355"/>
      <c r="M51" s="55"/>
    </row>
    <row r="52" spans="2:13" s="56" customFormat="1" ht="35.25" customHeight="1" thickBot="1" x14ac:dyDescent="0.25">
      <c r="B52" s="58"/>
      <c r="C52" s="258"/>
      <c r="D52" s="353"/>
      <c r="E52" s="354"/>
      <c r="F52" s="354"/>
      <c r="G52" s="354"/>
      <c r="H52" s="354"/>
      <c r="I52" s="354"/>
      <c r="J52" s="354"/>
      <c r="K52" s="354"/>
      <c r="L52" s="355"/>
      <c r="M52" s="55"/>
    </row>
    <row r="53" spans="2:13" s="56" customFormat="1" x14ac:dyDescent="0.2">
      <c r="B53" s="98" t="s">
        <v>109</v>
      </c>
      <c r="C53" s="254"/>
      <c r="D53" s="359"/>
      <c r="E53" s="360"/>
      <c r="F53" s="360"/>
      <c r="G53" s="360"/>
      <c r="H53" s="360"/>
      <c r="I53" s="360"/>
      <c r="J53" s="360"/>
      <c r="K53" s="360"/>
      <c r="L53" s="361"/>
      <c r="M53" s="55"/>
    </row>
    <row r="54" spans="2:13" s="56" customFormat="1" x14ac:dyDescent="0.2">
      <c r="B54" s="103" t="s">
        <v>110</v>
      </c>
      <c r="C54" s="256"/>
      <c r="D54" s="356"/>
      <c r="E54" s="357"/>
      <c r="F54" s="357"/>
      <c r="G54" s="357"/>
      <c r="H54" s="357"/>
      <c r="I54" s="357"/>
      <c r="J54" s="357"/>
      <c r="K54" s="357"/>
      <c r="L54" s="358"/>
      <c r="M54" s="55"/>
    </row>
    <row r="55" spans="2:13" s="54" customFormat="1" ht="35.25" customHeight="1" x14ac:dyDescent="0.2">
      <c r="B55" s="304" t="s">
        <v>169</v>
      </c>
      <c r="C55" s="260"/>
      <c r="D55" s="353" t="s">
        <v>163</v>
      </c>
      <c r="E55" s="354"/>
      <c r="F55" s="354"/>
      <c r="G55" s="354"/>
      <c r="H55" s="354"/>
      <c r="I55" s="354"/>
      <c r="J55" s="354"/>
      <c r="K55" s="354"/>
      <c r="L55" s="355"/>
      <c r="M55" s="59"/>
    </row>
    <row r="56" spans="2:13" s="54" customFormat="1" ht="35.25" customHeight="1" x14ac:dyDescent="0.2">
      <c r="B56" s="304" t="s">
        <v>170</v>
      </c>
      <c r="C56" s="257"/>
      <c r="D56" s="353"/>
      <c r="E56" s="354"/>
      <c r="F56" s="354"/>
      <c r="G56" s="354"/>
      <c r="H56" s="354"/>
      <c r="I56" s="354"/>
      <c r="J56" s="354"/>
      <c r="K56" s="354"/>
      <c r="L56" s="355"/>
      <c r="M56" s="59"/>
    </row>
    <row r="57" spans="2:13" s="54" customFormat="1" ht="35.25" customHeight="1" x14ac:dyDescent="0.2">
      <c r="B57" s="58"/>
      <c r="C57" s="257"/>
      <c r="D57" s="353"/>
      <c r="E57" s="354"/>
      <c r="F57" s="354"/>
      <c r="G57" s="354"/>
      <c r="H57" s="354"/>
      <c r="I57" s="354"/>
      <c r="J57" s="354"/>
      <c r="K57" s="354"/>
      <c r="L57" s="355"/>
      <c r="M57" s="59"/>
    </row>
    <row r="58" spans="2:13" s="54" customFormat="1" ht="35.25" customHeight="1" x14ac:dyDescent="0.2">
      <c r="B58" s="58"/>
      <c r="C58" s="257"/>
      <c r="D58" s="353"/>
      <c r="E58" s="354"/>
      <c r="F58" s="354"/>
      <c r="G58" s="354"/>
      <c r="H58" s="354"/>
      <c r="I58" s="354"/>
      <c r="J58" s="354"/>
      <c r="K58" s="354"/>
      <c r="L58" s="355"/>
      <c r="M58" s="59"/>
    </row>
    <row r="59" spans="2:13" s="54" customFormat="1" ht="35.25" customHeight="1" x14ac:dyDescent="0.2">
      <c r="B59" s="58"/>
      <c r="C59" s="257"/>
      <c r="D59" s="353"/>
      <c r="E59" s="354"/>
      <c r="F59" s="354"/>
      <c r="G59" s="354"/>
      <c r="H59" s="354"/>
      <c r="I59" s="354"/>
      <c r="J59" s="354"/>
      <c r="K59" s="354"/>
      <c r="L59" s="355"/>
      <c r="M59" s="59"/>
    </row>
    <row r="60" spans="2:13" s="54" customFormat="1" ht="35.25" customHeight="1" x14ac:dyDescent="0.2">
      <c r="B60" s="58"/>
      <c r="C60" s="261"/>
      <c r="D60" s="353"/>
      <c r="E60" s="354"/>
      <c r="F60" s="354"/>
      <c r="G60" s="354"/>
      <c r="H60" s="354"/>
      <c r="I60" s="354"/>
      <c r="J60" s="354"/>
      <c r="K60" s="354"/>
      <c r="L60" s="355"/>
      <c r="M60" s="59"/>
    </row>
    <row r="61" spans="2:13" s="56" customFormat="1" x14ac:dyDescent="0.2">
      <c r="B61" s="103" t="s">
        <v>111</v>
      </c>
      <c r="C61" s="256"/>
      <c r="D61" s="356"/>
      <c r="E61" s="357"/>
      <c r="F61" s="357"/>
      <c r="G61" s="357"/>
      <c r="H61" s="357"/>
      <c r="I61" s="357"/>
      <c r="J61" s="357"/>
      <c r="K61" s="357"/>
      <c r="L61" s="358"/>
      <c r="M61" s="55"/>
    </row>
    <row r="62" spans="2:13" s="54" customFormat="1" ht="35.25" customHeight="1" x14ac:dyDescent="0.2">
      <c r="B62" s="304" t="s">
        <v>171</v>
      </c>
      <c r="C62" s="260"/>
      <c r="D62" s="353" t="s">
        <v>180</v>
      </c>
      <c r="E62" s="354"/>
      <c r="F62" s="354"/>
      <c r="G62" s="354"/>
      <c r="H62" s="354"/>
      <c r="I62" s="354"/>
      <c r="J62" s="354"/>
      <c r="K62" s="354"/>
      <c r="L62" s="355"/>
      <c r="M62" s="59"/>
    </row>
    <row r="63" spans="2:13" s="54" customFormat="1" ht="35.25" customHeight="1" x14ac:dyDescent="0.2">
      <c r="B63" s="58"/>
      <c r="C63" s="255"/>
      <c r="D63" s="353"/>
      <c r="E63" s="354"/>
      <c r="F63" s="354"/>
      <c r="G63" s="354"/>
      <c r="H63" s="354"/>
      <c r="I63" s="354"/>
      <c r="J63" s="354"/>
      <c r="K63" s="354"/>
      <c r="L63" s="355"/>
      <c r="M63" s="59"/>
    </row>
    <row r="64" spans="2:13" s="54" customFormat="1" ht="35.25" customHeight="1" x14ac:dyDescent="0.2">
      <c r="B64" s="58"/>
      <c r="C64" s="257"/>
      <c r="D64" s="353"/>
      <c r="E64" s="354"/>
      <c r="F64" s="354"/>
      <c r="G64" s="354"/>
      <c r="H64" s="354"/>
      <c r="I64" s="354"/>
      <c r="J64" s="354"/>
      <c r="K64" s="354"/>
      <c r="L64" s="355"/>
      <c r="M64" s="59"/>
    </row>
    <row r="65" spans="2:13" s="54" customFormat="1" ht="35.25" customHeight="1" x14ac:dyDescent="0.2">
      <c r="B65" s="58"/>
      <c r="C65" s="257"/>
      <c r="D65" s="353"/>
      <c r="E65" s="354"/>
      <c r="F65" s="354"/>
      <c r="G65" s="354"/>
      <c r="H65" s="354"/>
      <c r="I65" s="354"/>
      <c r="J65" s="354"/>
      <c r="K65" s="354"/>
      <c r="L65" s="355"/>
      <c r="M65" s="59"/>
    </row>
    <row r="66" spans="2:13" s="54" customFormat="1" ht="35.25" customHeight="1" x14ac:dyDescent="0.2">
      <c r="B66" s="58"/>
      <c r="C66" s="257"/>
      <c r="D66" s="353"/>
      <c r="E66" s="354"/>
      <c r="F66" s="354"/>
      <c r="G66" s="354"/>
      <c r="H66" s="354"/>
      <c r="I66" s="354"/>
      <c r="J66" s="354"/>
      <c r="K66" s="354"/>
      <c r="L66" s="355"/>
      <c r="M66" s="59"/>
    </row>
    <row r="67" spans="2:13" s="54" customFormat="1" ht="35.25" customHeight="1" x14ac:dyDescent="0.2">
      <c r="B67" s="58"/>
      <c r="C67" s="261"/>
      <c r="D67" s="353"/>
      <c r="E67" s="354"/>
      <c r="F67" s="354"/>
      <c r="G67" s="354"/>
      <c r="H67" s="354"/>
      <c r="I67" s="354"/>
      <c r="J67" s="354"/>
      <c r="K67" s="354"/>
      <c r="L67" s="355"/>
      <c r="M67" s="59"/>
    </row>
    <row r="68" spans="2:13" s="56" customFormat="1" x14ac:dyDescent="0.2">
      <c r="B68" s="103" t="s">
        <v>112</v>
      </c>
      <c r="C68" s="256"/>
      <c r="D68" s="356"/>
      <c r="E68" s="357"/>
      <c r="F68" s="357"/>
      <c r="G68" s="357"/>
      <c r="H68" s="357"/>
      <c r="I68" s="357"/>
      <c r="J68" s="357"/>
      <c r="K68" s="357"/>
      <c r="L68" s="358"/>
      <c r="M68" s="55"/>
    </row>
    <row r="69" spans="2:13" s="54" customFormat="1" ht="35.25" customHeight="1" x14ac:dyDescent="0.2">
      <c r="B69" s="304" t="s">
        <v>172</v>
      </c>
      <c r="C69" s="260"/>
      <c r="D69" s="353" t="s">
        <v>163</v>
      </c>
      <c r="E69" s="354"/>
      <c r="F69" s="354"/>
      <c r="G69" s="354"/>
      <c r="H69" s="354"/>
      <c r="I69" s="354"/>
      <c r="J69" s="354"/>
      <c r="K69" s="354"/>
      <c r="L69" s="355"/>
      <c r="M69" s="59"/>
    </row>
    <row r="70" spans="2:13" s="54" customFormat="1" ht="35.25" customHeight="1" x14ac:dyDescent="0.2">
      <c r="B70" s="58"/>
      <c r="C70" s="255"/>
      <c r="D70" s="353"/>
      <c r="E70" s="354"/>
      <c r="F70" s="354"/>
      <c r="G70" s="354"/>
      <c r="H70" s="354"/>
      <c r="I70" s="354"/>
      <c r="J70" s="354"/>
      <c r="K70" s="354"/>
      <c r="L70" s="355"/>
      <c r="M70" s="59"/>
    </row>
    <row r="71" spans="2:13" s="54" customFormat="1" ht="35.25" customHeight="1" x14ac:dyDescent="0.2">
      <c r="B71" s="58"/>
      <c r="C71" s="257"/>
      <c r="D71" s="353"/>
      <c r="E71" s="354"/>
      <c r="F71" s="354"/>
      <c r="G71" s="354"/>
      <c r="H71" s="354"/>
      <c r="I71" s="354"/>
      <c r="J71" s="354"/>
      <c r="K71" s="354"/>
      <c r="L71" s="355"/>
      <c r="M71" s="59"/>
    </row>
    <row r="72" spans="2:13" s="54" customFormat="1" ht="35.25" customHeight="1" x14ac:dyDescent="0.2">
      <c r="B72" s="58"/>
      <c r="C72" s="257"/>
      <c r="D72" s="353"/>
      <c r="E72" s="354"/>
      <c r="F72" s="354"/>
      <c r="G72" s="354"/>
      <c r="H72" s="354"/>
      <c r="I72" s="354"/>
      <c r="J72" s="354"/>
      <c r="K72" s="354"/>
      <c r="L72" s="355"/>
      <c r="M72" s="59"/>
    </row>
    <row r="73" spans="2:13" s="54" customFormat="1" ht="35.25" customHeight="1" x14ac:dyDescent="0.2">
      <c r="B73" s="58"/>
      <c r="C73" s="257"/>
      <c r="D73" s="353"/>
      <c r="E73" s="354"/>
      <c r="F73" s="354"/>
      <c r="G73" s="354"/>
      <c r="H73" s="354"/>
      <c r="I73" s="354"/>
      <c r="J73" s="354"/>
      <c r="K73" s="354"/>
      <c r="L73" s="355"/>
      <c r="M73" s="59"/>
    </row>
    <row r="74" spans="2:13" s="54" customFormat="1" ht="35.25" customHeight="1" x14ac:dyDescent="0.2">
      <c r="B74" s="58"/>
      <c r="C74" s="261"/>
      <c r="D74" s="353"/>
      <c r="E74" s="354"/>
      <c r="F74" s="354"/>
      <c r="G74" s="354"/>
      <c r="H74" s="354"/>
      <c r="I74" s="354"/>
      <c r="J74" s="354"/>
      <c r="K74" s="354"/>
      <c r="L74" s="355"/>
      <c r="M74" s="59"/>
    </row>
    <row r="75" spans="2:13" s="56" customFormat="1" x14ac:dyDescent="0.2">
      <c r="B75" s="103" t="s">
        <v>130</v>
      </c>
      <c r="C75" s="256"/>
      <c r="D75" s="356"/>
      <c r="E75" s="357"/>
      <c r="F75" s="357"/>
      <c r="G75" s="357"/>
      <c r="H75" s="357"/>
      <c r="I75" s="357"/>
      <c r="J75" s="357"/>
      <c r="K75" s="357"/>
      <c r="L75" s="358"/>
      <c r="M75" s="55"/>
    </row>
    <row r="76" spans="2:13" s="54" customFormat="1" ht="35.25" customHeight="1" x14ac:dyDescent="0.2">
      <c r="B76" s="304" t="s">
        <v>173</v>
      </c>
      <c r="C76" s="260"/>
      <c r="D76" s="353" t="s">
        <v>175</v>
      </c>
      <c r="E76" s="354"/>
      <c r="F76" s="354"/>
      <c r="G76" s="354"/>
      <c r="H76" s="354"/>
      <c r="I76" s="354"/>
      <c r="J76" s="354"/>
      <c r="K76" s="354"/>
      <c r="L76" s="355"/>
      <c r="M76" s="59"/>
    </row>
    <row r="77" spans="2:13" s="54" customFormat="1" ht="35.25" customHeight="1" x14ac:dyDescent="0.2">
      <c r="B77" s="304" t="s">
        <v>174</v>
      </c>
      <c r="C77" s="255"/>
      <c r="D77" s="353" t="s">
        <v>176</v>
      </c>
      <c r="E77" s="354"/>
      <c r="F77" s="354"/>
      <c r="G77" s="354"/>
      <c r="H77" s="354"/>
      <c r="I77" s="354"/>
      <c r="J77" s="354"/>
      <c r="K77" s="354"/>
      <c r="L77" s="355"/>
      <c r="M77" s="59"/>
    </row>
    <row r="78" spans="2:13" s="54" customFormat="1" ht="35.25" customHeight="1" x14ac:dyDescent="0.2">
      <c r="B78" s="58"/>
      <c r="C78" s="257"/>
      <c r="D78" s="353"/>
      <c r="E78" s="354"/>
      <c r="F78" s="354"/>
      <c r="G78" s="354"/>
      <c r="H78" s="354"/>
      <c r="I78" s="354"/>
      <c r="J78" s="354"/>
      <c r="K78" s="354"/>
      <c r="L78" s="355"/>
      <c r="M78" s="59"/>
    </row>
    <row r="79" spans="2:13" s="54" customFormat="1" ht="35.25" customHeight="1" x14ac:dyDescent="0.2">
      <c r="B79" s="58"/>
      <c r="C79" s="257"/>
      <c r="D79" s="353"/>
      <c r="E79" s="354"/>
      <c r="F79" s="354"/>
      <c r="G79" s="354"/>
      <c r="H79" s="354"/>
      <c r="I79" s="354"/>
      <c r="J79" s="354"/>
      <c r="K79" s="354"/>
      <c r="L79" s="355"/>
      <c r="M79" s="59"/>
    </row>
    <row r="80" spans="2:13" s="54" customFormat="1" ht="35.25" customHeight="1" x14ac:dyDescent="0.2">
      <c r="B80" s="58"/>
      <c r="C80" s="257"/>
      <c r="D80" s="353"/>
      <c r="E80" s="354"/>
      <c r="F80" s="354"/>
      <c r="G80" s="354"/>
      <c r="H80" s="354"/>
      <c r="I80" s="354"/>
      <c r="J80" s="354"/>
      <c r="K80" s="354"/>
      <c r="L80" s="355"/>
      <c r="M80" s="59"/>
    </row>
    <row r="81" spans="2:13" s="54" customFormat="1" ht="35.25" customHeight="1" thickBot="1" x14ac:dyDescent="0.25">
      <c r="B81" s="58"/>
      <c r="C81" s="262"/>
      <c r="D81" s="353"/>
      <c r="E81" s="354"/>
      <c r="F81" s="354"/>
      <c r="G81" s="354"/>
      <c r="H81" s="354"/>
      <c r="I81" s="354"/>
      <c r="J81" s="354"/>
      <c r="K81" s="354"/>
      <c r="L81" s="355"/>
      <c r="M81" s="59"/>
    </row>
    <row r="82" spans="2:13" s="56" customFormat="1" x14ac:dyDescent="0.2"/>
    <row r="83" spans="2:13" s="56" customFormat="1" x14ac:dyDescent="0.2">
      <c r="B83" s="51" t="s">
        <v>61</v>
      </c>
      <c r="C83" s="51"/>
    </row>
    <row r="84" spans="2:13" s="56" customFormat="1" x14ac:dyDescent="0.2">
      <c r="B84" s="321" t="s">
        <v>143</v>
      </c>
      <c r="C84" s="321"/>
    </row>
    <row r="85" spans="2:13" s="56" customFormat="1" x14ac:dyDescent="0.2">
      <c r="B85" s="51" t="s">
        <v>71</v>
      </c>
      <c r="C85" s="104"/>
    </row>
    <row r="86" spans="2:13" s="56" customFormat="1" x14ac:dyDescent="0.2">
      <c r="B86" s="51" t="s">
        <v>66</v>
      </c>
      <c r="C86" s="104"/>
    </row>
    <row r="87" spans="2:13" s="56" customFormat="1" x14ac:dyDescent="0.2">
      <c r="B87" s="321" t="s">
        <v>102</v>
      </c>
      <c r="C87" s="321"/>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paperSize="5" scale="3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P16" zoomScale="80" zoomScaleNormal="80" workbookViewId="0">
      <selection activeCell="Y22" sqref="Y22"/>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8"/>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80" t="s">
        <v>62</v>
      </c>
      <c r="G2" s="380"/>
      <c r="H2" s="150"/>
      <c r="I2" s="346" t="s">
        <v>62</v>
      </c>
      <c r="J2" s="346"/>
      <c r="K2" s="346" t="s">
        <v>62</v>
      </c>
      <c r="L2" s="346"/>
      <c r="M2" s="346"/>
      <c r="N2" s="346"/>
      <c r="Q2" s="156"/>
      <c r="R2" s="346" t="s">
        <v>62</v>
      </c>
      <c r="S2" s="346"/>
      <c r="T2" s="150"/>
      <c r="U2" s="346" t="s">
        <v>62</v>
      </c>
      <c r="V2" s="346"/>
      <c r="W2" s="346" t="s">
        <v>62</v>
      </c>
      <c r="X2" s="346"/>
      <c r="Y2" s="346"/>
      <c r="Z2" s="346"/>
    </row>
    <row r="3" spans="2:28" x14ac:dyDescent="0.2">
      <c r="B3" s="1" t="s">
        <v>69</v>
      </c>
      <c r="C3" s="50"/>
      <c r="D3" s="50"/>
      <c r="E3" s="298"/>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8"/>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8"/>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26">
        <f>'Cover Page'!C7</f>
        <v>0</v>
      </c>
      <c r="C6" s="323"/>
      <c r="D6" s="323"/>
      <c r="E6" s="298"/>
      <c r="F6" s="379" t="s">
        <v>128</v>
      </c>
      <c r="G6" s="365"/>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8"/>
      <c r="F7" s="365"/>
      <c r="G7" s="365"/>
      <c r="H7" s="147"/>
      <c r="I7" s="147"/>
      <c r="J7" s="147"/>
      <c r="K7" s="136"/>
      <c r="L7" s="136"/>
      <c r="M7" s="136"/>
      <c r="N7" s="147"/>
      <c r="O7" s="149"/>
      <c r="P7" s="147"/>
      <c r="Q7" s="177"/>
      <c r="R7" s="147"/>
      <c r="S7" s="147"/>
      <c r="T7" s="147"/>
      <c r="U7" s="9"/>
      <c r="V7" s="147"/>
      <c r="W7" s="136"/>
      <c r="X7" s="136"/>
      <c r="Y7" s="136"/>
      <c r="Z7" s="147"/>
      <c r="AA7" s="149"/>
      <c r="AB7" s="147"/>
    </row>
    <row r="8" spans="2:28" x14ac:dyDescent="0.2">
      <c r="B8" s="324" t="str">
        <f>'Cover Page'!C8</f>
        <v>BCS Insurance Company</v>
      </c>
      <c r="C8" s="323"/>
      <c r="D8" s="323"/>
      <c r="E8" s="298"/>
      <c r="F8" s="365"/>
      <c r="G8" s="365"/>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8"/>
      <c r="F9" s="365"/>
      <c r="G9" s="365"/>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24">
        <f>'Cover Page'!C9</f>
        <v>0</v>
      </c>
      <c r="C10" s="323"/>
      <c r="D10" s="323"/>
      <c r="E10" s="298"/>
      <c r="F10" s="365"/>
      <c r="G10" s="365"/>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8"/>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24" t="str">
        <f>'Cover Page'!C6</f>
        <v>2018</v>
      </c>
      <c r="C12" s="323"/>
      <c r="D12" s="323"/>
      <c r="E12" s="298"/>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0"/>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1"/>
      <c r="C14" s="301"/>
      <c r="D14" s="301"/>
    </row>
    <row r="15" spans="2:28" ht="13.5" thickBot="1" x14ac:dyDescent="0.25">
      <c r="B15" s="3"/>
      <c r="C15" s="3"/>
      <c r="D15" s="3"/>
      <c r="E15" s="383" t="s">
        <v>33</v>
      </c>
      <c r="F15" s="384"/>
      <c r="G15" s="384"/>
      <c r="H15" s="384"/>
      <c r="I15" s="384"/>
      <c r="J15" s="384"/>
      <c r="K15" s="384"/>
      <c r="L15" s="384"/>
      <c r="M15" s="384"/>
      <c r="N15" s="384"/>
      <c r="O15" s="384"/>
      <c r="P15" s="385"/>
      <c r="Q15" s="383" t="s">
        <v>33</v>
      </c>
      <c r="R15" s="384"/>
      <c r="S15" s="384"/>
      <c r="T15" s="384"/>
      <c r="U15" s="384"/>
      <c r="V15" s="384"/>
      <c r="W15" s="384"/>
      <c r="X15" s="384"/>
      <c r="Y15" s="384"/>
      <c r="Z15" s="384"/>
      <c r="AA15" s="384"/>
      <c r="AB15" s="385"/>
    </row>
    <row r="16" spans="2:28" ht="13.5" thickBot="1" x14ac:dyDescent="0.25">
      <c r="B16" s="3"/>
      <c r="C16" s="3"/>
      <c r="D16" s="3"/>
      <c r="E16" s="390" t="s">
        <v>107</v>
      </c>
      <c r="F16" s="391"/>
      <c r="G16" s="391"/>
      <c r="H16" s="391"/>
      <c r="I16" s="391"/>
      <c r="J16" s="391"/>
      <c r="K16" s="391"/>
      <c r="L16" s="391"/>
      <c r="M16" s="391"/>
      <c r="N16" s="391"/>
      <c r="O16" s="391"/>
      <c r="P16" s="392"/>
      <c r="Q16" s="390" t="s">
        <v>108</v>
      </c>
      <c r="R16" s="391"/>
      <c r="S16" s="391"/>
      <c r="T16" s="391"/>
      <c r="U16" s="391"/>
      <c r="V16" s="391"/>
      <c r="W16" s="391"/>
      <c r="X16" s="391"/>
      <c r="Y16" s="391"/>
      <c r="Z16" s="391"/>
      <c r="AA16" s="391"/>
      <c r="AB16" s="392"/>
    </row>
    <row r="17" spans="1:28" ht="13.5" thickBot="1" x14ac:dyDescent="0.25">
      <c r="B17" s="3"/>
      <c r="C17" s="3"/>
      <c r="D17" s="3"/>
      <c r="E17" s="386" t="s">
        <v>8</v>
      </c>
      <c r="F17" s="348"/>
      <c r="G17" s="348"/>
      <c r="H17" s="348"/>
      <c r="I17" s="386" t="s">
        <v>9</v>
      </c>
      <c r="J17" s="348"/>
      <c r="K17" s="348"/>
      <c r="L17" s="348"/>
      <c r="M17" s="387" t="s">
        <v>10</v>
      </c>
      <c r="N17" s="388"/>
      <c r="O17" s="388"/>
      <c r="P17" s="389"/>
      <c r="Q17" s="386" t="s">
        <v>8</v>
      </c>
      <c r="R17" s="348"/>
      <c r="S17" s="348"/>
      <c r="T17" s="348"/>
      <c r="U17" s="386" t="s">
        <v>9</v>
      </c>
      <c r="V17" s="348"/>
      <c r="W17" s="348"/>
      <c r="X17" s="348"/>
      <c r="Y17" s="387" t="s">
        <v>10</v>
      </c>
      <c r="Z17" s="388"/>
      <c r="AA17" s="388"/>
      <c r="AB17" s="389"/>
    </row>
    <row r="18" spans="1:28" ht="36" customHeight="1" thickBot="1" x14ac:dyDescent="0.25">
      <c r="A18" s="151"/>
      <c r="B18" s="327" t="s">
        <v>70</v>
      </c>
      <c r="C18" s="328"/>
      <c r="D18" s="328"/>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81"/>
      <c r="C19" s="382"/>
      <c r="D19" s="382"/>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8"/>
      <c r="F20" s="229"/>
      <c r="G20" s="229"/>
      <c r="H20" s="230"/>
      <c r="I20" s="228"/>
      <c r="J20" s="229"/>
      <c r="K20" s="229"/>
      <c r="L20" s="230"/>
      <c r="M20" s="228"/>
      <c r="N20" s="229"/>
      <c r="O20" s="229"/>
      <c r="P20" s="230"/>
      <c r="Q20" s="228"/>
      <c r="R20" s="229"/>
      <c r="S20" s="229"/>
      <c r="T20" s="230"/>
      <c r="U20" s="228"/>
      <c r="V20" s="229"/>
      <c r="W20" s="229"/>
      <c r="X20" s="230"/>
      <c r="Y20" s="228"/>
      <c r="Z20" s="229"/>
      <c r="AA20" s="229"/>
      <c r="AB20" s="230"/>
    </row>
    <row r="21" spans="1:28" s="149" customFormat="1" x14ac:dyDescent="0.2">
      <c r="B21" s="116"/>
      <c r="C21" s="14">
        <v>1.1000000000000001</v>
      </c>
      <c r="D21" s="117" t="s">
        <v>45</v>
      </c>
      <c r="E21" s="196"/>
      <c r="F21" s="53"/>
      <c r="G21" s="231"/>
      <c r="H21" s="232"/>
      <c r="I21" s="196"/>
      <c r="J21" s="53"/>
      <c r="K21" s="231"/>
      <c r="L21" s="232"/>
      <c r="M21" s="196"/>
      <c r="N21" s="53"/>
      <c r="O21" s="231"/>
      <c r="P21" s="232"/>
      <c r="Q21" s="196"/>
      <c r="R21" s="53"/>
      <c r="S21" s="231"/>
      <c r="T21" s="232"/>
      <c r="U21" s="196"/>
      <c r="V21" s="53"/>
      <c r="W21" s="231"/>
      <c r="X21" s="232"/>
      <c r="Y21" s="196"/>
      <c r="Z21" s="53"/>
      <c r="AA21" s="231"/>
      <c r="AB21" s="232"/>
    </row>
    <row r="22" spans="1:28" s="149" customFormat="1" ht="25.5" x14ac:dyDescent="0.2">
      <c r="B22" s="116"/>
      <c r="C22" s="14">
        <v>1.2</v>
      </c>
      <c r="D22" s="118" t="s">
        <v>134</v>
      </c>
      <c r="E22" s="302"/>
      <c r="F22" s="68"/>
      <c r="G22" s="76">
        <f>'Pt 1 Summary of Data'!F24</f>
        <v>0</v>
      </c>
      <c r="H22" s="77">
        <f>SUM(E22:G22)</f>
        <v>0</v>
      </c>
      <c r="I22" s="302"/>
      <c r="J22" s="68"/>
      <c r="K22" s="76">
        <f>'Pt 1 Summary of Data'!H24</f>
        <v>0</v>
      </c>
      <c r="L22" s="77">
        <f>SUM(I22:K22)</f>
        <v>0</v>
      </c>
      <c r="M22" s="302"/>
      <c r="N22" s="68"/>
      <c r="O22" s="76">
        <f>'Pt 1 Summary of Data'!J24</f>
        <v>0</v>
      </c>
      <c r="P22" s="77">
        <f>SUM(M22:O22)</f>
        <v>0</v>
      </c>
      <c r="Q22" s="302"/>
      <c r="R22" s="68"/>
      <c r="S22" s="76">
        <f>'Pt 1 Summary of Data'!L24</f>
        <v>0</v>
      </c>
      <c r="T22" s="77">
        <f>SUM(Q22:S22)</f>
        <v>0</v>
      </c>
      <c r="U22" s="302"/>
      <c r="V22" s="68"/>
      <c r="W22" s="76">
        <f>'Pt 1 Summary of Data'!N24</f>
        <v>0</v>
      </c>
      <c r="X22" s="77">
        <f>SUM(U22:W22)</f>
        <v>0</v>
      </c>
      <c r="Y22" s="302">
        <v>66729</v>
      </c>
      <c r="Z22" s="68">
        <v>55117</v>
      </c>
      <c r="AA22" s="76">
        <f>'Pt 1 Summary of Data'!P24</f>
        <v>61322</v>
      </c>
      <c r="AB22" s="77">
        <f>SUM(Y22:AA22)</f>
        <v>183168</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0</v>
      </c>
      <c r="V23" s="78">
        <f>SUM(V$22:V$22)</f>
        <v>0</v>
      </c>
      <c r="W23" s="78">
        <f>SUM(W$22:W$22)</f>
        <v>0</v>
      </c>
      <c r="X23" s="77">
        <f>SUM(U23:W23)</f>
        <v>0</v>
      </c>
      <c r="Y23" s="78">
        <f>SUM(Y$22:Y$22)</f>
        <v>66729</v>
      </c>
      <c r="Z23" s="78">
        <f>SUM(Z$22:Z$22)</f>
        <v>55117</v>
      </c>
      <c r="AA23" s="78">
        <f>SUM(AA$22:AA$22)</f>
        <v>61322</v>
      </c>
      <c r="AB23" s="77">
        <f>SUM(Y23:AA23)</f>
        <v>183168</v>
      </c>
    </row>
    <row r="24" spans="1:28" x14ac:dyDescent="0.2">
      <c r="B24" s="141"/>
      <c r="C24" s="42"/>
      <c r="D24" s="142" t="s">
        <v>13</v>
      </c>
      <c r="E24" s="233"/>
      <c r="F24" s="234"/>
      <c r="G24" s="234"/>
      <c r="H24" s="235"/>
      <c r="I24" s="233"/>
      <c r="J24" s="234"/>
      <c r="K24" s="234"/>
      <c r="L24" s="235"/>
      <c r="M24" s="233"/>
      <c r="N24" s="234"/>
      <c r="O24" s="234"/>
      <c r="P24" s="235"/>
      <c r="Q24" s="233"/>
      <c r="R24" s="234"/>
      <c r="S24" s="234"/>
      <c r="T24" s="235"/>
      <c r="U24" s="233"/>
      <c r="V24" s="234"/>
      <c r="W24" s="234"/>
      <c r="X24" s="235"/>
      <c r="Y24" s="233"/>
      <c r="Z24" s="234"/>
      <c r="AA24" s="234"/>
      <c r="AB24" s="235"/>
    </row>
    <row r="25" spans="1:28" x14ac:dyDescent="0.2">
      <c r="B25" s="120" t="s">
        <v>1</v>
      </c>
      <c r="C25" s="11" t="s">
        <v>25</v>
      </c>
      <c r="D25" s="117"/>
      <c r="E25" s="236"/>
      <c r="F25" s="229"/>
      <c r="G25" s="229"/>
      <c r="H25" s="237"/>
      <c r="I25" s="236"/>
      <c r="J25" s="229"/>
      <c r="K25" s="229"/>
      <c r="L25" s="237"/>
      <c r="M25" s="236"/>
      <c r="N25" s="229"/>
      <c r="O25" s="229"/>
      <c r="P25" s="237"/>
      <c r="Q25" s="236"/>
      <c r="R25" s="229"/>
      <c r="S25" s="229"/>
      <c r="T25" s="237"/>
      <c r="U25" s="236"/>
      <c r="V25" s="229"/>
      <c r="W25" s="229"/>
      <c r="X25" s="237"/>
      <c r="Y25" s="236"/>
      <c r="Z25" s="229"/>
      <c r="AA25" s="229"/>
      <c r="AB25" s="237"/>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c r="V26" s="68"/>
      <c r="W26" s="79">
        <f>'Pt 1 Summary of Data'!N21</f>
        <v>0</v>
      </c>
      <c r="X26" s="77">
        <f>SUM(U26:W26)</f>
        <v>0</v>
      </c>
      <c r="Y26" s="68">
        <v>313871</v>
      </c>
      <c r="Z26" s="68">
        <v>323859</v>
      </c>
      <c r="AA26" s="79">
        <f>'Pt 1 Summary of Data'!P21</f>
        <v>383002</v>
      </c>
      <c r="AB26" s="77">
        <f>SUM(Y26:AA26)</f>
        <v>1020732</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c r="V27" s="68"/>
      <c r="W27" s="79">
        <f>'Pt 1 Summary of Data'!N35</f>
        <v>0</v>
      </c>
      <c r="X27" s="77">
        <f>SUM(U27:W27)</f>
        <v>0</v>
      </c>
      <c r="Y27" s="305">
        <v>44386</v>
      </c>
      <c r="Z27" s="308">
        <v>53344.089800000002</v>
      </c>
      <c r="AA27" s="79">
        <f>'Pt 1 Summary of Data'!P35</f>
        <v>42785</v>
      </c>
      <c r="AB27" s="77">
        <f>SUM(Y27:AA27)</f>
        <v>140515.08980000002</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0</v>
      </c>
      <c r="V28" s="79">
        <f t="shared" si="0"/>
        <v>0</v>
      </c>
      <c r="W28" s="79">
        <f t="shared" si="0"/>
        <v>0</v>
      </c>
      <c r="X28" s="70">
        <f>X$26-X$27</f>
        <v>0</v>
      </c>
      <c r="Y28" s="79">
        <f t="shared" si="0"/>
        <v>269485</v>
      </c>
      <c r="Z28" s="79">
        <f t="shared" si="0"/>
        <v>270514.91019999998</v>
      </c>
      <c r="AA28" s="79">
        <f t="shared" si="0"/>
        <v>340217</v>
      </c>
      <c r="AB28" s="70">
        <f>AB$26-AB$27</f>
        <v>880216.91020000004</v>
      </c>
    </row>
    <row r="29" spans="1:28" x14ac:dyDescent="0.2">
      <c r="B29" s="141"/>
      <c r="C29" s="43"/>
      <c r="D29" s="143"/>
      <c r="E29" s="238"/>
      <c r="F29" s="239"/>
      <c r="G29" s="239"/>
      <c r="H29" s="240"/>
      <c r="I29" s="238"/>
      <c r="J29" s="239"/>
      <c r="K29" s="239"/>
      <c r="L29" s="240"/>
      <c r="M29" s="238"/>
      <c r="N29" s="239"/>
      <c r="O29" s="239"/>
      <c r="P29" s="240"/>
      <c r="Q29" s="238"/>
      <c r="R29" s="239"/>
      <c r="S29" s="239"/>
      <c r="T29" s="240"/>
      <c r="U29" s="238"/>
      <c r="V29" s="239"/>
      <c r="W29" s="239"/>
      <c r="X29" s="240"/>
      <c r="Y29" s="238"/>
      <c r="Z29" s="239"/>
      <c r="AA29" s="239"/>
      <c r="AB29" s="240"/>
    </row>
    <row r="30" spans="1:28" s="149" customFormat="1" x14ac:dyDescent="0.2">
      <c r="B30" s="121" t="s">
        <v>2</v>
      </c>
      <c r="C30" s="122">
        <v>3.1</v>
      </c>
      <c r="D30" s="123" t="s">
        <v>146</v>
      </c>
      <c r="E30" s="282"/>
      <c r="F30" s="283"/>
      <c r="G30" s="138">
        <f>'Pt 1 Summary of Data'!F49</f>
        <v>0</v>
      </c>
      <c r="H30" s="139">
        <f>SUM(E30:G30)</f>
        <v>0</v>
      </c>
      <c r="I30" s="284"/>
      <c r="J30" s="283"/>
      <c r="K30" s="140">
        <f>'Pt 1 Summary of Data'!H49</f>
        <v>0</v>
      </c>
      <c r="L30" s="139">
        <f>SUM(I30:K30)</f>
        <v>0</v>
      </c>
      <c r="M30" s="284"/>
      <c r="N30" s="283"/>
      <c r="O30" s="140">
        <f>'Pt 1 Summary of Data'!J49</f>
        <v>0</v>
      </c>
      <c r="P30" s="139">
        <f>SUM(M30:O30)</f>
        <v>0</v>
      </c>
      <c r="Q30" s="282"/>
      <c r="R30" s="283"/>
      <c r="S30" s="138">
        <f>'Pt 1 Summary of Data'!L49</f>
        <v>0</v>
      </c>
      <c r="T30" s="139">
        <f>SUM(Q30:S30)</f>
        <v>0</v>
      </c>
      <c r="U30" s="284"/>
      <c r="V30" s="283"/>
      <c r="W30" s="140">
        <f>'Pt 1 Summary of Data'!N49</f>
        <v>0</v>
      </c>
      <c r="X30" s="139">
        <f>SUM(U30:W30)</f>
        <v>0</v>
      </c>
      <c r="Y30" s="283">
        <v>1126</v>
      </c>
      <c r="Z30" s="283">
        <v>1133.3333333333333</v>
      </c>
      <c r="AA30" s="140">
        <f>'Pt 1 Summary of Data'!P49</f>
        <v>1361.25</v>
      </c>
      <c r="AB30" s="139">
        <f>SUM(Y30:AA30)</f>
        <v>3620.583333333333</v>
      </c>
    </row>
    <row r="31" spans="1:28" x14ac:dyDescent="0.2">
      <c r="B31" s="144"/>
      <c r="C31" s="145"/>
      <c r="D31" s="146"/>
      <c r="E31" s="238"/>
      <c r="F31" s="239"/>
      <c r="G31" s="239"/>
      <c r="H31" s="240"/>
      <c r="I31" s="241"/>
      <c r="J31" s="242"/>
      <c r="K31" s="242"/>
      <c r="L31" s="243"/>
      <c r="M31" s="241"/>
      <c r="N31" s="242"/>
      <c r="O31" s="242"/>
      <c r="P31" s="243"/>
      <c r="Q31" s="238"/>
      <c r="R31" s="239"/>
      <c r="S31" s="239"/>
      <c r="T31" s="240"/>
      <c r="U31" s="241"/>
      <c r="V31" s="242"/>
      <c r="W31" s="242"/>
      <c r="X31" s="243"/>
      <c r="Y31" s="241"/>
      <c r="Z31" s="242"/>
      <c r="AA31" s="242"/>
      <c r="AB31" s="243"/>
    </row>
    <row r="32" spans="1:28" ht="27.75" customHeight="1" x14ac:dyDescent="0.2">
      <c r="B32" s="124" t="s">
        <v>3</v>
      </c>
      <c r="C32" s="393" t="s">
        <v>139</v>
      </c>
      <c r="D32" s="394"/>
      <c r="E32" s="244"/>
      <c r="F32" s="245"/>
      <c r="G32" s="245"/>
      <c r="H32" s="246"/>
      <c r="I32" s="244"/>
      <c r="J32" s="247"/>
      <c r="K32" s="245"/>
      <c r="L32" s="246"/>
      <c r="M32" s="244"/>
      <c r="N32" s="248"/>
      <c r="O32" s="245"/>
      <c r="P32" s="246"/>
      <c r="Q32" s="244"/>
      <c r="R32" s="245"/>
      <c r="S32" s="245"/>
      <c r="T32" s="246"/>
      <c r="U32" s="244"/>
      <c r="V32" s="247"/>
      <c r="W32" s="245"/>
      <c r="X32" s="246"/>
      <c r="Y32" s="244"/>
      <c r="Z32" s="248"/>
      <c r="AA32" s="245"/>
      <c r="AB32" s="246"/>
    </row>
    <row r="33" spans="2:28" x14ac:dyDescent="0.2">
      <c r="B33" s="127"/>
      <c r="C33" s="125">
        <v>4.0999999999999996</v>
      </c>
      <c r="D33" s="126" t="s">
        <v>74</v>
      </c>
      <c r="E33" s="249"/>
      <c r="F33" s="250"/>
      <c r="G33" s="250"/>
      <c r="H33" s="299" t="str">
        <f>IF(H30&lt;1000,"Not Required to Calculate",H23/H28)</f>
        <v>Not Required to Calculate</v>
      </c>
      <c r="I33" s="249"/>
      <c r="J33" s="250"/>
      <c r="K33" s="250"/>
      <c r="L33" s="299" t="str">
        <f>IF(L30&lt;1000,"Not Required to Calculate",L23/L28)</f>
        <v>Not Required to Calculate</v>
      </c>
      <c r="M33" s="249"/>
      <c r="N33" s="250"/>
      <c r="O33" s="250"/>
      <c r="P33" s="299" t="str">
        <f>IF(P30&lt;1000,"Not Required to Calculate",P23/P28)</f>
        <v>Not Required to Calculate</v>
      </c>
      <c r="Q33" s="249"/>
      <c r="R33" s="250"/>
      <c r="S33" s="250"/>
      <c r="T33" s="299" t="str">
        <f>IF(T30&lt;1000,"Not Required to Calculate",T23/T28)</f>
        <v>Not Required to Calculate</v>
      </c>
      <c r="U33" s="249"/>
      <c r="V33" s="250"/>
      <c r="W33" s="250"/>
      <c r="X33" s="299" t="str">
        <f>IF(X30&lt;1000,"Not Required to Calculate",X23/X28)</f>
        <v>Not Required to Calculate</v>
      </c>
      <c r="Y33" s="249"/>
      <c r="Z33" s="250"/>
      <c r="AA33" s="250"/>
      <c r="AB33" s="299">
        <f>IF(AB30&lt;1000,"Not Required to Calculate",AB23/AB28)</f>
        <v>0.20809416165201958</v>
      </c>
    </row>
    <row r="34" spans="2:28" ht="13.5" thickBot="1" x14ac:dyDescent="0.25">
      <c r="B34" s="179"/>
      <c r="C34" s="180"/>
      <c r="D34" s="181"/>
      <c r="E34" s="251"/>
      <c r="F34" s="252"/>
      <c r="G34" s="252"/>
      <c r="H34" s="253"/>
      <c r="I34" s="251"/>
      <c r="J34" s="252"/>
      <c r="K34" s="252"/>
      <c r="L34" s="253"/>
      <c r="M34" s="251"/>
      <c r="N34" s="252"/>
      <c r="O34" s="252"/>
      <c r="P34" s="253"/>
      <c r="Q34" s="251"/>
      <c r="R34" s="252"/>
      <c r="S34" s="252"/>
      <c r="T34" s="253"/>
      <c r="U34" s="251"/>
      <c r="V34" s="252"/>
      <c r="W34" s="252"/>
      <c r="X34" s="253"/>
      <c r="Y34" s="251"/>
      <c r="Z34" s="252"/>
      <c r="AA34" s="252"/>
      <c r="AB34" s="253"/>
    </row>
    <row r="35" spans="2:28" x14ac:dyDescent="0.2">
      <c r="B35" s="156"/>
    </row>
    <row r="36" spans="2:28" x14ac:dyDescent="0.2">
      <c r="B36" s="170"/>
    </row>
    <row r="37" spans="2:28" x14ac:dyDescent="0.2">
      <c r="C37" s="51" t="s">
        <v>61</v>
      </c>
      <c r="D37" s="51"/>
      <c r="E37" s="51"/>
      <c r="Q37" s="156"/>
    </row>
    <row r="38" spans="2:28" x14ac:dyDescent="0.2">
      <c r="C38" s="51"/>
      <c r="D38" s="321" t="s">
        <v>143</v>
      </c>
      <c r="E38" s="321"/>
    </row>
    <row r="39" spans="2:28" x14ac:dyDescent="0.2">
      <c r="C39" s="51"/>
      <c r="D39" s="51" t="s">
        <v>71</v>
      </c>
      <c r="E39" s="50"/>
      <c r="Q39" s="136"/>
    </row>
    <row r="40" spans="2:28" x14ac:dyDescent="0.2">
      <c r="C40" s="51"/>
      <c r="D40" s="51" t="s">
        <v>66</v>
      </c>
      <c r="E40" s="50"/>
      <c r="G40" s="3"/>
      <c r="Q40" s="135"/>
    </row>
    <row r="41" spans="2:28" x14ac:dyDescent="0.2">
      <c r="C41" s="128"/>
      <c r="D41" s="321" t="s">
        <v>102</v>
      </c>
      <c r="E41" s="321"/>
    </row>
    <row r="42" spans="2:28" x14ac:dyDescent="0.2">
      <c r="C42" s="297"/>
      <c r="D42" s="297"/>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9" priority="72" stopIfTrue="1" operator="lessThan">
      <formula>0</formula>
    </cfRule>
  </conditionalFormatting>
  <conditionalFormatting sqref="K26:K27">
    <cfRule type="cellIs" dxfId="18" priority="35" stopIfTrue="1" operator="lessThan">
      <formula>0</formula>
    </cfRule>
  </conditionalFormatting>
  <conditionalFormatting sqref="S26:S27">
    <cfRule type="cellIs" dxfId="17" priority="31" stopIfTrue="1" operator="lessThan">
      <formula>0</formula>
    </cfRule>
  </conditionalFormatting>
  <conditionalFormatting sqref="O26:O27">
    <cfRule type="cellIs" dxfId="16" priority="32" stopIfTrue="1" operator="lessThan">
      <formula>0</formula>
    </cfRule>
  </conditionalFormatting>
  <conditionalFormatting sqref="W26:W27">
    <cfRule type="cellIs" dxfId="15" priority="29" stopIfTrue="1" operator="lessThan">
      <formula>0</formula>
    </cfRule>
  </conditionalFormatting>
  <conditionalFormatting sqref="AA26:AA27">
    <cfRule type="cellIs" dxfId="14" priority="27" stopIfTrue="1" operator="lessThan">
      <formula>0</formula>
    </cfRule>
  </conditionalFormatting>
  <conditionalFormatting sqref="E26:F27">
    <cfRule type="cellIs" dxfId="13" priority="15" stopIfTrue="1" operator="lessThan">
      <formula>0</formula>
    </cfRule>
  </conditionalFormatting>
  <conditionalFormatting sqref="I26">
    <cfRule type="cellIs" dxfId="12" priority="14" stopIfTrue="1" operator="lessThan">
      <formula>0</formula>
    </cfRule>
  </conditionalFormatting>
  <conditionalFormatting sqref="I27">
    <cfRule type="cellIs" dxfId="11" priority="13" stopIfTrue="1" operator="lessThan">
      <formula>0</formula>
    </cfRule>
  </conditionalFormatting>
  <conditionalFormatting sqref="J26:J27">
    <cfRule type="cellIs" dxfId="10" priority="12" stopIfTrue="1" operator="lessThan">
      <formula>0</formula>
    </cfRule>
  </conditionalFormatting>
  <conditionalFormatting sqref="M26:M27">
    <cfRule type="cellIs" dxfId="9" priority="11" stopIfTrue="1" operator="lessThan">
      <formula>0</formula>
    </cfRule>
  </conditionalFormatting>
  <conditionalFormatting sqref="N26:N27">
    <cfRule type="cellIs" dxfId="8" priority="10" stopIfTrue="1" operator="lessThan">
      <formula>0</formula>
    </cfRule>
  </conditionalFormatting>
  <conditionalFormatting sqref="Q26:Q27">
    <cfRule type="cellIs" dxfId="7" priority="9" stopIfTrue="1" operator="lessThan">
      <formula>0</formula>
    </cfRule>
  </conditionalFormatting>
  <conditionalFormatting sqref="R26:R27">
    <cfRule type="cellIs" dxfId="6" priority="8" stopIfTrue="1" operator="lessThan">
      <formula>0</formula>
    </cfRule>
  </conditionalFormatting>
  <conditionalFormatting sqref="U26:U27">
    <cfRule type="cellIs" dxfId="5" priority="7" stopIfTrue="1" operator="lessThan">
      <formula>0</formula>
    </cfRule>
  </conditionalFormatting>
  <conditionalFormatting sqref="V26:V27">
    <cfRule type="cellIs" dxfId="4" priority="6" stopIfTrue="1" operator="lessThan">
      <formula>0</formula>
    </cfRule>
  </conditionalFormatting>
  <conditionalFormatting sqref="Y27">
    <cfRule type="cellIs" dxfId="3" priority="5" stopIfTrue="1" operator="lessThan">
      <formula>0</formula>
    </cfRule>
  </conditionalFormatting>
  <conditionalFormatting sqref="Z27">
    <cfRule type="cellIs" dxfId="2" priority="4" stopIfTrue="1" operator="lessThan">
      <formula>0</formula>
    </cfRule>
  </conditionalFormatting>
  <conditionalFormatting sqref="Y26">
    <cfRule type="cellIs" dxfId="1" priority="3" stopIfTrue="1" operator="lessThan">
      <formula>0</formula>
    </cfRule>
  </conditionalFormatting>
  <conditionalFormatting sqref="Z26">
    <cfRule type="cellIs" dxfId="0" priority="1" stopIfTrue="1" operator="lessThan">
      <formula>0</formula>
    </cfRule>
  </conditionalFormatting>
  <pageMargins left="0.2" right="0.2" top="0.35" bottom="0.25" header="0.2" footer="0.2"/>
  <pageSetup paperSize="5" scale="56" fitToWidth="2" fitToHeight="2"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55" zoomScaleNormal="100" workbookViewId="0">
      <selection activeCell="B19" sqref="B19:E19"/>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20" t="s">
        <v>129</v>
      </c>
      <c r="E7" s="420"/>
    </row>
    <row r="8" spans="2:5" s="7" customFormat="1" x14ac:dyDescent="0.2">
      <c r="B8" s="83" t="str">
        <f>'Cover Page'!C8</f>
        <v>BCS Insurance Company</v>
      </c>
      <c r="D8" s="420"/>
      <c r="E8" s="420"/>
    </row>
    <row r="9" spans="2:5" s="7" customFormat="1" x14ac:dyDescent="0.2">
      <c r="B9" s="61" t="s">
        <v>91</v>
      </c>
      <c r="D9" s="420"/>
      <c r="E9" s="420"/>
    </row>
    <row r="10" spans="2:5" s="7" customFormat="1" x14ac:dyDescent="0.2">
      <c r="B10" s="83">
        <f>'Cover Page'!C9</f>
        <v>0</v>
      </c>
      <c r="D10" s="420"/>
      <c r="E10" s="420"/>
    </row>
    <row r="11" spans="2:5" s="7" customFormat="1" x14ac:dyDescent="0.2">
      <c r="B11" s="61" t="s">
        <v>86</v>
      </c>
    </row>
    <row r="12" spans="2:5" s="7" customFormat="1" x14ac:dyDescent="0.2">
      <c r="B12" s="87" t="str">
        <f>'Cover Page'!C6</f>
        <v>2018</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95" t="s">
        <v>140</v>
      </c>
      <c r="C17" s="395"/>
      <c r="D17" s="395"/>
      <c r="E17" s="67"/>
    </row>
    <row r="18" spans="2:5" ht="38.25" customHeight="1" x14ac:dyDescent="0.2">
      <c r="B18" s="421" t="s">
        <v>141</v>
      </c>
      <c r="C18" s="422"/>
      <c r="D18" s="423"/>
      <c r="E18" s="424"/>
    </row>
    <row r="19" spans="2:5" x14ac:dyDescent="0.2">
      <c r="B19" s="402" t="s">
        <v>97</v>
      </c>
      <c r="C19" s="403"/>
      <c r="D19" s="403"/>
      <c r="E19" s="404"/>
    </row>
    <row r="20" spans="2:5" x14ac:dyDescent="0.2">
      <c r="B20" s="399" t="s">
        <v>98</v>
      </c>
      <c r="C20" s="400"/>
      <c r="D20" s="400"/>
      <c r="E20" s="401"/>
    </row>
    <row r="21" spans="2:5" x14ac:dyDescent="0.2">
      <c r="B21" s="396"/>
      <c r="C21" s="397"/>
      <c r="D21" s="397"/>
      <c r="E21" s="398"/>
    </row>
    <row r="22" spans="2:5" x14ac:dyDescent="0.2">
      <c r="B22" s="396"/>
      <c r="C22" s="397"/>
      <c r="D22" s="397"/>
      <c r="E22" s="398"/>
    </row>
    <row r="23" spans="2:5" x14ac:dyDescent="0.2">
      <c r="B23" s="396"/>
      <c r="C23" s="397"/>
      <c r="D23" s="397"/>
      <c r="E23" s="398"/>
    </row>
    <row r="24" spans="2:5" x14ac:dyDescent="0.2">
      <c r="B24" s="396"/>
      <c r="C24" s="397"/>
      <c r="D24" s="397"/>
      <c r="E24" s="398"/>
    </row>
    <row r="25" spans="2:5" x14ac:dyDescent="0.2">
      <c r="B25" s="396"/>
      <c r="C25" s="397"/>
      <c r="D25" s="397"/>
      <c r="E25" s="398"/>
    </row>
    <row r="26" spans="2:5" x14ac:dyDescent="0.2">
      <c r="B26" s="396"/>
      <c r="C26" s="397"/>
      <c r="D26" s="397"/>
      <c r="E26" s="398"/>
    </row>
    <row r="27" spans="2:5" x14ac:dyDescent="0.2">
      <c r="B27" s="396"/>
      <c r="C27" s="397"/>
      <c r="D27" s="397"/>
      <c r="E27" s="398"/>
    </row>
    <row r="28" spans="2:5" x14ac:dyDescent="0.2">
      <c r="B28" s="396"/>
      <c r="C28" s="397"/>
      <c r="D28" s="397"/>
      <c r="E28" s="398"/>
    </row>
    <row r="29" spans="2:5" x14ac:dyDescent="0.2">
      <c r="B29" s="396"/>
      <c r="C29" s="397"/>
      <c r="D29" s="397"/>
      <c r="E29" s="398"/>
    </row>
    <row r="30" spans="2:5" x14ac:dyDescent="0.2">
      <c r="B30" s="396"/>
      <c r="C30" s="397"/>
      <c r="D30" s="397"/>
      <c r="E30" s="398"/>
    </row>
    <row r="31" spans="2:5" x14ac:dyDescent="0.2">
      <c r="B31" s="410"/>
      <c r="C31" s="411"/>
      <c r="D31" s="411"/>
      <c r="E31" s="412"/>
    </row>
    <row r="32" spans="2:5" ht="39.75" customHeight="1" x14ac:dyDescent="0.2">
      <c r="B32" s="407" t="s">
        <v>142</v>
      </c>
      <c r="C32" s="408"/>
      <c r="D32" s="408"/>
      <c r="E32" s="409"/>
    </row>
    <row r="33" spans="2:5" ht="26.25" customHeight="1" x14ac:dyDescent="0.2">
      <c r="B33" s="405" t="s">
        <v>96</v>
      </c>
      <c r="C33" s="406"/>
      <c r="D33" s="425" t="s">
        <v>122</v>
      </c>
      <c r="E33" s="426"/>
    </row>
    <row r="34" spans="2:5" x14ac:dyDescent="0.2">
      <c r="B34" s="415"/>
      <c r="C34" s="416"/>
      <c r="D34" s="413"/>
      <c r="E34" s="414"/>
    </row>
    <row r="35" spans="2:5" x14ac:dyDescent="0.2">
      <c r="B35" s="415"/>
      <c r="C35" s="416"/>
      <c r="D35" s="413"/>
      <c r="E35" s="414"/>
    </row>
    <row r="36" spans="2:5" x14ac:dyDescent="0.2">
      <c r="B36" s="415"/>
      <c r="C36" s="416"/>
      <c r="D36" s="413"/>
      <c r="E36" s="414"/>
    </row>
    <row r="37" spans="2:5" x14ac:dyDescent="0.2">
      <c r="B37" s="415"/>
      <c r="C37" s="416"/>
      <c r="D37" s="413"/>
      <c r="E37" s="414"/>
    </row>
    <row r="38" spans="2:5" x14ac:dyDescent="0.2">
      <c r="B38" s="415"/>
      <c r="C38" s="416"/>
      <c r="D38" s="413"/>
      <c r="E38" s="414"/>
    </row>
    <row r="39" spans="2:5" x14ac:dyDescent="0.2">
      <c r="B39" s="415"/>
      <c r="C39" s="416"/>
      <c r="D39" s="413"/>
      <c r="E39" s="414"/>
    </row>
    <row r="40" spans="2:5" x14ac:dyDescent="0.2">
      <c r="B40" s="415"/>
      <c r="C40" s="416"/>
      <c r="D40" s="413"/>
      <c r="E40" s="414"/>
    </row>
    <row r="41" spans="2:5" x14ac:dyDescent="0.2">
      <c r="B41" s="415"/>
      <c r="C41" s="416"/>
      <c r="D41" s="413"/>
      <c r="E41" s="414"/>
    </row>
    <row r="42" spans="2:5" x14ac:dyDescent="0.2">
      <c r="B42" s="415"/>
      <c r="C42" s="416"/>
      <c r="D42" s="413"/>
      <c r="E42" s="414"/>
    </row>
    <row r="43" spans="2:5" x14ac:dyDescent="0.2">
      <c r="B43" s="415"/>
      <c r="C43" s="416"/>
      <c r="D43" s="413"/>
      <c r="E43" s="414"/>
    </row>
    <row r="44" spans="2:5" ht="13.5" thickBot="1" x14ac:dyDescent="0.25">
      <c r="B44" s="417"/>
      <c r="C44" s="418"/>
      <c r="D44" s="418"/>
      <c r="E44" s="419"/>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tabSelected="1" zoomScaleNormal="100" workbookViewId="0">
      <selection activeCell="B12" sqref="B12"/>
    </sheetView>
  </sheetViews>
  <sheetFormatPr defaultColWidth="9.140625"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36" t="s">
        <v>92</v>
      </c>
      <c r="H6" s="436"/>
      <c r="I6" s="436"/>
    </row>
    <row r="7" spans="2:9" x14ac:dyDescent="0.2">
      <c r="B7" s="60" t="s">
        <v>89</v>
      </c>
      <c r="G7" s="436"/>
      <c r="H7" s="436"/>
      <c r="I7" s="436"/>
    </row>
    <row r="8" spans="2:9" x14ac:dyDescent="0.2">
      <c r="B8" s="83" t="str">
        <f>'Cover Page'!C8</f>
        <v>BCS Insurance Company</v>
      </c>
      <c r="G8" s="436"/>
      <c r="H8" s="436"/>
      <c r="I8" s="436"/>
    </row>
    <row r="9" spans="2:9" x14ac:dyDescent="0.2">
      <c r="B9" s="61" t="s">
        <v>91</v>
      </c>
      <c r="G9" s="436"/>
      <c r="H9" s="436"/>
      <c r="I9" s="436"/>
    </row>
    <row r="10" spans="2:9" x14ac:dyDescent="0.2">
      <c r="B10" s="83">
        <f>'Cover Page'!C9</f>
        <v>0</v>
      </c>
      <c r="G10" s="436"/>
      <c r="H10" s="436"/>
      <c r="I10" s="436"/>
    </row>
    <row r="11" spans="2:9" x14ac:dyDescent="0.2">
      <c r="B11" s="61" t="s">
        <v>86</v>
      </c>
    </row>
    <row r="12" spans="2:9" x14ac:dyDescent="0.2">
      <c r="B12" s="87" t="str">
        <f>'Cover Page'!C6</f>
        <v>2018</v>
      </c>
    </row>
    <row r="13" spans="2:9" x14ac:dyDescent="0.2">
      <c r="B13" s="134"/>
    </row>
    <row r="17" spans="2:11" ht="13.5" thickBot="1" x14ac:dyDescent="0.25">
      <c r="B17" s="131" t="s">
        <v>93</v>
      </c>
    </row>
    <row r="18" spans="2:11" x14ac:dyDescent="0.2">
      <c r="B18" s="427" t="s">
        <v>147</v>
      </c>
      <c r="C18" s="428"/>
      <c r="D18" s="428"/>
      <c r="E18" s="428"/>
      <c r="F18" s="428"/>
      <c r="G18" s="428"/>
      <c r="H18" s="428"/>
      <c r="I18" s="428"/>
      <c r="J18" s="428"/>
      <c r="K18" s="429"/>
    </row>
    <row r="19" spans="2:11" x14ac:dyDescent="0.2">
      <c r="B19" s="430"/>
      <c r="C19" s="431"/>
      <c r="D19" s="431"/>
      <c r="E19" s="431"/>
      <c r="F19" s="431"/>
      <c r="G19" s="431"/>
      <c r="H19" s="431"/>
      <c r="I19" s="431"/>
      <c r="J19" s="431"/>
      <c r="K19" s="432"/>
    </row>
    <row r="20" spans="2:11" x14ac:dyDescent="0.2">
      <c r="B20" s="430"/>
      <c r="C20" s="431"/>
      <c r="D20" s="431"/>
      <c r="E20" s="431"/>
      <c r="F20" s="431"/>
      <c r="G20" s="431"/>
      <c r="H20" s="431"/>
      <c r="I20" s="431"/>
      <c r="J20" s="431"/>
      <c r="K20" s="432"/>
    </row>
    <row r="21" spans="2:11" x14ac:dyDescent="0.2">
      <c r="B21" s="430"/>
      <c r="C21" s="431"/>
      <c r="D21" s="431"/>
      <c r="E21" s="431"/>
      <c r="F21" s="431"/>
      <c r="G21" s="431"/>
      <c r="H21" s="431"/>
      <c r="I21" s="431"/>
      <c r="J21" s="431"/>
      <c r="K21" s="432"/>
    </row>
    <row r="22" spans="2:11" x14ac:dyDescent="0.2">
      <c r="B22" s="430"/>
      <c r="C22" s="431"/>
      <c r="D22" s="431"/>
      <c r="E22" s="431"/>
      <c r="F22" s="431"/>
      <c r="G22" s="431"/>
      <c r="H22" s="431"/>
      <c r="I22" s="431"/>
      <c r="J22" s="431"/>
      <c r="K22" s="432"/>
    </row>
    <row r="23" spans="2:11" ht="13.5" thickBot="1" x14ac:dyDescent="0.25">
      <c r="B23" s="433"/>
      <c r="C23" s="434"/>
      <c r="D23" s="434"/>
      <c r="E23" s="434"/>
      <c r="F23" s="434"/>
      <c r="G23" s="434"/>
      <c r="H23" s="434"/>
      <c r="I23" s="434"/>
      <c r="J23" s="434"/>
      <c r="K23" s="435"/>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BCS Insurance Company 2018 Dental MLR Report</dc:title>
  <dc:creator/>
  <cp:lastModifiedBy/>
  <dcterms:created xsi:type="dcterms:W3CDTF">2014-04-29T18:43:25Z</dcterms:created>
  <dcterms:modified xsi:type="dcterms:W3CDTF">2019-08-12T21:44:17Z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